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E40F989-9209-47BA-9639-A0574C0012E6}" xr6:coauthVersionLast="47" xr6:coauthVersionMax="47" xr10:uidLastSave="{00000000-0000-0000-0000-000000000000}"/>
  <workbookProtection workbookAlgorithmName="SHA-512" workbookHashValue="GELm09Bcp5lMgvjp7PoH8ubTstOTyRreB5LGCjvOPMXPP/4WGGFnyGBrE9Aewxr0sGdHt81bJZMUUjujhku7rQ==" workbookSaltValue="Lu4K9W2yr1xhsNRqlGQor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K43" i="15" s="1"/>
  <c r="J17" i="15"/>
  <c r="I17" i="15"/>
  <c r="H17" i="15"/>
  <c r="G17" i="15"/>
  <c r="G43" i="15" s="1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E82" i="15"/>
  <c r="D82" i="15"/>
  <c r="L43" i="15"/>
  <c r="J43" i="15"/>
  <c r="I43" i="15"/>
  <c r="H43" i="15"/>
  <c r="F43" i="15"/>
  <c r="E43" i="15"/>
  <c r="D43" i="15"/>
  <c r="D12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9CF9D8B-36EB-471F-8B1F-4B17C19447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76CEC10-30FD-48FE-9F2A-E607834A22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52FCA2C-3A10-4ABF-88DF-68990BA558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0C433DC-F0B7-4E41-BD7B-41926F7011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985254D-15D1-48EC-8975-C7C3B7FDDB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F55CDE3-9224-4722-A6C8-F6EB4A51A3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19A7F3E-B9B1-470B-86A5-7DFA1480E7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001F890-04F1-47A9-8C48-80EE32215E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5ADAD31-5BAE-416C-9034-61F8D47F61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168F2F6-73CC-4963-8C8E-71E7DB50AD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B69E1E0-A231-426C-A41D-295EC636E4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E28525C-6C52-41DE-A5AD-998C68D5CC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037DF21-026F-4334-9830-EE57386B18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2B0D744-4B4C-46EE-BC4C-C71D050FD7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5B87D77-57B1-4FED-9CCB-F920CD65A0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87AE96C-7A15-46FA-8128-3AFBFEEFEA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B2F3982-33CA-4CC4-8578-5D8A3CF0D4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288A3D-179E-49E1-B815-1BEC1033AF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4CCE3E4-F094-460D-8F06-F35FFE9C4D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6A1A607-022B-4EC5-A6F0-AEA6819B99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9CCF063-F874-42BB-9D68-DEF01C257C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6DCFBB5-4F8F-4EFB-8CE8-C7C6229EDB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E41181B-6EF2-4D36-8AEE-848585378D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53E401E-1933-4079-A721-E5A1B1F68F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25F116C-2C38-4953-9EC4-EEC2D67F03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C5E99AA-5B33-490E-BF8C-DA38BDD676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A51CB9D-BC47-4E45-B0CA-A677298D10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D15CFA7-6A61-4B83-AD85-D7E4168D24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32D9AE2-7DF2-48A2-8519-C3B8C77D63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E2A3399-FDA3-41BC-A392-F071F8BFF3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9BF770C-B1DE-4652-AEF1-6E44380185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B3B8DCB-69F8-42B9-8F4E-60B6102F2D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<sst xmlns="http://schemas.openxmlformats.org/spreadsheetml/2006/main" count="2931" uniqueCount="1826">
  <si>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</si>
  <si>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</si>
  <si>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</si>
  <si>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</si>
  <si>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</si>
  <si>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</si>
  <si>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Gipuzkoa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</si>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</sst>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4108960-7518-4BB4-BD7F-DBD327751145}"/>
    <cellStyle name="Normal" xfId="0" builtinId="0"/>
    <cellStyle name="Normal 2" xfId="1" xr:uid="{1C852733-5E9F-4AF4-9840-4F29B1472EF4}"/>
    <cellStyle name="Normal 3" xfId="3" xr:uid="{19BE9324-0A84-410A-B105-9334CD1F9E5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9B-440B-B180-CCE7825067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9B-440B-B180-CCE782506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3572</c:v>
                </c:pt>
                <c:pt idx="1">
                  <c:v>10446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B-440B-B180-CCE78250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E2-474B-8084-0DBB2A10CB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E2-474B-8084-0DBB2A10CB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E2-474B-8084-0DBB2A10CB5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930</c:v>
                </c:pt>
                <c:pt idx="2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2-474B-8084-0DBB2A10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78-43DF-9C49-7BA72F446F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78-43DF-9C49-7BA72F446F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78-43DF-9C49-7BA72F446F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2056</c:v>
                </c:pt>
                <c:pt idx="1">
                  <c:v>925</c:v>
                </c:pt>
                <c:pt idx="2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78-43DF-9C49-7BA72F446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31-4779-B435-5D9A07EBCD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31-4779-B435-5D9A07EBCD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1-4779-B435-5D9A07EBC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A-46B0-A859-59C5F2F717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9A-46B0-A859-59C5F2F717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7303</c:v>
                </c:pt>
                <c:pt idx="1">
                  <c:v>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A-46B0-A859-59C5F2F7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718</c:v>
              </c:pt>
              <c:pt idx="1">
                <c:v>2312</c:v>
              </c:pt>
              <c:pt idx="2">
                <c:v>33</c:v>
              </c:pt>
              <c:pt idx="3">
                <c:v>8</c:v>
              </c:pt>
              <c:pt idx="4">
                <c:v>501</c:v>
              </c:pt>
            </c:numLit>
          </c:val>
          <c:extLst>
            <c:ext xmlns:c16="http://schemas.microsoft.com/office/drawing/2014/chart" uri="{C3380CC4-5D6E-409C-BE32-E72D297353CC}">
              <c16:uniqueId val="{00000003-E3B4-4F3C-AE81-8CD37B617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1664</c:v>
              </c:pt>
              <c:pt idx="1">
                <c:v>1971</c:v>
              </c:pt>
              <c:pt idx="2">
                <c:v>49</c:v>
              </c:pt>
              <c:pt idx="3">
                <c:v>37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F9B0-4218-830C-F9685489A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</c:v>
              </c:pt>
              <c:pt idx="1">
                <c:v>6</c:v>
              </c:pt>
              <c:pt idx="2">
                <c:v>31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3-BC5F-4393-A425-1D84A2321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85</c:v>
              </c:pt>
              <c:pt idx="1">
                <c:v>81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1678-4284-AFC1-E0AF815A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2315</c:v>
              </c:pt>
              <c:pt idx="1">
                <c:v>39</c:v>
              </c:pt>
              <c:pt idx="2">
                <c:v>698</c:v>
              </c:pt>
              <c:pt idx="3">
                <c:v>7</c:v>
              </c:pt>
              <c:pt idx="4">
                <c:v>33</c:v>
              </c:pt>
              <c:pt idx="5">
                <c:v>32</c:v>
              </c:pt>
              <c:pt idx="6">
                <c:v>5</c:v>
              </c:pt>
              <c:pt idx="7">
                <c:v>66</c:v>
              </c:pt>
              <c:pt idx="8">
                <c:v>328</c:v>
              </c:pt>
              <c:pt idx="9">
                <c:v>1</c:v>
              </c:pt>
              <c:pt idx="10">
                <c:v>159</c:v>
              </c:pt>
              <c:pt idx="11">
                <c:v>3676</c:v>
              </c:pt>
            </c:numLit>
          </c:val>
          <c:extLst>
            <c:ext xmlns:c16="http://schemas.microsoft.com/office/drawing/2014/chart" uri="{C3380CC4-5D6E-409C-BE32-E72D297353CC}">
              <c16:uniqueId val="{00000003-7FE5-48C7-9EB9-00C8643F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</c:v>
              </c:pt>
              <c:pt idx="1">
                <c:v>327</c:v>
              </c:pt>
              <c:pt idx="2">
                <c:v>603</c:v>
              </c:pt>
              <c:pt idx="3">
                <c:v>43</c:v>
              </c:pt>
              <c:pt idx="4">
                <c:v>411</c:v>
              </c:pt>
              <c:pt idx="5">
                <c:v>244</c:v>
              </c:pt>
              <c:pt idx="6">
                <c:v>18</c:v>
              </c:pt>
              <c:pt idx="7">
                <c:v>114</c:v>
              </c:pt>
              <c:pt idx="8">
                <c:v>237</c:v>
              </c:pt>
              <c:pt idx="9">
                <c:v>274</c:v>
              </c:pt>
              <c:pt idx="10">
                <c:v>19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005E-48ED-A45B-9DDE357F9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D2-4176-85C1-93BF201C93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D2-4176-85C1-93BF201C93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D2-4176-85C1-93BF201C93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347</c:v>
                </c:pt>
                <c:pt idx="1">
                  <c:v>767</c:v>
                </c:pt>
                <c:pt idx="2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176-85C1-93BF201C9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2531</c:v>
              </c:pt>
              <c:pt idx="1">
                <c:v>1284</c:v>
              </c:pt>
              <c:pt idx="2">
                <c:v>884</c:v>
              </c:pt>
              <c:pt idx="3">
                <c:v>291</c:v>
              </c:pt>
              <c:pt idx="4">
                <c:v>132</c:v>
              </c:pt>
              <c:pt idx="5">
                <c:v>167</c:v>
              </c:pt>
              <c:pt idx="6">
                <c:v>3897</c:v>
              </c:pt>
              <c:pt idx="7">
                <c:v>307</c:v>
              </c:pt>
              <c:pt idx="8">
                <c:v>791</c:v>
              </c:pt>
              <c:pt idx="9">
                <c:v>268</c:v>
              </c:pt>
              <c:pt idx="10">
                <c:v>747</c:v>
              </c:pt>
              <c:pt idx="11">
                <c:v>417</c:v>
              </c:pt>
              <c:pt idx="12">
                <c:v>2324</c:v>
              </c:pt>
              <c:pt idx="13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F9A8-4A65-A9AF-2CDC79F0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116</c:v>
              </c:pt>
              <c:pt idx="1">
                <c:v>163</c:v>
              </c:pt>
              <c:pt idx="2">
                <c:v>150</c:v>
              </c:pt>
              <c:pt idx="3">
                <c:v>143</c:v>
              </c:pt>
              <c:pt idx="4">
                <c:v>1118</c:v>
              </c:pt>
              <c:pt idx="5">
                <c:v>254</c:v>
              </c:pt>
              <c:pt idx="6">
                <c:v>144</c:v>
              </c:pt>
              <c:pt idx="7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41C6-45D6-84C4-ACDE876E3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85</c:v>
              </c:pt>
              <c:pt idx="1">
                <c:v>188</c:v>
              </c:pt>
              <c:pt idx="2">
                <c:v>105</c:v>
              </c:pt>
              <c:pt idx="3">
                <c:v>13</c:v>
              </c:pt>
              <c:pt idx="4">
                <c:v>78</c:v>
              </c:pt>
              <c:pt idx="5">
                <c:v>196</c:v>
              </c:pt>
              <c:pt idx="6">
                <c:v>992</c:v>
              </c:pt>
              <c:pt idx="7">
                <c:v>12</c:v>
              </c:pt>
              <c:pt idx="8">
                <c:v>124</c:v>
              </c:pt>
              <c:pt idx="9">
                <c:v>91</c:v>
              </c:pt>
              <c:pt idx="1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485-4D67-98CE-1E539BB9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556</c:v>
              </c:pt>
              <c:pt idx="1">
                <c:v>553</c:v>
              </c:pt>
              <c:pt idx="2">
                <c:v>355</c:v>
              </c:pt>
              <c:pt idx="3">
                <c:v>85</c:v>
              </c:pt>
              <c:pt idx="4">
                <c:v>51</c:v>
              </c:pt>
              <c:pt idx="5">
                <c:v>89</c:v>
              </c:pt>
              <c:pt idx="6">
                <c:v>1354</c:v>
              </c:pt>
              <c:pt idx="7">
                <c:v>191</c:v>
              </c:pt>
              <c:pt idx="8">
                <c:v>475</c:v>
              </c:pt>
              <c:pt idx="9">
                <c:v>93</c:v>
              </c:pt>
              <c:pt idx="10">
                <c:v>51</c:v>
              </c:pt>
              <c:pt idx="11">
                <c:v>490</c:v>
              </c:pt>
              <c:pt idx="12">
                <c:v>380</c:v>
              </c:pt>
              <c:pt idx="13">
                <c:v>100</c:v>
              </c:pt>
              <c:pt idx="1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E321-4ABE-BA3A-54CDA56C2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613</c:v>
              </c:pt>
              <c:pt idx="1">
                <c:v>63</c:v>
              </c:pt>
              <c:pt idx="2">
                <c:v>324</c:v>
              </c:pt>
              <c:pt idx="3">
                <c:v>989</c:v>
              </c:pt>
              <c:pt idx="4">
                <c:v>107</c:v>
              </c:pt>
              <c:pt idx="5">
                <c:v>259</c:v>
              </c:pt>
              <c:pt idx="6">
                <c:v>75</c:v>
              </c:pt>
              <c:pt idx="7">
                <c:v>210</c:v>
              </c:pt>
              <c:pt idx="8">
                <c:v>218</c:v>
              </c:pt>
              <c:pt idx="9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8621-4DFE-A404-7FC0B507F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5</c:v>
              </c:pt>
              <c:pt idx="2">
                <c:v>5</c:v>
              </c:pt>
              <c:pt idx="3">
                <c:v>27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1F5-40E7-8878-BF8D5460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Seguridad colectiva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9</c:v>
              </c:pt>
              <c:pt idx="2">
                <c:v>9</c:v>
              </c:pt>
              <c:pt idx="3">
                <c:v>29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96-459A-8A49-5B82FD37E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5A-4D8A-ABC1-A5FE42328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FF-4714-88B5-FB798480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Medio ambiente</c:v>
                </c:pt>
                <c:pt idx="1">
                  <c:v>Incendios</c:v>
                </c:pt>
                <c:pt idx="2">
                  <c:v>Administración Justicia</c:v>
                </c:pt>
                <c:pt idx="3">
                  <c:v>Delitos electorales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14</c:v>
              </c:pt>
              <c:pt idx="2">
                <c:v>46</c:v>
              </c:pt>
              <c:pt idx="3">
                <c:v>53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1960-49CD-B522-DADE2416A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1B-49D6-A8CA-2FBE7E2E49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1B-49D6-A8CA-2FBE7E2E4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1505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B-49D6-A8CA-2FBE7E2E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5</c:v>
              </c:pt>
              <c:pt idx="2">
                <c:v>11</c:v>
              </c:pt>
              <c:pt idx="3">
                <c:v>2</c:v>
              </c:pt>
              <c:pt idx="4">
                <c:v>6</c:v>
              </c:pt>
              <c:pt idx="5">
                <c:v>12</c:v>
              </c:pt>
              <c:pt idx="6">
                <c:v>9</c:v>
              </c:pt>
              <c:pt idx="7">
                <c:v>12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FD-4780-B4E2-A0EF5888F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431</c:v>
              </c:pt>
              <c:pt idx="1">
                <c:v>496</c:v>
              </c:pt>
              <c:pt idx="2">
                <c:v>362</c:v>
              </c:pt>
              <c:pt idx="3">
                <c:v>78</c:v>
              </c:pt>
              <c:pt idx="4">
                <c:v>52</c:v>
              </c:pt>
              <c:pt idx="5">
                <c:v>785</c:v>
              </c:pt>
              <c:pt idx="6">
                <c:v>84</c:v>
              </c:pt>
              <c:pt idx="7">
                <c:v>1211</c:v>
              </c:pt>
              <c:pt idx="8">
                <c:v>59</c:v>
              </c:pt>
              <c:pt idx="9">
                <c:v>346</c:v>
              </c:pt>
              <c:pt idx="10">
                <c:v>302</c:v>
              </c:pt>
              <c:pt idx="11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D310-4B3E-98CB-ADE7B2429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99-4EB8-ACAD-4431C32C34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99-4EB8-ACAD-4431C32C34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99-4EB8-ACAD-4431C32C34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99-4EB8-ACAD-4431C32C341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9-4EB8-ACAD-4431C32C34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99-4EB8-ACAD-4431C32C34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99-4EB8-ACAD-4431C32C3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9F-4DAD-9B57-18EBE8F702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9F-4DAD-9B57-18EBE8F702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9F-4DAD-9B57-18EBE8F702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9F-4DAD-9B57-18EBE8F702A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9F-4DAD-9B57-18EBE8F702A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9F-4DAD-9B57-18EBE8F702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9F-4DAD-9B57-18EBE8F702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9F-4DAD-9B57-18EBE8F702A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9F-4DAD-9B57-18EBE8F70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F-4DAD-9B57-18EBE8F7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806</c:v>
              </c:pt>
              <c:pt idx="1">
                <c:v>62</c:v>
              </c:pt>
              <c:pt idx="2">
                <c:v>50</c:v>
              </c:pt>
              <c:pt idx="3">
                <c:v>262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CCA-429A-9630-2780E63C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404</c:v>
              </c:pt>
              <c:pt idx="1">
                <c:v>197</c:v>
              </c:pt>
              <c:pt idx="2">
                <c:v>167</c:v>
              </c:pt>
              <c:pt idx="3">
                <c:v>166</c:v>
              </c:pt>
              <c:pt idx="4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63D8-4FFB-A2D5-B5A281C50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18</c:v>
              </c:pt>
              <c:pt idx="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31B6-4209-A555-FB546004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133</c:v>
              </c:pt>
              <c:pt idx="1">
                <c:v>28</c:v>
              </c:pt>
              <c:pt idx="2">
                <c:v>11</c:v>
              </c:pt>
              <c:pt idx="3">
                <c:v>87</c:v>
              </c:pt>
              <c:pt idx="4">
                <c:v>29</c:v>
              </c:pt>
              <c:pt idx="5">
                <c:v>3</c:v>
              </c:pt>
              <c:pt idx="6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9850-4698-AB3B-73313562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42</c:v>
              </c:pt>
              <c:pt idx="1">
                <c:v>6</c:v>
              </c:pt>
              <c:pt idx="2">
                <c:v>18</c:v>
              </c:pt>
              <c:pt idx="3">
                <c:v>23</c:v>
              </c:pt>
              <c:pt idx="4">
                <c:v>19</c:v>
              </c:pt>
              <c:pt idx="5">
                <c:v>51</c:v>
              </c:pt>
              <c:pt idx="6">
                <c:v>32</c:v>
              </c:pt>
              <c:pt idx="7">
                <c:v>10</c:v>
              </c:pt>
              <c:pt idx="8">
                <c:v>2</c:v>
              </c:pt>
              <c:pt idx="9">
                <c:v>17</c:v>
              </c:pt>
              <c:pt idx="10">
                <c:v>58</c:v>
              </c:pt>
              <c:pt idx="11">
                <c:v>5</c:v>
              </c:pt>
              <c:pt idx="12">
                <c:v>121</c:v>
              </c:pt>
              <c:pt idx="13">
                <c:v>32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AF5-4BE8-B5FA-D70B808B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198</c:v>
              </c:pt>
              <c:pt idx="2">
                <c:v>66</c:v>
              </c:pt>
              <c:pt idx="3">
                <c:v>50</c:v>
              </c:pt>
              <c:pt idx="4">
                <c:v>22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FA-4887-81BC-D56CB7441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07-4A51-812C-7935D6AE85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07-4A51-812C-7935D6AE85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1691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7-4A51-812C-7935D6AE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E2-4261-B4B1-9B4735DC62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E2-4261-B4B1-9B4735DC6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58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2-4261-B4B1-9B4735DC6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51-4645-9388-AA5D9C7FE8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51-4645-9388-AA5D9C7FE8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51-4645-9388-AA5D9C7FE8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51-4645-9388-AA5D9C7FE8A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27</c:v>
                </c:pt>
                <c:pt idx="1">
                  <c:v>110</c:v>
                </c:pt>
                <c:pt idx="2">
                  <c:v>120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51-4645-9388-AA5D9C7FE8A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433</c:v>
              </c:pt>
              <c:pt idx="1">
                <c:v>65</c:v>
              </c:pt>
              <c:pt idx="2">
                <c:v>3</c:v>
              </c:pt>
              <c:pt idx="3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53D4-4506-B592-4E7C4C2F7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29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FA1F-4F21-A9CF-D350D5969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46</c:v>
              </c:pt>
              <c:pt idx="1">
                <c:v>53</c:v>
              </c:pt>
              <c:pt idx="2">
                <c:v>32</c:v>
              </c:pt>
              <c:pt idx="3">
                <c:v>30</c:v>
              </c:pt>
              <c:pt idx="4">
                <c:v>123</c:v>
              </c:pt>
              <c:pt idx="5">
                <c:v>159</c:v>
              </c:pt>
              <c:pt idx="6">
                <c:v>2</c:v>
              </c:pt>
              <c:pt idx="7">
                <c:v>5</c:v>
              </c:pt>
              <c:pt idx="8">
                <c:v>1</c:v>
              </c:pt>
              <c:pt idx="9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B4B5-43E5-9C30-7FB3B724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39-4BC5-8F4F-73498F5441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39-4BC5-8F4F-73498F5441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87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9-4BC5-8F4F-73498F544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42-4B1D-896E-50432B2A51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42-4B1D-896E-50432B2A51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42-4B1D-896E-50432B2A51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42-4B1D-896E-50432B2A51C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2-4B1D-896E-50432B2A5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19</c:v>
                </c:pt>
                <c:pt idx="1">
                  <c:v>261</c:v>
                </c:pt>
                <c:pt idx="2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2-4B1D-896E-50432B2A5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937</c:v>
              </c:pt>
              <c:pt idx="1">
                <c:v>88</c:v>
              </c:pt>
              <c:pt idx="2">
                <c:v>13</c:v>
              </c:pt>
              <c:pt idx="3">
                <c:v>407</c:v>
              </c:pt>
            </c:numLit>
          </c:val>
          <c:extLst>
            <c:ext xmlns:c16="http://schemas.microsoft.com/office/drawing/2014/chart" uri="{C3380CC4-5D6E-409C-BE32-E72D297353CC}">
              <c16:uniqueId val="{00000000-3A44-4D89-83A8-88E56988A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362</c:v>
              </c:pt>
              <c:pt idx="1">
                <c:v>199</c:v>
              </c:pt>
              <c:pt idx="2">
                <c:v>11</c:v>
              </c:pt>
              <c:pt idx="3">
                <c:v>1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AD28-454D-8C1A-1D28EB0C3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26-4ADD-8C80-271148CDD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36-4C57-8366-7BCCBD1731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36-4C57-8366-7BCCBD1731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1231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6-4C57-8366-7BCCBD173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F3-4684-A94F-8C3AB7483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0445-4553-85AF-903E78E0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A0D-4897-99D7-740596CBD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A4C-4227-9998-A10628F1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405</c:v>
              </c:pt>
              <c:pt idx="2">
                <c:v>44</c:v>
              </c:pt>
              <c:pt idx="3">
                <c:v>6</c:v>
              </c:pt>
              <c:pt idx="4">
                <c:v>37</c:v>
              </c:pt>
              <c:pt idx="5">
                <c:v>248</c:v>
              </c:pt>
              <c:pt idx="6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67D4-4917-A461-E7BFC875D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798</c:v>
              </c:pt>
              <c:pt idx="2">
                <c:v>17</c:v>
              </c:pt>
              <c:pt idx="3">
                <c:v>1</c:v>
              </c:pt>
              <c:pt idx="4">
                <c:v>48</c:v>
              </c:pt>
              <c:pt idx="5">
                <c:v>247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AAA-4A80-BB33-72CE455CD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730</c:v>
              </c:pt>
              <c:pt idx="2">
                <c:v>12</c:v>
              </c:pt>
              <c:pt idx="3">
                <c:v>46</c:v>
              </c:pt>
              <c:pt idx="4">
                <c:v>200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87-4246-8576-09FAC32E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207</c:v>
              </c:pt>
              <c:pt idx="1">
                <c:v>29</c:v>
              </c:pt>
              <c:pt idx="2">
                <c:v>6</c:v>
              </c:pt>
              <c:pt idx="3">
                <c:v>44</c:v>
              </c:pt>
              <c:pt idx="4">
                <c:v>185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077-48F8-8424-0AA6EDD2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10-472A-A16A-C85FFDC615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10-472A-A16A-C85FFDC615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10-472A-A16A-C85FFDC6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108</c:v>
              </c:pt>
              <c:pt idx="1">
                <c:v>18</c:v>
              </c:pt>
              <c:pt idx="2">
                <c:v>1</c:v>
              </c:pt>
              <c:pt idx="3">
                <c:v>28</c:v>
              </c:pt>
              <c:pt idx="4">
                <c:v>103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48-4372-8018-4504DC05F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8D-4EF6-B88F-70280DA9F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860</c:v>
              </c:pt>
              <c:pt idx="2">
                <c:v>18</c:v>
              </c:pt>
              <c:pt idx="3">
                <c:v>3</c:v>
              </c:pt>
              <c:pt idx="4">
                <c:v>68</c:v>
              </c:pt>
              <c:pt idx="5">
                <c:v>259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CEA-4EA5-8450-EFCD1291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13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79D4-40C5-9653-0E3B8D66E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32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BEA7-4DB1-8864-4AB9C0229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28C2-4C55-8250-40F481B4F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Patrimonio histórico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650-4AD8-8E4A-DC4E4A241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DE-456B-A187-87F553C1DB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DE-456B-A187-87F553C1DB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E-456B-A187-87F553C1D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D2-47AC-A7D7-B75A5A369A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D2-47AC-A7D7-B75A5A369A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D2-47AC-A7D7-B75A5A369AB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63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D2-47AC-A7D7-B75A5A369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8E-4391-BE23-CB1E59B6ED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8E-4391-BE23-CB1E59B6ED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569</c:v>
                </c:pt>
                <c:pt idx="1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8E-4391-BE23-CB1E59B6E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EF0ECCC-BD8F-46A7-AED1-D4E48892F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4EDD879-D467-4BE8-8EC4-CE114FA7B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6B1489B-F098-42D3-A788-B15718489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9EEFF53-5F8A-43A9-A434-DF8834454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A9C1089-63AA-4CD9-B2AE-8EF886922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CB21123-76A5-4945-B472-DA57EBAA5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6C963C4-B3DC-4F4B-8C51-8C19C0A4E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07A492A-0F75-461F-8ACB-343B13A7B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D40457F-2295-4851-934C-AB01292FC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C8334B3-27B5-467C-B83F-285AA436A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91222AF-36D0-4121-92AC-3AD7ACCC8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469E05E-8DC8-4530-937C-49C3C0DB9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16179F-1850-4AB6-95AF-1DB86728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9331</xdr:rowOff>
    </xdr:from>
    <xdr:to>
      <xdr:col>25</xdr:col>
      <xdr:colOff>832485</xdr:colOff>
      <xdr:row>39</xdr:row>
      <xdr:rowOff>159320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B0178E-123C-4FA8-9342-DA6CECE24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8A1EE49-5105-452E-A750-1ACF3E219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97A471E-CEFC-4BEB-AF9C-8ECAE6D48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8602E72-70C2-4E6C-A675-35696FDDA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7203006-00E9-46F4-BBC7-A0F3F435E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DAAC9DE-76F8-4199-BB59-AFAD14FB4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08D25DD0-2389-4951-AC02-5CA62BAF4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B7B5553-468F-42D3-A85B-2DAB4223F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439537E-AA4C-4858-9B36-7E6B78E3E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2CADF1E-136F-401A-961B-6D8C4FDFC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EF9F1E6-CB91-48D0-BE08-44FABB72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D0D75D7-6516-4E41-8C73-3C39D0C5F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F7D2466-4A19-443E-BCFF-8B5BF9238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295D69C-4A2E-40A6-B32D-1417624CA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4447877-D8B4-45CE-A146-13076B715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B6A9CC2-F81A-4367-A1F5-1E4EA495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7AB1611-5D9A-41B0-AE04-3C41A64E1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73F1756-A6E4-48CA-A4CD-5637F924E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E4D3321-866E-4107-8990-B1BA2A3F2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963A902-C68D-440C-8F4A-4A3FF6662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8DA5AD5-2167-4169-93BD-BB2561175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69850</xdr:colOff>
      <xdr:row>6</xdr:row>
      <xdr:rowOff>200025</xdr:rowOff>
    </xdr:from>
    <xdr:to>
      <xdr:col>21</xdr:col>
      <xdr:colOff>514350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078EE91-3D95-41AB-8179-A58AA12E2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212725</xdr:colOff>
      <xdr:row>7</xdr:row>
      <xdr:rowOff>28575</xdr:rowOff>
    </xdr:from>
    <xdr:to>
      <xdr:col>53</xdr:col>
      <xdr:colOff>336550</xdr:colOff>
      <xdr:row>16</xdr:row>
      <xdr:rowOff>95250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896FD03-2336-4B8A-AA1F-C3E41021EC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495300</xdr:colOff>
      <xdr:row>6</xdr:row>
      <xdr:rowOff>231775</xdr:rowOff>
    </xdr:from>
    <xdr:to>
      <xdr:col>60</xdr:col>
      <xdr:colOff>390525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C1E8A17-1178-458F-909B-CEF197467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8923E23-6318-4409-8887-CABB22B3E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42</xdr:row>
      <xdr:rowOff>95250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A633A07-5D09-4874-BD6C-A8016A52F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CA20798-850F-4C77-87F1-8324CC892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2A831BD-F8B2-49EB-973A-D8CB48CF7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539642C-944C-415B-BDC1-6C8D75ACD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D0F3D85-41CE-4418-8A8D-2F5502684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0F9059F-819E-4A62-97DB-ED42DB37D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1C965AF-BE0E-448D-97A5-277139660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FCC4B1F-F250-4489-9E1E-A9FD24706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4F88269-B693-4555-A9B4-FB1E33FEE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70FFAC9-6888-4AB0-82C1-3638EBF49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1276022-F71D-42F6-B447-112FC2B96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1FC7FF2-A68B-4130-8FDD-D7BACF5A7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F235B0E-548E-4137-8A52-203E716B6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8A8DB6D-9413-4FDE-9F30-13F10603C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18C4A49-24C5-49A5-AFE3-78D2B2921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94507EF9-E165-4B70-9668-AE16B4FD2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B0428A01-5AF9-46A6-94BB-8942F6B141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3AEFB78-3EB0-4013-9A5C-5114855F8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623B665-7AB4-40D2-8F70-E0B0FAD07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DEFAAC1-25AE-41A7-93F9-73825C506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B165B16-F646-454C-9448-310A628CA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983BE77-ED5A-46EB-942D-C5361F545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A03E0036-DEA3-40F3-961D-B6C3D898A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5FE93D72-2445-4C09-89CD-E7BEBE2FA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BF17F21-D40C-4244-8649-F4BFD02A5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3E60EAA-4E94-4BD8-8266-0B615840E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3A9BCE6-81BF-445C-B19B-622FA3039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1F1C805-B200-47B0-BDD3-54515D715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D9" sqref="D9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x0Bs+PBwWkyACbAFxyclkMUFLduugo6/HvVwDxpmyzG3/DnBZO+R6s2JHi2FHfKjFZKhfEiMIkdlAeTQu9ozfA==" saltValue="/86prPE8ssVSN4wE+cIOG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3</v>
      </c>
      <c r="D5" s="14">
        <v>0</v>
      </c>
      <c r="E5" s="22">
        <v>3</v>
      </c>
    </row>
    <row r="6" spans="1:5" x14ac:dyDescent="0.25">
      <c r="A6" s="21" t="s">
        <v>1204</v>
      </c>
      <c r="B6" s="17"/>
      <c r="C6" s="14">
        <v>2</v>
      </c>
      <c r="D6" s="14">
        <v>0</v>
      </c>
      <c r="E6" s="22">
        <v>2</v>
      </c>
    </row>
    <row r="7" spans="1:5" x14ac:dyDescent="0.25">
      <c r="A7" s="21" t="s">
        <v>1205</v>
      </c>
      <c r="B7" s="17"/>
      <c r="C7" s="14">
        <v>0</v>
      </c>
      <c r="D7" s="14">
        <v>0</v>
      </c>
      <c r="E7" s="22">
        <v>1</v>
      </c>
    </row>
    <row r="8" spans="1:5" x14ac:dyDescent="0.25">
      <c r="A8" s="21" t="s">
        <v>1206</v>
      </c>
      <c r="B8" s="17"/>
      <c r="C8" s="14">
        <v>13</v>
      </c>
      <c r="D8" s="14">
        <v>8</v>
      </c>
      <c r="E8" s="22">
        <v>0</v>
      </c>
    </row>
    <row r="9" spans="1:5" x14ac:dyDescent="0.25">
      <c r="A9" s="21" t="s">
        <v>635</v>
      </c>
      <c r="B9" s="17"/>
      <c r="C9" s="14">
        <v>14</v>
      </c>
      <c r="D9" s="14">
        <v>12</v>
      </c>
      <c r="E9" s="22">
        <v>0</v>
      </c>
    </row>
    <row r="10" spans="1:5" x14ac:dyDescent="0.25">
      <c r="A10" s="21" t="s">
        <v>1207</v>
      </c>
      <c r="B10" s="17"/>
      <c r="C10" s="14">
        <v>0</v>
      </c>
      <c r="D10" s="14">
        <v>0</v>
      </c>
      <c r="E10" s="22">
        <v>0</v>
      </c>
    </row>
    <row r="11" spans="1:5" x14ac:dyDescent="0.25">
      <c r="A11" s="195" t="s">
        <v>976</v>
      </c>
      <c r="B11" s="196"/>
      <c r="C11" s="30">
        <v>32</v>
      </c>
      <c r="D11" s="30">
        <v>20</v>
      </c>
      <c r="E11" s="30">
        <v>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0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5" t="s">
        <v>976</v>
      </c>
      <c r="B17" s="196"/>
      <c r="C17" s="30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12</v>
      </c>
    </row>
    <row r="22" spans="1:3" x14ac:dyDescent="0.25">
      <c r="A22" s="21" t="s">
        <v>1204</v>
      </c>
      <c r="B22" s="17"/>
      <c r="C22" s="22">
        <v>1</v>
      </c>
    </row>
    <row r="23" spans="1:3" x14ac:dyDescent="0.25">
      <c r="A23" s="21" t="s">
        <v>1205</v>
      </c>
      <c r="B23" s="17"/>
      <c r="C23" s="22">
        <v>0</v>
      </c>
    </row>
    <row r="24" spans="1:3" x14ac:dyDescent="0.25">
      <c r="A24" s="21" t="s">
        <v>1206</v>
      </c>
      <c r="B24" s="17"/>
      <c r="C24" s="22">
        <v>2</v>
      </c>
    </row>
    <row r="25" spans="1:3" x14ac:dyDescent="0.25">
      <c r="A25" s="21" t="s">
        <v>635</v>
      </c>
      <c r="B25" s="17"/>
      <c r="C25" s="22">
        <v>24</v>
      </c>
    </row>
    <row r="26" spans="1:3" x14ac:dyDescent="0.25">
      <c r="A26" s="21" t="s">
        <v>1207</v>
      </c>
      <c r="B26" s="17"/>
      <c r="C26" s="22">
        <v>22</v>
      </c>
    </row>
    <row r="27" spans="1:3" x14ac:dyDescent="0.25">
      <c r="A27" s="195" t="s">
        <v>976</v>
      </c>
      <c r="B27" s="196"/>
      <c r="C27" s="30">
        <v>61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1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32</v>
      </c>
    </row>
    <row r="34" spans="1:3" x14ac:dyDescent="0.25">
      <c r="A34" s="21" t="s">
        <v>1146</v>
      </c>
      <c r="B34" s="17"/>
      <c r="C34" s="22">
        <v>4</v>
      </c>
    </row>
    <row r="35" spans="1:3" x14ac:dyDescent="0.25">
      <c r="A35" s="21" t="s">
        <v>1214</v>
      </c>
      <c r="B35" s="17"/>
      <c r="C35" s="22">
        <v>3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40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3</v>
      </c>
    </row>
    <row r="45" spans="1:3" x14ac:dyDescent="0.25">
      <c r="A45" s="21" t="s">
        <v>1204</v>
      </c>
      <c r="B45" s="17"/>
      <c r="C45" s="22">
        <v>0</v>
      </c>
    </row>
    <row r="46" spans="1:3" x14ac:dyDescent="0.25">
      <c r="A46" s="21" t="s">
        <v>1205</v>
      </c>
      <c r="B46" s="17"/>
      <c r="C46" s="22">
        <v>0</v>
      </c>
    </row>
    <row r="47" spans="1:3" x14ac:dyDescent="0.25">
      <c r="A47" s="21" t="s">
        <v>1206</v>
      </c>
      <c r="B47" s="17"/>
      <c r="C47" s="22">
        <v>0</v>
      </c>
    </row>
    <row r="48" spans="1:3" x14ac:dyDescent="0.25">
      <c r="A48" s="21" t="s">
        <v>635</v>
      </c>
      <c r="B48" s="17"/>
      <c r="C48" s="22">
        <v>0</v>
      </c>
    </row>
    <row r="49" spans="1:3" x14ac:dyDescent="0.25">
      <c r="A49" s="21" t="s">
        <v>1207</v>
      </c>
      <c r="B49" s="17"/>
      <c r="C49" s="22">
        <v>4</v>
      </c>
    </row>
    <row r="50" spans="1:3" x14ac:dyDescent="0.25">
      <c r="A50" s="195" t="s">
        <v>976</v>
      </c>
      <c r="B50" s="196"/>
      <c r="C50" s="30">
        <v>7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2</v>
      </c>
    </row>
    <row r="54" spans="1:3" x14ac:dyDescent="0.25">
      <c r="A54" s="174"/>
      <c r="B54" s="13" t="s">
        <v>81</v>
      </c>
      <c r="C54" s="22">
        <v>0</v>
      </c>
    </row>
    <row r="55" spans="1:3" x14ac:dyDescent="0.25">
      <c r="A55" s="172" t="s">
        <v>1204</v>
      </c>
      <c r="B55" s="13" t="s">
        <v>80</v>
      </c>
      <c r="C55" s="22">
        <v>0</v>
      </c>
    </row>
    <row r="56" spans="1:3" x14ac:dyDescent="0.25">
      <c r="A56" s="174"/>
      <c r="B56" s="13" t="s">
        <v>81</v>
      </c>
      <c r="C56" s="22">
        <v>0</v>
      </c>
    </row>
    <row r="57" spans="1:3" x14ac:dyDescent="0.25">
      <c r="A57" s="172" t="s">
        <v>1205</v>
      </c>
      <c r="B57" s="13" t="s">
        <v>80</v>
      </c>
      <c r="C57" s="22">
        <v>0</v>
      </c>
    </row>
    <row r="58" spans="1:3" x14ac:dyDescent="0.25">
      <c r="A58" s="174"/>
      <c r="B58" s="13" t="s">
        <v>81</v>
      </c>
      <c r="C58" s="22">
        <v>1</v>
      </c>
    </row>
    <row r="59" spans="1:3" x14ac:dyDescent="0.25">
      <c r="A59" s="172" t="s">
        <v>1206</v>
      </c>
      <c r="B59" s="13" t="s">
        <v>80</v>
      </c>
      <c r="C59" s="22">
        <v>3</v>
      </c>
    </row>
    <row r="60" spans="1:3" x14ac:dyDescent="0.25">
      <c r="A60" s="174"/>
      <c r="B60" s="13" t="s">
        <v>81</v>
      </c>
      <c r="C60" s="22">
        <v>0</v>
      </c>
    </row>
    <row r="61" spans="1:3" x14ac:dyDescent="0.25">
      <c r="A61" s="172" t="s">
        <v>635</v>
      </c>
      <c r="B61" s="13" t="s">
        <v>80</v>
      </c>
      <c r="C61" s="22">
        <v>0</v>
      </c>
    </row>
    <row r="62" spans="1:3" x14ac:dyDescent="0.25">
      <c r="A62" s="174"/>
      <c r="B62" s="13" t="s">
        <v>81</v>
      </c>
      <c r="C62" s="22">
        <v>1</v>
      </c>
    </row>
    <row r="63" spans="1:3" x14ac:dyDescent="0.25">
      <c r="A63" s="172" t="s">
        <v>1207</v>
      </c>
      <c r="B63" s="13" t="s">
        <v>80</v>
      </c>
      <c r="C63" s="22">
        <v>2</v>
      </c>
    </row>
    <row r="64" spans="1:3" x14ac:dyDescent="0.25">
      <c r="A64" s="174"/>
      <c r="B64" s="13" t="s">
        <v>81</v>
      </c>
      <c r="C64" s="22">
        <v>0</v>
      </c>
    </row>
    <row r="65" spans="1:3" x14ac:dyDescent="0.25">
      <c r="A65" s="195" t="s">
        <v>976</v>
      </c>
      <c r="B65" s="196"/>
      <c r="C65" s="30">
        <v>9</v>
      </c>
    </row>
  </sheetData>
  <sheetProtection algorithmName="SHA-512" hashValue="ee6AU5TdH8gIgOLmkIwMnEsSbFhj49++TRXFueR5MzaIGkt/kon/HzPberNBYVcatYF0pYPRNUr0XJg7UI5Qow==" saltValue="P83oc3W0puc0Qbfp4p7Zs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24</v>
      </c>
      <c r="D5" s="14">
        <v>0</v>
      </c>
      <c r="E5" s="14">
        <v>0</v>
      </c>
      <c r="F5" s="22">
        <v>0</v>
      </c>
    </row>
    <row r="6" spans="1:6" x14ac:dyDescent="0.25">
      <c r="A6" s="177"/>
      <c r="B6" s="46" t="s">
        <v>1223</v>
      </c>
      <c r="C6" s="14">
        <v>20</v>
      </c>
      <c r="D6" s="14">
        <v>0</v>
      </c>
      <c r="E6" s="14">
        <v>0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6</v>
      </c>
      <c r="D7" s="14">
        <v>0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10</v>
      </c>
      <c r="D8" s="14">
        <v>5</v>
      </c>
      <c r="E8" s="14">
        <v>2</v>
      </c>
      <c r="F8" s="22">
        <v>0</v>
      </c>
    </row>
    <row r="9" spans="1:6" x14ac:dyDescent="0.25">
      <c r="A9" s="176"/>
      <c r="B9" s="46" t="s">
        <v>1228</v>
      </c>
      <c r="C9" s="14">
        <v>9</v>
      </c>
      <c r="D9" s="14">
        <v>0</v>
      </c>
      <c r="E9" s="14">
        <v>0</v>
      </c>
      <c r="F9" s="22">
        <v>0</v>
      </c>
    </row>
    <row r="10" spans="1:6" ht="22.5" x14ac:dyDescent="0.25">
      <c r="A10" s="177"/>
      <c r="B10" s="46" t="s">
        <v>1229</v>
      </c>
      <c r="C10" s="14">
        <v>4</v>
      </c>
      <c r="D10" s="14">
        <v>0</v>
      </c>
      <c r="E10" s="14">
        <v>0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4</v>
      </c>
      <c r="D11" s="14">
        <v>0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2</v>
      </c>
      <c r="D12" s="14">
        <v>0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23</v>
      </c>
      <c r="D13" s="14">
        <v>2</v>
      </c>
      <c r="E13" s="14">
        <v>1</v>
      </c>
      <c r="F13" s="22">
        <v>0</v>
      </c>
    </row>
    <row r="14" spans="1:6" ht="22.5" x14ac:dyDescent="0.25">
      <c r="A14" s="12" t="s">
        <v>1234</v>
      </c>
      <c r="B14" s="46" t="s">
        <v>1235</v>
      </c>
      <c r="C14" s="14">
        <v>0</v>
      </c>
      <c r="D14" s="14">
        <v>0</v>
      </c>
      <c r="E14" s="14">
        <v>0</v>
      </c>
      <c r="F14" s="22">
        <v>0</v>
      </c>
    </row>
    <row r="15" spans="1:6" x14ac:dyDescent="0.25">
      <c r="A15" s="175" t="s">
        <v>1236</v>
      </c>
      <c r="B15" s="46" t="s">
        <v>1237</v>
      </c>
      <c r="C15" s="14">
        <v>1067</v>
      </c>
      <c r="D15" s="14">
        <v>1</v>
      </c>
      <c r="E15" s="14">
        <v>2</v>
      </c>
      <c r="F15" s="22">
        <v>0</v>
      </c>
    </row>
    <row r="16" spans="1:6" x14ac:dyDescent="0.25">
      <c r="A16" s="176"/>
      <c r="B16" s="46" t="s">
        <v>1238</v>
      </c>
      <c r="C16" s="14">
        <v>2</v>
      </c>
      <c r="D16" s="14">
        <v>0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1</v>
      </c>
      <c r="D18" s="14">
        <v>0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0</v>
      </c>
      <c r="D19" s="14">
        <v>0</v>
      </c>
      <c r="E19" s="14">
        <v>1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4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1</v>
      </c>
      <c r="D21" s="14">
        <v>0</v>
      </c>
      <c r="E21" s="14">
        <v>0</v>
      </c>
      <c r="F21" s="22">
        <v>0</v>
      </c>
    </row>
    <row r="22" spans="1:6" x14ac:dyDescent="0.25">
      <c r="A22" s="195" t="s">
        <v>976</v>
      </c>
      <c r="B22" s="196"/>
      <c r="C22" s="30">
        <v>1177</v>
      </c>
      <c r="D22" s="30">
        <v>8</v>
      </c>
      <c r="E22" s="30">
        <v>6</v>
      </c>
      <c r="F22" s="30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0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1079</v>
      </c>
      <c r="B27" s="17"/>
      <c r="C27" s="22">
        <v>0</v>
      </c>
    </row>
    <row r="28" spans="1:6" x14ac:dyDescent="0.25">
      <c r="A28" s="195" t="s">
        <v>976</v>
      </c>
      <c r="B28" s="196"/>
      <c r="C28" s="30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5</v>
      </c>
    </row>
    <row r="33" spans="1:3" x14ac:dyDescent="0.25">
      <c r="A33" s="21" t="s">
        <v>1248</v>
      </c>
      <c r="B33" s="17"/>
      <c r="C33" s="22">
        <v>1</v>
      </c>
    </row>
    <row r="34" spans="1:3" x14ac:dyDescent="0.25">
      <c r="A34" s="21" t="s">
        <v>81</v>
      </c>
      <c r="B34" s="17"/>
      <c r="C34" s="22">
        <v>0</v>
      </c>
    </row>
    <row r="35" spans="1:3" x14ac:dyDescent="0.25">
      <c r="A35" s="195" t="s">
        <v>976</v>
      </c>
      <c r="B35" s="196"/>
      <c r="C35" s="30">
        <v>6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7</v>
      </c>
    </row>
    <row r="40" spans="1:3" x14ac:dyDescent="0.25">
      <c r="A40" s="21" t="s">
        <v>1251</v>
      </c>
      <c r="B40" s="17"/>
      <c r="C40" s="22">
        <v>7</v>
      </c>
    </row>
    <row r="41" spans="1:3" x14ac:dyDescent="0.25">
      <c r="A41" s="195" t="s">
        <v>976</v>
      </c>
      <c r="B41" s="196"/>
      <c r="C41" s="30">
        <v>14</v>
      </c>
    </row>
    <row r="42" spans="1:3" ht="15.95" customHeight="1" x14ac:dyDescent="0.25"/>
  </sheetData>
  <sheetProtection algorithmName="SHA-512" hashValue="e7zze5bMfVb07parh++eaEhXTV2mrOvsVaOHwxBaT1Y2nCzm8eGX7rpBb0p7CdAjrpAfAoVfACM58IMYGeIR4w==" saltValue="9BYJ6numObY2PdWOgnHv+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1139</v>
      </c>
      <c r="D5" s="48"/>
      <c r="E5" s="15">
        <v>0</v>
      </c>
    </row>
    <row r="6" spans="1:5" x14ac:dyDescent="0.25">
      <c r="A6" s="176"/>
      <c r="B6" s="13" t="s">
        <v>1256</v>
      </c>
      <c r="C6" s="14">
        <v>39</v>
      </c>
      <c r="D6" s="48"/>
      <c r="E6" s="15">
        <v>0</v>
      </c>
    </row>
    <row r="7" spans="1:5" x14ac:dyDescent="0.25">
      <c r="A7" s="177"/>
      <c r="B7" s="13" t="s">
        <v>1257</v>
      </c>
      <c r="C7" s="14">
        <v>152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11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198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66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111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2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15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9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2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2</v>
      </c>
      <c r="D32" s="48"/>
      <c r="E32" s="15">
        <v>0</v>
      </c>
    </row>
  </sheetData>
  <sheetProtection algorithmName="SHA-512" hashValue="LzXlW+WMoPnM4kTwaBSbJYWxb3a+/ZpicKrUruX7jc6kD1vc03CW4M5we41kqLPd5Q1jRy05XMqTN74THPMnVw==" saltValue="+VTqKbFond6uGUrmCE5/h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0</v>
      </c>
      <c r="D7" s="48"/>
      <c r="E7" s="15">
        <v>0</v>
      </c>
    </row>
    <row r="8" spans="1:5" x14ac:dyDescent="0.25">
      <c r="A8" s="176"/>
      <c r="B8" s="13" t="s">
        <v>1285</v>
      </c>
      <c r="C8" s="14">
        <v>9</v>
      </c>
      <c r="D8" s="48"/>
      <c r="E8" s="15">
        <v>0</v>
      </c>
    </row>
    <row r="9" spans="1:5" x14ac:dyDescent="0.25">
      <c r="A9" s="176"/>
      <c r="B9" s="13" t="s">
        <v>1286</v>
      </c>
      <c r="C9" s="14">
        <v>0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11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2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20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4</v>
      </c>
      <c r="D16" s="48"/>
      <c r="E16" s="15">
        <v>0</v>
      </c>
    </row>
  </sheetData>
  <sheetProtection algorithmName="SHA-512" hashValue="ks7csPF9cqEVoPbVBuZPBxxPrZ4+e3vU/GxlVoWt2dVTdJ6I+07i4XJhuap02SVyAQOCSWxPjDoRCelpjeEm9w==" saltValue="peuADoMc2yEp2VV9k52i8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5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13</v>
      </c>
      <c r="D5" s="51">
        <v>0</v>
      </c>
      <c r="E5" s="51">
        <v>7</v>
      </c>
      <c r="F5" s="51">
        <v>4</v>
      </c>
      <c r="G5" s="51">
        <v>0</v>
      </c>
      <c r="H5" s="51">
        <v>25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1</v>
      </c>
      <c r="D7" s="51">
        <v>0</v>
      </c>
      <c r="E7" s="51">
        <v>0</v>
      </c>
      <c r="F7" s="51">
        <v>0</v>
      </c>
      <c r="G7" s="51">
        <v>0</v>
      </c>
      <c r="H7" s="51">
        <v>4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5</v>
      </c>
      <c r="D10" s="51">
        <v>0</v>
      </c>
      <c r="E10" s="51">
        <v>2</v>
      </c>
      <c r="F10" s="51">
        <v>1</v>
      </c>
      <c r="G10" s="51">
        <v>0</v>
      </c>
      <c r="H10" s="51">
        <v>3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2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1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1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2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12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1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3</v>
      </c>
      <c r="D186" s="51">
        <v>0</v>
      </c>
      <c r="E186" s="51">
        <v>0</v>
      </c>
      <c r="F186" s="51">
        <v>1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3</v>
      </c>
      <c r="D187" s="51">
        <v>0</v>
      </c>
      <c r="E187" s="51">
        <v>1</v>
      </c>
      <c r="F187" s="51">
        <v>0</v>
      </c>
      <c r="G187" s="51">
        <v>0</v>
      </c>
      <c r="H187" s="51">
        <v>3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1</v>
      </c>
      <c r="D192" s="51">
        <v>0</v>
      </c>
      <c r="E192" s="51">
        <v>0</v>
      </c>
      <c r="F192" s="51">
        <v>0</v>
      </c>
      <c r="G192" s="51">
        <v>0</v>
      </c>
      <c r="H192" s="51">
        <v>1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0</v>
      </c>
      <c r="D202" s="51">
        <v>0</v>
      </c>
      <c r="E202" s="51">
        <v>2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1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13</v>
      </c>
      <c r="D262" s="51">
        <v>0</v>
      </c>
      <c r="E262" s="51">
        <v>2</v>
      </c>
      <c r="F262" s="51">
        <v>3</v>
      </c>
      <c r="G262" s="51">
        <v>0</v>
      </c>
      <c r="H262" s="51">
        <v>15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1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1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9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0</v>
      </c>
      <c r="F278" s="51">
        <v>1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1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2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1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2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11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4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3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1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7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1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3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4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MUwxt1nxISTN7ENIPS8OB40LXf8OVhQ10HTyv0PpF2/fl8hq5vRII4PNt6zqYjc3cIMsuO2BTPvkaVQx9G/K/w==" saltValue="GAQl7anNcb9ghQlah42q6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CCBE-8303-43EF-9D9B-FB6E41497215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13632</v>
      </c>
      <c r="D7" s="119">
        <f>SUM(DatosGenerales!C15:C19)</f>
        <v>3572</v>
      </c>
      <c r="E7" s="118">
        <f>SUM(DatosGenerales!C12:C14)</f>
        <v>10446</v>
      </c>
      <c r="I7" s="120">
        <f>DatosGenerales!C31</f>
        <v>2195</v>
      </c>
      <c r="J7" s="119">
        <f>DatosGenerales!C32</f>
        <v>347</v>
      </c>
      <c r="K7" s="118">
        <f>SUM(DatosGenerales!C33:C34)</f>
        <v>767</v>
      </c>
      <c r="L7" s="119">
        <f>DatosGenerales!C36</f>
        <v>1664</v>
      </c>
      <c r="M7" s="118">
        <f>DatosGenerales!C95</f>
        <v>1505</v>
      </c>
      <c r="N7" s="121">
        <f>L7-M7</f>
        <v>159</v>
      </c>
      <c r="O7" s="121"/>
      <c r="Q7" s="120">
        <f>DatosGenerales!C36</f>
        <v>1664</v>
      </c>
      <c r="R7" s="119">
        <f>DatosGenerales!C49</f>
        <v>1971</v>
      </c>
      <c r="S7" s="119">
        <f>DatosGenerales!C50</f>
        <v>49</v>
      </c>
      <c r="T7" s="119">
        <f>DatosGenerales!C62</f>
        <v>37</v>
      </c>
      <c r="U7" s="119">
        <f>DatosGenerales!C78</f>
        <v>3</v>
      </c>
      <c r="V7" s="122">
        <f>SUM(Q7:U7)</f>
        <v>3724</v>
      </c>
      <c r="Z7" s="120">
        <f>SUM(DatosGenerales!C106,DatosGenerales!C107,DatosGenerales!C109)</f>
        <v>1691</v>
      </c>
      <c r="AA7" s="119">
        <f>SUM(DatosGenerales!C108,DatosGenerales!C110)</f>
        <v>148</v>
      </c>
      <c r="AB7" s="119">
        <f>DatosGenerales!C106</f>
        <v>1231</v>
      </c>
      <c r="AC7" s="122">
        <f>DatosGenerales!C107</f>
        <v>373</v>
      </c>
      <c r="AH7" s="120">
        <f>SUM(DatosGenerales!C115,DatosGenerales!C116,DatosGenerales!C118)</f>
        <v>77</v>
      </c>
      <c r="AI7" s="119">
        <f>SUM(DatosGenerales!C117,DatosGenerales!C119)</f>
        <v>12</v>
      </c>
      <c r="AJ7" s="119">
        <f>DatosGenerales!C115</f>
        <v>53</v>
      </c>
      <c r="AK7" s="122">
        <f>DatosGenerales!C116</f>
        <v>20</v>
      </c>
      <c r="AP7" s="120">
        <f>SUM(DatosGenerales!C135:C136)</f>
        <v>63</v>
      </c>
      <c r="AQ7" s="119">
        <f>SUM(DatosGenerales!C137:C138)</f>
        <v>4</v>
      </c>
      <c r="AR7" s="122">
        <f>SUM(DatosGenerales!C139:C140)</f>
        <v>7</v>
      </c>
      <c r="AV7" s="120">
        <f>DatosGenerales!C145</f>
        <v>0</v>
      </c>
      <c r="AW7" s="119">
        <f>DatosGenerales!C146</f>
        <v>86</v>
      </c>
      <c r="AX7" s="119">
        <f>DatosGenerales!C147</f>
        <v>6</v>
      </c>
      <c r="AY7" s="119">
        <f>DatosGenerales!C148</f>
        <v>0</v>
      </c>
      <c r="AZ7" s="119">
        <f>DatosGenerales!C149</f>
        <v>31</v>
      </c>
      <c r="BA7" s="122">
        <f>DatosGenerales!C150</f>
        <v>48</v>
      </c>
      <c r="BE7" s="120">
        <f>DatosGenerales!C151</f>
        <v>85</v>
      </c>
      <c r="BF7" s="119">
        <f>DatosGenerales!C152</f>
        <v>81</v>
      </c>
      <c r="BG7" s="122">
        <f>DatosGenerales!C154</f>
        <v>17</v>
      </c>
      <c r="BK7" s="120">
        <f>SUM(DatosGenerales!C307:C321)</f>
        <v>2315</v>
      </c>
      <c r="BL7" s="119">
        <f>SUM(DatosGenerales!C304:C306)</f>
        <v>39</v>
      </c>
      <c r="BM7" s="119">
        <f>SUM(DatosGenerales!C322:C354)</f>
        <v>698</v>
      </c>
      <c r="BN7" s="119">
        <f>SUM(DatosGenerales!C299)</f>
        <v>7</v>
      </c>
      <c r="BO7" s="119">
        <f>SUM(DatosGenerales!C366:C374)</f>
        <v>33</v>
      </c>
      <c r="BP7" s="119">
        <f>SUM(DatosGenerales!C296:C298)</f>
        <v>32</v>
      </c>
      <c r="BQ7" s="119">
        <f>SUM(DatosGenerales!C355:C365)</f>
        <v>5</v>
      </c>
      <c r="BR7" s="119">
        <f>SUM(DatosGenerales!C300:C302)</f>
        <v>66</v>
      </c>
      <c r="BS7" s="122">
        <f>SUM(DatosGenerales!C293:C295)</f>
        <v>328</v>
      </c>
      <c r="BT7" s="122">
        <f>SUM(DatosGenerales!C303)</f>
        <v>1</v>
      </c>
      <c r="BU7" s="122">
        <f>SUM(DatosGenerales!C375:C387)</f>
        <v>159</v>
      </c>
      <c r="BV7" s="122">
        <f>SUM(DatosGenerales!C388:C409)</f>
        <v>3676</v>
      </c>
      <c r="BY7" s="120">
        <f>DatosGenerales!C246</f>
        <v>2056</v>
      </c>
      <c r="BZ7" s="119">
        <f>DatosGenerales!C247</f>
        <v>925</v>
      </c>
      <c r="CA7" s="122">
        <f>DatosGenerales!C248</f>
        <v>946</v>
      </c>
      <c r="CF7" s="120">
        <f>DatosGenerales!C255</f>
        <v>75</v>
      </c>
      <c r="CG7" s="122">
        <f>DatosGenerales!C258</f>
        <v>130</v>
      </c>
      <c r="CM7" s="120">
        <f>DatosGenerales!C40</f>
        <v>7303</v>
      </c>
      <c r="CN7" s="122">
        <f>DatosGenerales!C41</f>
        <v>2402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569</v>
      </c>
      <c r="BL53" s="130">
        <f>SUM(DatosGenerales!C321,DatosGenerales!C310,DatosGenerales!C319)</f>
        <v>896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24</v>
      </c>
      <c r="BL66" s="130">
        <f>SUM(DatosGenerales!C309:C310)</f>
        <v>930</v>
      </c>
      <c r="BM66" s="130">
        <f>SUM(DatosGenerales!C318:C319)</f>
        <v>511</v>
      </c>
      <c r="BN66" s="130"/>
      <c r="BO66" s="117"/>
      <c r="BP66" s="117"/>
      <c r="BQ66" s="117"/>
      <c r="BR66" s="117"/>
      <c r="BS66" s="117"/>
    </row>
  </sheetData>
  <sheetProtection algorithmName="SHA-512" hashValue="vhVeWw1TmfbYfWiC9bYNAIhOtlljXff2o2vyA7IDIZn+XZ6RyG5iyee5iB5VU/1lK2xwS4julHLC6Luags9P8A==" saltValue="bF4H7eS6FaD5uRjxdWA0/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0085-F51C-4465-86CE-5A631B2B42F9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OofoWO4S8wvf8/Xn3sXG6tisbwEWzH8rLxPrF87Hf96g522ekN/NyPgsetE226GcdvWwus//IHR3YqLReE1otw==" saltValue="QL+QrvR3bqy7cxMa+/g5r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CB29-507D-4A4E-8464-1A2F126B5452}">
  <dimension ref="A1:AX17"/>
  <sheetViews>
    <sheetView showGridLines="0" zoomScale="98" zoomScaleNormal="98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111</v>
      </c>
    </row>
    <row r="8" spans="1:50" s="117" customFormat="1" ht="14.85" customHeight="1" x14ac:dyDescent="0.25">
      <c r="C8" s="204"/>
      <c r="D8" s="119">
        <f>DatosMenores!C56</f>
        <v>806</v>
      </c>
      <c r="E8" s="119">
        <f>DatosMenores!C57</f>
        <v>62</v>
      </c>
      <c r="F8" s="119">
        <f>DatosMenores!C58</f>
        <v>50</v>
      </c>
      <c r="G8" s="119">
        <f>DatosMenores!C59</f>
        <v>262</v>
      </c>
      <c r="H8" s="118">
        <f>DatosMenores!C60</f>
        <v>12</v>
      </c>
      <c r="I8" s="101"/>
      <c r="L8" s="118">
        <f>DatosMenores!C48</f>
        <v>5</v>
      </c>
      <c r="M8" s="119">
        <f>DatosMenores!C49</f>
        <v>18</v>
      </c>
      <c r="N8" s="119">
        <f>DatosMenores!C50</f>
        <v>141</v>
      </c>
      <c r="O8" s="119">
        <f>DatosMenores!C51</f>
        <v>0</v>
      </c>
      <c r="P8" s="118">
        <f>DatosMenores!C52</f>
        <v>0</v>
      </c>
      <c r="S8" s="118">
        <f>DatosMenores!C28</f>
        <v>133</v>
      </c>
      <c r="T8" s="119">
        <f>SUM(DatosMenores!C29:C32)</f>
        <v>28</v>
      </c>
      <c r="U8" s="119">
        <f>DatosMenores!C33</f>
        <v>11</v>
      </c>
      <c r="V8" s="119">
        <f>DatosMenores!C34</f>
        <v>87</v>
      </c>
      <c r="W8" s="119">
        <f>DatosMenores!C35</f>
        <v>29</v>
      </c>
      <c r="X8" s="119">
        <f>DatosMenores!C36</f>
        <v>0</v>
      </c>
      <c r="Y8" s="119">
        <f>DatosMenores!C38</f>
        <v>0</v>
      </c>
      <c r="Z8" s="119">
        <f>DatosMenores!C37</f>
        <v>3</v>
      </c>
      <c r="AA8" s="118">
        <f>DatosMenores!C39</f>
        <v>41</v>
      </c>
      <c r="AC8" s="103"/>
      <c r="AE8" s="120">
        <f>DatosMenores!C5</f>
        <v>0</v>
      </c>
      <c r="AF8" s="119">
        <f>DatosMenores!C6</f>
        <v>42</v>
      </c>
      <c r="AG8" s="119">
        <f>DatosMenores!C7</f>
        <v>6</v>
      </c>
      <c r="AH8" s="119">
        <f>DatosMenores!C8</f>
        <v>18</v>
      </c>
      <c r="AI8" s="119">
        <f>DatosMenores!C9</f>
        <v>23</v>
      </c>
      <c r="AJ8" s="118">
        <f>DatosMenores!C10</f>
        <v>19</v>
      </c>
      <c r="AK8" s="119">
        <f>DatosMenores!C11</f>
        <v>51</v>
      </c>
      <c r="AL8" s="119">
        <f>DatosMenores!C12</f>
        <v>32</v>
      </c>
      <c r="AM8" s="118">
        <f>DatosMenores!C13</f>
        <v>10</v>
      </c>
      <c r="AN8" s="103"/>
      <c r="AP8" s="120">
        <f>DatosMenores!C69</f>
        <v>111</v>
      </c>
      <c r="AQ8" s="120">
        <f>DatosMenores!C70</f>
        <v>198</v>
      </c>
      <c r="AR8" s="119">
        <f>DatosMenores!C71</f>
        <v>66</v>
      </c>
      <c r="AS8" s="119">
        <f>DatosMenores!C74</f>
        <v>0</v>
      </c>
      <c r="AT8" s="119">
        <f>DatosMenores!C75</f>
        <v>22</v>
      </c>
      <c r="AU8" s="118">
        <f>DatosMenores!C76</f>
        <v>0</v>
      </c>
      <c r="AW8" s="141" t="s">
        <v>1657</v>
      </c>
      <c r="AX8" s="142">
        <f>DatosMenores!C70</f>
        <v>198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66</v>
      </c>
    </row>
    <row r="10" spans="1:50" ht="29.85" customHeight="1" x14ac:dyDescent="0.25">
      <c r="C10" s="204"/>
      <c r="D10" s="118">
        <f>DatosMenores!C61</f>
        <v>404</v>
      </c>
      <c r="E10" s="119">
        <f>DatosMenores!C62</f>
        <v>197</v>
      </c>
      <c r="F10" s="122">
        <f>DatosMenores!C63</f>
        <v>167</v>
      </c>
      <c r="G10" s="122">
        <f>DatosMenores!C64</f>
        <v>166</v>
      </c>
      <c r="H10" s="122">
        <f>DatosMenores!C65</f>
        <v>134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2</v>
      </c>
      <c r="AF11" s="119">
        <f>DatosMenores!C15</f>
        <v>0</v>
      </c>
      <c r="AG11" s="119">
        <f>DatosMenores!C16</f>
        <v>17</v>
      </c>
      <c r="AH11" s="119">
        <f>DatosMenores!C17</f>
        <v>58</v>
      </c>
      <c r="AI11" s="119">
        <f>DatosMenores!C18</f>
        <v>5</v>
      </c>
      <c r="AJ11" s="119">
        <f>DatosMenores!C20</f>
        <v>32</v>
      </c>
      <c r="AK11" s="119">
        <f>DatosMenores!C21</f>
        <v>9</v>
      </c>
      <c r="AL11" s="118">
        <f>DatosMenores!C19</f>
        <v>121</v>
      </c>
      <c r="AP11" s="120">
        <f>DatosMenores!C78</f>
        <v>0</v>
      </c>
      <c r="AQ11" s="119">
        <f>DatosMenores!C77</f>
        <v>2</v>
      </c>
      <c r="AR11" s="119">
        <f>DatosMenores!C79</f>
        <v>0</v>
      </c>
      <c r="AS11" s="120">
        <f>DatosMenores!C72</f>
        <v>0</v>
      </c>
      <c r="AT11" s="118">
        <f>DatosMenores!C73</f>
        <v>50</v>
      </c>
      <c r="AW11" s="141" t="s">
        <v>1799</v>
      </c>
      <c r="AX11" s="142">
        <f>DatosMenores!C73</f>
        <v>50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22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2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3q4Thu+dveJjEHU0NBrs2Q1GKd7+Hj2FaM3rxCDHechR+8AivTVWFkuFketUc0JMhLZDrvvNKTxCpDRi7aYY2Q==" saltValue="RhBuSVFmf4USDZL/poZsn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9A39-2322-4C93-8393-60C0893A8FB7}">
  <dimension ref="A1:AF25"/>
  <sheetViews>
    <sheetView showGridLines="0" showRowColHeaders="0" workbookViewId="0">
      <selection activeCell="M30" sqref="M30"/>
    </sheetView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177</v>
      </c>
      <c r="F4" s="155" t="s">
        <v>1807</v>
      </c>
      <c r="G4" s="157">
        <f>DatosViolenciaDoméstica!E67</f>
        <v>92</v>
      </c>
      <c r="H4" s="158"/>
    </row>
    <row r="5" spans="1:30" x14ac:dyDescent="0.2">
      <c r="C5" s="155" t="s">
        <v>12</v>
      </c>
      <c r="D5" s="156">
        <f>DatosViolenciaDoméstica!C6</f>
        <v>402</v>
      </c>
      <c r="F5" s="155" t="s">
        <v>1808</v>
      </c>
      <c r="G5" s="159">
        <f>DatosViolenciaDoméstica!F67</f>
        <v>42</v>
      </c>
      <c r="H5" s="158"/>
    </row>
    <row r="6" spans="1:30" x14ac:dyDescent="0.2">
      <c r="C6" s="155" t="s">
        <v>1809</v>
      </c>
      <c r="D6" s="156">
        <f>DatosViolenciaDoméstica!C7</f>
        <v>68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gPRm9tOP5PoTjjM+XhXH4H58T00+WSpPHEOTQjeYS17uTOfUXG1uIgFUo2PnYxwAV9GQIJTMIYDyZ+RM4xZW6A==" saltValue="clQvkKSTLGgEHfuT7hDgT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18F1E-14E6-43F6-9D53-BB26F12B5358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1543</v>
      </c>
      <c r="F4" s="155" t="s">
        <v>1807</v>
      </c>
      <c r="G4" s="157">
        <f>DatosViolenciaGénero!E82</f>
        <v>157</v>
      </c>
      <c r="H4" s="158"/>
    </row>
    <row r="5" spans="1:30" x14ac:dyDescent="0.2">
      <c r="C5" s="155" t="s">
        <v>39</v>
      </c>
      <c r="D5" s="156">
        <f>DatosViolenciaGénero!C5</f>
        <v>670</v>
      </c>
      <c r="F5" s="155" t="s">
        <v>1808</v>
      </c>
      <c r="G5" s="157">
        <f>DatosViolenciaGénero!F82</f>
        <v>528</v>
      </c>
      <c r="H5" s="158"/>
    </row>
    <row r="6" spans="1:30" x14ac:dyDescent="0.2">
      <c r="C6" s="155" t="s">
        <v>1809</v>
      </c>
      <c r="D6" s="165">
        <f>DatosViolenciaGénero!C8</f>
        <v>907</v>
      </c>
    </row>
    <row r="7" spans="1:30" x14ac:dyDescent="0.2">
      <c r="C7" s="155" t="s">
        <v>59</v>
      </c>
      <c r="D7" s="165">
        <f>DatosViolenciaGénero!C9</f>
        <v>15</v>
      </c>
    </row>
    <row r="8" spans="1:30" x14ac:dyDescent="0.2">
      <c r="C8" s="155" t="s">
        <v>1813</v>
      </c>
      <c r="D8" s="156">
        <f>DatosViolenciaGénero!C11</f>
        <v>1</v>
      </c>
    </row>
    <row r="9" spans="1:30" x14ac:dyDescent="0.2">
      <c r="C9" s="155" t="s">
        <v>1814</v>
      </c>
      <c r="D9" s="156">
        <f>DatosViolenciaGénero!C12</f>
        <v>1</v>
      </c>
    </row>
    <row r="10" spans="1:30" x14ac:dyDescent="0.2">
      <c r="C10" s="155" t="s">
        <v>1806</v>
      </c>
      <c r="D10" s="165">
        <f>DatosViolenciaGénero!C6</f>
        <v>81</v>
      </c>
    </row>
    <row r="11" spans="1:30" x14ac:dyDescent="0.2">
      <c r="C11" s="155" t="s">
        <v>1810</v>
      </c>
      <c r="D11" s="165">
        <f>DatosViolenciaGénero!C10</f>
        <v>20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UZXozUciUwrm7HbeVImxaJoMxhFGbrFJ28XvnhcdSjOkXG6l505DN9fnIhqB2RN7QBoNNTtvBoBZpWKkttcsZw==" saltValue="9Pj32QhvVFQFx+pr7jGCc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3862</v>
      </c>
      <c r="D7" s="14">
        <v>3207</v>
      </c>
      <c r="E7" s="15">
        <v>0.204240723417524</v>
      </c>
    </row>
    <row r="8" spans="1:5" x14ac:dyDescent="0.25">
      <c r="A8" s="176"/>
      <c r="B8" s="13" t="s">
        <v>19</v>
      </c>
      <c r="C8" s="14">
        <v>13632</v>
      </c>
      <c r="D8" s="14">
        <v>12263</v>
      </c>
      <c r="E8" s="15">
        <v>0.111636630514556</v>
      </c>
    </row>
    <row r="9" spans="1:5" x14ac:dyDescent="0.25">
      <c r="A9" s="176"/>
      <c r="B9" s="13" t="s">
        <v>20</v>
      </c>
      <c r="C9" s="14">
        <v>17041</v>
      </c>
      <c r="D9" s="14">
        <v>14889</v>
      </c>
      <c r="E9" s="15">
        <v>0.14453623480421801</v>
      </c>
    </row>
    <row r="10" spans="1:5" x14ac:dyDescent="0.25">
      <c r="A10" s="176"/>
      <c r="B10" s="13" t="s">
        <v>21</v>
      </c>
      <c r="C10" s="14">
        <v>716</v>
      </c>
      <c r="D10" s="14">
        <v>660</v>
      </c>
      <c r="E10" s="15">
        <v>8.4848484848484798E-2</v>
      </c>
    </row>
    <row r="11" spans="1:5" x14ac:dyDescent="0.25">
      <c r="A11" s="177"/>
      <c r="B11" s="13" t="s">
        <v>22</v>
      </c>
      <c r="C11" s="14">
        <v>4192</v>
      </c>
      <c r="D11" s="14">
        <v>3862</v>
      </c>
      <c r="E11" s="15">
        <v>8.54479544277576E-2</v>
      </c>
    </row>
    <row r="12" spans="1:5" x14ac:dyDescent="0.25">
      <c r="A12" s="175" t="s">
        <v>23</v>
      </c>
      <c r="B12" s="13" t="s">
        <v>24</v>
      </c>
      <c r="C12" s="14">
        <v>1683</v>
      </c>
      <c r="D12" s="14">
        <v>1572</v>
      </c>
      <c r="E12" s="15">
        <v>7.0610687022900798E-2</v>
      </c>
    </row>
    <row r="13" spans="1:5" x14ac:dyDescent="0.25">
      <c r="A13" s="176"/>
      <c r="B13" s="13" t="s">
        <v>25</v>
      </c>
      <c r="C13" s="14">
        <v>2164</v>
      </c>
      <c r="D13" s="14">
        <v>1266</v>
      </c>
      <c r="E13" s="15">
        <v>0.70932069510268603</v>
      </c>
    </row>
    <row r="14" spans="1:5" x14ac:dyDescent="0.25">
      <c r="A14" s="177"/>
      <c r="B14" s="13" t="s">
        <v>26</v>
      </c>
      <c r="C14" s="14">
        <v>6599</v>
      </c>
      <c r="D14" s="14">
        <v>6328</v>
      </c>
      <c r="E14" s="15">
        <v>4.2825537294563801E-2</v>
      </c>
    </row>
    <row r="15" spans="1:5" x14ac:dyDescent="0.25">
      <c r="A15" s="175" t="s">
        <v>27</v>
      </c>
      <c r="B15" s="13" t="s">
        <v>28</v>
      </c>
      <c r="C15" s="14">
        <v>718</v>
      </c>
      <c r="D15" s="14">
        <v>652</v>
      </c>
      <c r="E15" s="15">
        <v>0.10122699386503101</v>
      </c>
    </row>
    <row r="16" spans="1:5" x14ac:dyDescent="0.25">
      <c r="A16" s="176"/>
      <c r="B16" s="13" t="s">
        <v>29</v>
      </c>
      <c r="C16" s="14">
        <v>2312</v>
      </c>
      <c r="D16" s="14">
        <v>1991</v>
      </c>
      <c r="E16" s="15">
        <v>0.16122551481667499</v>
      </c>
    </row>
    <row r="17" spans="1:5" x14ac:dyDescent="0.25">
      <c r="A17" s="176"/>
      <c r="B17" s="13" t="s">
        <v>30</v>
      </c>
      <c r="C17" s="14">
        <v>33</v>
      </c>
      <c r="D17" s="14">
        <v>33</v>
      </c>
      <c r="E17" s="15">
        <v>0</v>
      </c>
    </row>
    <row r="18" spans="1:5" x14ac:dyDescent="0.25">
      <c r="A18" s="176"/>
      <c r="B18" s="13" t="s">
        <v>31</v>
      </c>
      <c r="C18" s="14">
        <v>8</v>
      </c>
      <c r="D18" s="14">
        <v>4</v>
      </c>
      <c r="E18" s="15">
        <v>1</v>
      </c>
    </row>
    <row r="19" spans="1:5" x14ac:dyDescent="0.25">
      <c r="A19" s="177"/>
      <c r="B19" s="13" t="s">
        <v>32</v>
      </c>
      <c r="C19" s="14">
        <v>501</v>
      </c>
      <c r="D19" s="14">
        <v>422</v>
      </c>
      <c r="E19" s="15">
        <v>0.187203791469194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8</v>
      </c>
      <c r="D23" s="14">
        <v>1168</v>
      </c>
      <c r="E23" s="15">
        <v>-0.99315068493150704</v>
      </c>
    </row>
    <row r="24" spans="1:5" x14ac:dyDescent="0.25">
      <c r="A24" s="12" t="s">
        <v>35</v>
      </c>
      <c r="B24" s="17"/>
      <c r="C24" s="14">
        <v>25</v>
      </c>
      <c r="D24" s="14">
        <v>10</v>
      </c>
      <c r="E24" s="15">
        <v>1.5</v>
      </c>
    </row>
    <row r="25" spans="1:5" x14ac:dyDescent="0.25">
      <c r="A25" s="12" t="s">
        <v>36</v>
      </c>
      <c r="B25" s="17"/>
      <c r="C25" s="14">
        <v>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2195</v>
      </c>
      <c r="D31" s="14">
        <v>1812</v>
      </c>
      <c r="E31" s="15">
        <v>0.211368653421633</v>
      </c>
    </row>
    <row r="32" spans="1:5" x14ac:dyDescent="0.25">
      <c r="A32" s="175" t="s">
        <v>41</v>
      </c>
      <c r="B32" s="13" t="s">
        <v>42</v>
      </c>
      <c r="C32" s="14">
        <v>347</v>
      </c>
      <c r="D32" s="14">
        <v>261</v>
      </c>
      <c r="E32" s="15">
        <v>0.32950191570881199</v>
      </c>
    </row>
    <row r="33" spans="1:5" x14ac:dyDescent="0.25">
      <c r="A33" s="176"/>
      <c r="B33" s="13" t="s">
        <v>43</v>
      </c>
      <c r="C33" s="14">
        <v>320</v>
      </c>
      <c r="D33" s="14">
        <v>280</v>
      </c>
      <c r="E33" s="15">
        <v>0.14285714285714299</v>
      </c>
    </row>
    <row r="34" spans="1:5" x14ac:dyDescent="0.25">
      <c r="A34" s="176"/>
      <c r="B34" s="13" t="s">
        <v>44</v>
      </c>
      <c r="C34" s="14">
        <v>447</v>
      </c>
      <c r="D34" s="14">
        <v>425</v>
      </c>
      <c r="E34" s="15">
        <v>5.17647058823529E-2</v>
      </c>
    </row>
    <row r="35" spans="1:5" x14ac:dyDescent="0.25">
      <c r="A35" s="176"/>
      <c r="B35" s="13" t="s">
        <v>45</v>
      </c>
      <c r="C35" s="14">
        <v>0</v>
      </c>
      <c r="D35" s="14">
        <v>0</v>
      </c>
      <c r="E35" s="15">
        <v>0</v>
      </c>
    </row>
    <row r="36" spans="1:5" x14ac:dyDescent="0.25">
      <c r="A36" s="177"/>
      <c r="B36" s="13" t="s">
        <v>46</v>
      </c>
      <c r="C36" s="14">
        <v>1664</v>
      </c>
      <c r="D36" s="14">
        <v>1298</v>
      </c>
      <c r="E36" s="15">
        <v>0.28197226502311201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7303</v>
      </c>
      <c r="D40" s="14">
        <v>6679</v>
      </c>
      <c r="E40" s="15">
        <v>9.34271597544543E-2</v>
      </c>
    </row>
    <row r="41" spans="1:5" x14ac:dyDescent="0.25">
      <c r="A41" s="12" t="s">
        <v>49</v>
      </c>
      <c r="B41" s="17"/>
      <c r="C41" s="14">
        <v>2402</v>
      </c>
      <c r="D41" s="14">
        <v>1782</v>
      </c>
      <c r="E41" s="15">
        <v>0.34792368125701401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1215</v>
      </c>
      <c r="D45" s="14">
        <v>179</v>
      </c>
      <c r="E45" s="15">
        <v>5.7877094972067002</v>
      </c>
    </row>
    <row r="46" spans="1:5" x14ac:dyDescent="0.25">
      <c r="A46" s="176"/>
      <c r="B46" s="13" t="s">
        <v>52</v>
      </c>
      <c r="C46" s="14">
        <v>50</v>
      </c>
      <c r="D46" s="14">
        <v>50</v>
      </c>
      <c r="E46" s="15">
        <v>0</v>
      </c>
    </row>
    <row r="47" spans="1:5" x14ac:dyDescent="0.25">
      <c r="A47" s="176"/>
      <c r="B47" s="13" t="s">
        <v>53</v>
      </c>
      <c r="C47" s="14">
        <v>2295</v>
      </c>
      <c r="D47" s="14">
        <v>1882</v>
      </c>
      <c r="E47" s="15">
        <v>0.21944739638682201</v>
      </c>
    </row>
    <row r="48" spans="1:5" x14ac:dyDescent="0.25">
      <c r="A48" s="177"/>
      <c r="B48" s="13" t="s">
        <v>22</v>
      </c>
      <c r="C48" s="14">
        <v>1283</v>
      </c>
      <c r="D48" s="14">
        <v>189</v>
      </c>
      <c r="E48" s="15">
        <v>5.7883597883597897</v>
      </c>
    </row>
    <row r="49" spans="1:5" x14ac:dyDescent="0.25">
      <c r="A49" s="175" t="s">
        <v>54</v>
      </c>
      <c r="B49" s="13" t="s">
        <v>55</v>
      </c>
      <c r="C49" s="14">
        <v>1971</v>
      </c>
      <c r="D49" s="14">
        <v>1693</v>
      </c>
      <c r="E49" s="15">
        <v>0.16420555227406999</v>
      </c>
    </row>
    <row r="50" spans="1:5" x14ac:dyDescent="0.25">
      <c r="A50" s="176"/>
      <c r="B50" s="13" t="s">
        <v>56</v>
      </c>
      <c r="C50" s="14">
        <v>49</v>
      </c>
      <c r="D50" s="14">
        <v>53</v>
      </c>
      <c r="E50" s="15">
        <v>-7.5471698113207503E-2</v>
      </c>
    </row>
    <row r="51" spans="1:5" x14ac:dyDescent="0.25">
      <c r="A51" s="176"/>
      <c r="B51" s="13" t="s">
        <v>57</v>
      </c>
      <c r="C51" s="14">
        <v>209</v>
      </c>
      <c r="D51" s="14">
        <v>149</v>
      </c>
      <c r="E51" s="15">
        <v>0.40268456375838901</v>
      </c>
    </row>
    <row r="52" spans="1:5" x14ac:dyDescent="0.25">
      <c r="A52" s="177"/>
      <c r="B52" s="13" t="s">
        <v>58</v>
      </c>
      <c r="C52" s="14">
        <v>48</v>
      </c>
      <c r="D52" s="14">
        <v>27</v>
      </c>
      <c r="E52" s="15">
        <v>0.77777777777777801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38</v>
      </c>
      <c r="D56" s="14">
        <v>35</v>
      </c>
      <c r="E56" s="15">
        <v>8.5714285714285701E-2</v>
      </c>
    </row>
    <row r="57" spans="1:5" x14ac:dyDescent="0.25">
      <c r="A57" s="176"/>
      <c r="B57" s="13" t="s">
        <v>52</v>
      </c>
      <c r="C57" s="14">
        <v>3</v>
      </c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55</v>
      </c>
      <c r="D58" s="14">
        <v>56</v>
      </c>
      <c r="E58" s="15">
        <v>-1.7857142857142901E-2</v>
      </c>
    </row>
    <row r="59" spans="1:5" x14ac:dyDescent="0.25">
      <c r="A59" s="176"/>
      <c r="B59" s="13" t="s">
        <v>22</v>
      </c>
      <c r="C59" s="14">
        <v>60</v>
      </c>
      <c r="D59" s="14">
        <v>55</v>
      </c>
      <c r="E59" s="15">
        <v>9.0909090909090898E-2</v>
      </c>
    </row>
    <row r="60" spans="1:5" x14ac:dyDescent="0.25">
      <c r="A60" s="176"/>
      <c r="B60" s="13" t="s">
        <v>61</v>
      </c>
      <c r="C60" s="14">
        <v>36</v>
      </c>
      <c r="D60" s="14">
        <v>36</v>
      </c>
      <c r="E60" s="15">
        <v>0</v>
      </c>
    </row>
    <row r="61" spans="1:5" x14ac:dyDescent="0.25">
      <c r="A61" s="177"/>
      <c r="B61" s="13" t="s">
        <v>62</v>
      </c>
      <c r="C61" s="14">
        <v>0</v>
      </c>
      <c r="D61" s="14">
        <v>0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37</v>
      </c>
      <c r="D62" s="14">
        <v>23</v>
      </c>
      <c r="E62" s="15">
        <v>0.60869565217391297</v>
      </c>
    </row>
    <row r="63" spans="1:5" x14ac:dyDescent="0.25">
      <c r="A63" s="176"/>
      <c r="B63" s="13" t="s">
        <v>57</v>
      </c>
      <c r="C63" s="14">
        <v>0</v>
      </c>
      <c r="D63" s="14">
        <v>0</v>
      </c>
      <c r="E63" s="15">
        <v>0</v>
      </c>
    </row>
    <row r="64" spans="1:5" x14ac:dyDescent="0.25">
      <c r="A64" s="177"/>
      <c r="B64" s="13" t="s">
        <v>65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10</v>
      </c>
      <c r="E68" s="15">
        <v>-1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8</v>
      </c>
      <c r="D76" s="14">
        <v>6</v>
      </c>
      <c r="E76" s="15">
        <v>0.33333333333333298</v>
      </c>
    </row>
    <row r="77" spans="1:5" x14ac:dyDescent="0.25">
      <c r="A77" s="179"/>
      <c r="B77" s="13" t="s">
        <v>57</v>
      </c>
      <c r="C77" s="14">
        <v>0</v>
      </c>
      <c r="D77" s="14">
        <v>1</v>
      </c>
      <c r="E77" s="15">
        <v>-1</v>
      </c>
    </row>
    <row r="78" spans="1:5" x14ac:dyDescent="0.25">
      <c r="A78" s="179"/>
      <c r="B78" s="13" t="s">
        <v>64</v>
      </c>
      <c r="C78" s="14">
        <v>3</v>
      </c>
      <c r="D78" s="14">
        <v>6</v>
      </c>
      <c r="E78" s="15">
        <v>-0.5</v>
      </c>
    </row>
    <row r="79" spans="1:5" x14ac:dyDescent="0.25">
      <c r="A79" s="179"/>
      <c r="B79" s="13" t="s">
        <v>68</v>
      </c>
      <c r="C79" s="14">
        <v>5</v>
      </c>
      <c r="D79" s="14">
        <v>2</v>
      </c>
      <c r="E79" s="15">
        <v>1.5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2490</v>
      </c>
      <c r="D84" s="14">
        <v>1987</v>
      </c>
      <c r="E84" s="15">
        <v>0.253145445395068</v>
      </c>
    </row>
    <row r="85" spans="1:5" x14ac:dyDescent="0.25">
      <c r="A85" s="177"/>
      <c r="B85" s="13" t="s">
        <v>73</v>
      </c>
      <c r="C85" s="14">
        <v>789</v>
      </c>
      <c r="D85" s="14">
        <v>725</v>
      </c>
      <c r="E85" s="15">
        <v>8.8275862068965497E-2</v>
      </c>
    </row>
    <row r="86" spans="1:5" x14ac:dyDescent="0.25">
      <c r="A86" s="175" t="s">
        <v>74</v>
      </c>
      <c r="B86" s="13" t="s">
        <v>72</v>
      </c>
      <c r="C86" s="14">
        <v>2753</v>
      </c>
      <c r="D86" s="14">
        <v>1529</v>
      </c>
      <c r="E86" s="15">
        <v>0.80052321778940505</v>
      </c>
    </row>
    <row r="87" spans="1:5" x14ac:dyDescent="0.25">
      <c r="A87" s="177"/>
      <c r="B87" s="13" t="s">
        <v>73</v>
      </c>
      <c r="C87" s="14">
        <v>434</v>
      </c>
      <c r="D87" s="14">
        <v>308</v>
      </c>
      <c r="E87" s="15">
        <v>0.40909090909090901</v>
      </c>
    </row>
    <row r="88" spans="1:5" x14ac:dyDescent="0.25">
      <c r="A88" s="175" t="s">
        <v>75</v>
      </c>
      <c r="B88" s="13" t="s">
        <v>72</v>
      </c>
      <c r="C88" s="14">
        <v>99</v>
      </c>
      <c r="D88" s="14">
        <v>79</v>
      </c>
      <c r="E88" s="15">
        <v>0.253164556962025</v>
      </c>
    </row>
    <row r="89" spans="1:5" x14ac:dyDescent="0.25">
      <c r="A89" s="177"/>
      <c r="B89" s="13" t="s">
        <v>73</v>
      </c>
      <c r="C89" s="14">
        <v>10</v>
      </c>
      <c r="D89" s="14">
        <v>38</v>
      </c>
      <c r="E89" s="15">
        <v>-0.73684210526315796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1505</v>
      </c>
      <c r="D95" s="14">
        <v>1157</v>
      </c>
      <c r="E95" s="15">
        <v>0.300777873811582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1122</v>
      </c>
      <c r="D100" s="14">
        <v>859</v>
      </c>
      <c r="E100" s="15">
        <v>0.30616996507566901</v>
      </c>
    </row>
    <row r="101" spans="1:5" x14ac:dyDescent="0.25">
      <c r="A101" s="12" t="s">
        <v>81</v>
      </c>
      <c r="B101" s="17"/>
      <c r="C101" s="14">
        <v>753</v>
      </c>
      <c r="D101" s="14">
        <v>580</v>
      </c>
      <c r="E101" s="15">
        <v>0.298275862068966</v>
      </c>
    </row>
    <row r="102" spans="1:5" x14ac:dyDescent="0.25">
      <c r="A102" s="12" t="s">
        <v>78</v>
      </c>
      <c r="B102" s="17"/>
      <c r="C102" s="14">
        <v>0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1231</v>
      </c>
      <c r="D106" s="14">
        <v>734</v>
      </c>
      <c r="E106" s="15">
        <v>0.67711171662125302</v>
      </c>
    </row>
    <row r="107" spans="1:5" x14ac:dyDescent="0.25">
      <c r="A107" s="176"/>
      <c r="B107" s="13" t="s">
        <v>84</v>
      </c>
      <c r="C107" s="14">
        <v>373</v>
      </c>
      <c r="D107" s="14">
        <v>270</v>
      </c>
      <c r="E107" s="15">
        <v>0.38148148148148098</v>
      </c>
    </row>
    <row r="108" spans="1:5" x14ac:dyDescent="0.25">
      <c r="A108" s="177"/>
      <c r="B108" s="13" t="s">
        <v>85</v>
      </c>
      <c r="C108" s="14">
        <v>33</v>
      </c>
      <c r="D108" s="14">
        <v>76</v>
      </c>
      <c r="E108" s="15">
        <v>-0.56578947368421095</v>
      </c>
    </row>
    <row r="109" spans="1:5" x14ac:dyDescent="0.25">
      <c r="A109" s="175" t="s">
        <v>81</v>
      </c>
      <c r="B109" s="13" t="s">
        <v>86</v>
      </c>
      <c r="C109" s="14">
        <v>87</v>
      </c>
      <c r="D109" s="14">
        <v>46</v>
      </c>
      <c r="E109" s="15">
        <v>0.89130434782608703</v>
      </c>
    </row>
    <row r="110" spans="1:5" x14ac:dyDescent="0.25">
      <c r="A110" s="177"/>
      <c r="B110" s="13" t="s">
        <v>85</v>
      </c>
      <c r="C110" s="14">
        <v>115</v>
      </c>
      <c r="D110" s="14">
        <v>100</v>
      </c>
      <c r="E110" s="15">
        <v>0.15</v>
      </c>
    </row>
    <row r="111" spans="1:5" x14ac:dyDescent="0.25">
      <c r="A111" s="12" t="s">
        <v>78</v>
      </c>
      <c r="B111" s="17"/>
      <c r="C111" s="14">
        <v>0</v>
      </c>
      <c r="D111" s="14">
        <v>2</v>
      </c>
      <c r="E111" s="15">
        <v>-1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53</v>
      </c>
      <c r="D115" s="14">
        <v>36</v>
      </c>
      <c r="E115" s="15">
        <v>0.47222222222222199</v>
      </c>
    </row>
    <row r="116" spans="1:5" x14ac:dyDescent="0.25">
      <c r="A116" s="176"/>
      <c r="B116" s="13" t="s">
        <v>84</v>
      </c>
      <c r="C116" s="14">
        <v>20</v>
      </c>
      <c r="D116" s="14">
        <v>28</v>
      </c>
      <c r="E116" s="15">
        <v>-0.28571428571428598</v>
      </c>
    </row>
    <row r="117" spans="1:5" x14ac:dyDescent="0.25">
      <c r="A117" s="177"/>
      <c r="B117" s="13" t="s">
        <v>85</v>
      </c>
      <c r="C117" s="14">
        <v>0</v>
      </c>
      <c r="D117" s="14">
        <v>0</v>
      </c>
      <c r="E117" s="15">
        <v>0</v>
      </c>
    </row>
    <row r="118" spans="1:5" x14ac:dyDescent="0.25">
      <c r="A118" s="175" t="s">
        <v>81</v>
      </c>
      <c r="B118" s="13" t="s">
        <v>86</v>
      </c>
      <c r="C118" s="14">
        <v>4</v>
      </c>
      <c r="D118" s="14">
        <v>0</v>
      </c>
      <c r="E118" s="15">
        <v>0</v>
      </c>
    </row>
    <row r="119" spans="1:5" x14ac:dyDescent="0.25">
      <c r="A119" s="177"/>
      <c r="B119" s="13" t="s">
        <v>85</v>
      </c>
      <c r="C119" s="14">
        <v>12</v>
      </c>
      <c r="D119" s="14">
        <v>3</v>
      </c>
      <c r="E119" s="15">
        <v>3</v>
      </c>
    </row>
    <row r="120" spans="1:5" x14ac:dyDescent="0.25">
      <c r="A120" s="12" t="s">
        <v>78</v>
      </c>
      <c r="B120" s="17"/>
      <c r="C120" s="14">
        <v>0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88</v>
      </c>
      <c r="D126" s="14">
        <v>74</v>
      </c>
      <c r="E126" s="15">
        <v>0.18918918918918901</v>
      </c>
    </row>
    <row r="127" spans="1:5" x14ac:dyDescent="0.25">
      <c r="A127" s="177"/>
      <c r="B127" s="13" t="s">
        <v>91</v>
      </c>
      <c r="C127" s="14">
        <v>1213</v>
      </c>
      <c r="D127" s="14">
        <v>931</v>
      </c>
      <c r="E127" s="15">
        <v>0.30290010741138601</v>
      </c>
    </row>
    <row r="128" spans="1:5" x14ac:dyDescent="0.25">
      <c r="A128" s="175" t="s">
        <v>93</v>
      </c>
      <c r="B128" s="13" t="s">
        <v>90</v>
      </c>
      <c r="C128" s="14">
        <v>3135</v>
      </c>
      <c r="D128" s="14">
        <v>2343</v>
      </c>
      <c r="E128" s="15">
        <v>0.338028169014085</v>
      </c>
    </row>
    <row r="129" spans="1:5" x14ac:dyDescent="0.25">
      <c r="A129" s="177"/>
      <c r="B129" s="13" t="s">
        <v>91</v>
      </c>
      <c r="C129" s="14">
        <v>11798</v>
      </c>
      <c r="D129" s="14">
        <v>9367</v>
      </c>
      <c r="E129" s="15">
        <v>0.25952813067150599</v>
      </c>
    </row>
    <row r="130" spans="1:5" x14ac:dyDescent="0.25">
      <c r="A130" s="175" t="s">
        <v>94</v>
      </c>
      <c r="B130" s="13" t="s">
        <v>90</v>
      </c>
      <c r="C130" s="14">
        <v>2092</v>
      </c>
      <c r="D130" s="14">
        <v>1639</v>
      </c>
      <c r="E130" s="15">
        <v>0.27638804148871299</v>
      </c>
    </row>
    <row r="131" spans="1:5" x14ac:dyDescent="0.25">
      <c r="A131" s="177"/>
      <c r="B131" s="13" t="s">
        <v>91</v>
      </c>
      <c r="C131" s="14">
        <v>4357</v>
      </c>
      <c r="D131" s="14">
        <v>3315</v>
      </c>
      <c r="E131" s="15">
        <v>0.314328808446455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63</v>
      </c>
      <c r="D135" s="14">
        <v>93</v>
      </c>
      <c r="E135" s="15">
        <v>-0.32258064516128998</v>
      </c>
    </row>
    <row r="136" spans="1:5" x14ac:dyDescent="0.25">
      <c r="A136" s="177"/>
      <c r="B136" s="13" t="s">
        <v>98</v>
      </c>
      <c r="C136" s="14">
        <v>0</v>
      </c>
      <c r="D136" s="14">
        <v>0</v>
      </c>
      <c r="E136" s="15">
        <v>0</v>
      </c>
    </row>
    <row r="137" spans="1:5" x14ac:dyDescent="0.25">
      <c r="A137" s="175" t="s">
        <v>99</v>
      </c>
      <c r="B137" s="13" t="s">
        <v>97</v>
      </c>
      <c r="C137" s="14">
        <v>4</v>
      </c>
      <c r="D137" s="14">
        <v>3</v>
      </c>
      <c r="E137" s="15">
        <v>0.33333333333333298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7</v>
      </c>
      <c r="D139" s="14">
        <v>12</v>
      </c>
      <c r="E139" s="15">
        <v>-0.41666666666666702</v>
      </c>
    </row>
    <row r="140" spans="1:5" x14ac:dyDescent="0.25">
      <c r="A140" s="177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171</v>
      </c>
      <c r="D144" s="14">
        <v>169</v>
      </c>
      <c r="E144" s="15">
        <v>1.18343195266272E-2</v>
      </c>
    </row>
    <row r="145" spans="1:5" x14ac:dyDescent="0.25">
      <c r="A145" s="175" t="s">
        <v>104</v>
      </c>
      <c r="B145" s="13" t="s">
        <v>105</v>
      </c>
      <c r="C145" s="14">
        <v>0</v>
      </c>
      <c r="D145" s="14">
        <v>1</v>
      </c>
      <c r="E145" s="15">
        <v>-1</v>
      </c>
    </row>
    <row r="146" spans="1:5" x14ac:dyDescent="0.25">
      <c r="A146" s="176"/>
      <c r="B146" s="13" t="s">
        <v>106</v>
      </c>
      <c r="C146" s="14">
        <v>86</v>
      </c>
      <c r="D146" s="14">
        <v>106</v>
      </c>
      <c r="E146" s="15">
        <v>-0.18867924528301899</v>
      </c>
    </row>
    <row r="147" spans="1:5" x14ac:dyDescent="0.25">
      <c r="A147" s="176"/>
      <c r="B147" s="13" t="s">
        <v>107</v>
      </c>
      <c r="C147" s="14">
        <v>6</v>
      </c>
      <c r="D147" s="14">
        <v>10</v>
      </c>
      <c r="E147" s="15">
        <v>-0.4</v>
      </c>
    </row>
    <row r="148" spans="1:5" x14ac:dyDescent="0.25">
      <c r="A148" s="176"/>
      <c r="B148" s="13" t="s">
        <v>108</v>
      </c>
      <c r="C148" s="14">
        <v>0</v>
      </c>
      <c r="D148" s="14">
        <v>1</v>
      </c>
      <c r="E148" s="15">
        <v>-1</v>
      </c>
    </row>
    <row r="149" spans="1:5" x14ac:dyDescent="0.25">
      <c r="A149" s="176"/>
      <c r="B149" s="13" t="s">
        <v>109</v>
      </c>
      <c r="C149" s="14">
        <v>31</v>
      </c>
      <c r="D149" s="14">
        <v>28</v>
      </c>
      <c r="E149" s="15">
        <v>0.107142857142857</v>
      </c>
    </row>
    <row r="150" spans="1:5" x14ac:dyDescent="0.25">
      <c r="A150" s="177"/>
      <c r="B150" s="13" t="s">
        <v>110</v>
      </c>
      <c r="C150" s="14">
        <v>48</v>
      </c>
      <c r="D150" s="14">
        <v>23</v>
      </c>
      <c r="E150" s="15">
        <v>1.0869565217391299</v>
      </c>
    </row>
    <row r="151" spans="1:5" x14ac:dyDescent="0.25">
      <c r="A151" s="175" t="s">
        <v>111</v>
      </c>
      <c r="B151" s="13" t="s">
        <v>112</v>
      </c>
      <c r="C151" s="14">
        <v>85</v>
      </c>
      <c r="D151" s="14">
        <v>73</v>
      </c>
      <c r="E151" s="15">
        <v>0.164383561643836</v>
      </c>
    </row>
    <row r="152" spans="1:5" x14ac:dyDescent="0.25">
      <c r="A152" s="177"/>
      <c r="B152" s="13" t="s">
        <v>113</v>
      </c>
      <c r="C152" s="14">
        <v>81</v>
      </c>
      <c r="D152" s="14">
        <v>97</v>
      </c>
      <c r="E152" s="15">
        <v>-0.164948453608247</v>
      </c>
    </row>
    <row r="153" spans="1:5" x14ac:dyDescent="0.25">
      <c r="A153" s="175" t="s">
        <v>114</v>
      </c>
      <c r="B153" s="13" t="s">
        <v>18</v>
      </c>
      <c r="C153" s="14">
        <v>12</v>
      </c>
      <c r="D153" s="14">
        <v>13</v>
      </c>
      <c r="E153" s="15">
        <v>-7.69230769230769E-2</v>
      </c>
    </row>
    <row r="154" spans="1:5" x14ac:dyDescent="0.25">
      <c r="A154" s="177"/>
      <c r="B154" s="13" t="s">
        <v>22</v>
      </c>
      <c r="C154" s="14">
        <v>17</v>
      </c>
      <c r="D154" s="14">
        <v>12</v>
      </c>
      <c r="E154" s="15">
        <v>0.41666666666666702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0</v>
      </c>
      <c r="D159" s="14">
        <v>0</v>
      </c>
      <c r="E159" s="15">
        <v>0</v>
      </c>
    </row>
    <row r="160" spans="1:5" x14ac:dyDescent="0.25">
      <c r="A160" s="176"/>
      <c r="B160" s="13" t="s">
        <v>119</v>
      </c>
      <c r="C160" s="14">
        <v>0</v>
      </c>
      <c r="D160" s="14">
        <v>0</v>
      </c>
      <c r="E160" s="15">
        <v>0</v>
      </c>
    </row>
    <row r="161" spans="1:5" x14ac:dyDescent="0.25">
      <c r="A161" s="176"/>
      <c r="B161" s="13" t="s">
        <v>120</v>
      </c>
      <c r="C161" s="14">
        <v>0</v>
      </c>
      <c r="D161" s="14">
        <v>0</v>
      </c>
      <c r="E161" s="15">
        <v>0</v>
      </c>
    </row>
    <row r="162" spans="1:5" x14ac:dyDescent="0.25">
      <c r="A162" s="176"/>
      <c r="B162" s="13" t="s">
        <v>121</v>
      </c>
      <c r="C162" s="14">
        <v>0</v>
      </c>
      <c r="D162" s="14">
        <v>0</v>
      </c>
      <c r="E162" s="15">
        <v>0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0</v>
      </c>
      <c r="D164" s="14">
        <v>0</v>
      </c>
      <c r="E164" s="15">
        <v>0</v>
      </c>
    </row>
    <row r="165" spans="1:5" x14ac:dyDescent="0.25">
      <c r="A165" s="176"/>
      <c r="B165" s="13" t="s">
        <v>124</v>
      </c>
      <c r="C165" s="14">
        <v>0</v>
      </c>
      <c r="D165" s="14">
        <v>0</v>
      </c>
      <c r="E165" s="15">
        <v>0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0</v>
      </c>
      <c r="D167" s="14">
        <v>0</v>
      </c>
      <c r="E167" s="15">
        <v>0</v>
      </c>
    </row>
    <row r="168" spans="1:5" x14ac:dyDescent="0.25">
      <c r="A168" s="176"/>
      <c r="B168" s="13" t="s">
        <v>127</v>
      </c>
      <c r="C168" s="14">
        <v>0</v>
      </c>
      <c r="D168" s="14">
        <v>0</v>
      </c>
      <c r="E168" s="15">
        <v>0</v>
      </c>
    </row>
    <row r="169" spans="1:5" x14ac:dyDescent="0.25">
      <c r="A169" s="176"/>
      <c r="B169" s="13" t="s">
        <v>128</v>
      </c>
      <c r="C169" s="14">
        <v>0</v>
      </c>
      <c r="D169" s="14">
        <v>0</v>
      </c>
      <c r="E169" s="15">
        <v>0</v>
      </c>
    </row>
    <row r="170" spans="1:5" x14ac:dyDescent="0.25">
      <c r="A170" s="176"/>
      <c r="B170" s="13" t="s">
        <v>129</v>
      </c>
      <c r="C170" s="14">
        <v>0</v>
      </c>
      <c r="D170" s="14">
        <v>0</v>
      </c>
      <c r="E170" s="15">
        <v>0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0</v>
      </c>
      <c r="D173" s="14">
        <v>0</v>
      </c>
      <c r="E173" s="15">
        <v>0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0</v>
      </c>
      <c r="D175" s="14">
        <v>0</v>
      </c>
      <c r="E175" s="15">
        <v>0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0</v>
      </c>
      <c r="D201" s="14">
        <v>0</v>
      </c>
      <c r="E201" s="15">
        <v>0</v>
      </c>
    </row>
    <row r="202" spans="1:5" x14ac:dyDescent="0.25">
      <c r="A202" s="176"/>
      <c r="B202" s="13" t="s">
        <v>119</v>
      </c>
      <c r="C202" s="14">
        <v>0</v>
      </c>
      <c r="D202" s="14">
        <v>0</v>
      </c>
      <c r="E202" s="15">
        <v>0</v>
      </c>
    </row>
    <row r="203" spans="1:5" x14ac:dyDescent="0.25">
      <c r="A203" s="176"/>
      <c r="B203" s="13" t="s">
        <v>162</v>
      </c>
      <c r="C203" s="14">
        <v>0</v>
      </c>
      <c r="D203" s="14">
        <v>0</v>
      </c>
      <c r="E203" s="15">
        <v>0</v>
      </c>
    </row>
    <row r="204" spans="1:5" x14ac:dyDescent="0.25">
      <c r="A204" s="176"/>
      <c r="B204" s="13" t="s">
        <v>121</v>
      </c>
      <c r="C204" s="14">
        <v>0</v>
      </c>
      <c r="D204" s="14">
        <v>0</v>
      </c>
      <c r="E204" s="15">
        <v>0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0</v>
      </c>
      <c r="E206" s="15">
        <v>0</v>
      </c>
    </row>
    <row r="207" spans="1:5" x14ac:dyDescent="0.25">
      <c r="A207" s="176"/>
      <c r="B207" s="13" t="s">
        <v>124</v>
      </c>
      <c r="C207" s="14">
        <v>0</v>
      </c>
      <c r="D207" s="14">
        <v>0</v>
      </c>
      <c r="E207" s="15">
        <v>0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0</v>
      </c>
      <c r="D209" s="14">
        <v>0</v>
      </c>
      <c r="E209" s="15">
        <v>0</v>
      </c>
    </row>
    <row r="210" spans="1:5" x14ac:dyDescent="0.25">
      <c r="A210" s="176"/>
      <c r="B210" s="13" t="s">
        <v>164</v>
      </c>
      <c r="C210" s="14">
        <v>0</v>
      </c>
      <c r="D210" s="14">
        <v>0</v>
      </c>
      <c r="E210" s="15">
        <v>0</v>
      </c>
    </row>
    <row r="211" spans="1:5" x14ac:dyDescent="0.25">
      <c r="A211" s="176"/>
      <c r="B211" s="13" t="s">
        <v>128</v>
      </c>
      <c r="C211" s="14">
        <v>0</v>
      </c>
      <c r="D211" s="14">
        <v>0</v>
      </c>
      <c r="E211" s="15">
        <v>0</v>
      </c>
    </row>
    <row r="212" spans="1:5" x14ac:dyDescent="0.25">
      <c r="A212" s="176"/>
      <c r="B212" s="13" t="s">
        <v>129</v>
      </c>
      <c r="C212" s="14">
        <v>0</v>
      </c>
      <c r="D212" s="14">
        <v>0</v>
      </c>
      <c r="E212" s="15">
        <v>0</v>
      </c>
    </row>
    <row r="213" spans="1:5" x14ac:dyDescent="0.25">
      <c r="A213" s="176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0</v>
      </c>
      <c r="D215" s="14">
        <v>0</v>
      </c>
      <c r="E215" s="15">
        <v>0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2056</v>
      </c>
      <c r="D246" s="14">
        <v>1648</v>
      </c>
      <c r="E246" s="15">
        <v>0.247572815533981</v>
      </c>
    </row>
    <row r="247" spans="1:5" x14ac:dyDescent="0.25">
      <c r="A247" s="12" t="s">
        <v>169</v>
      </c>
      <c r="B247" s="17"/>
      <c r="C247" s="14">
        <v>925</v>
      </c>
      <c r="D247" s="14">
        <v>953</v>
      </c>
      <c r="E247" s="15">
        <v>-2.93809024134313E-2</v>
      </c>
    </row>
    <row r="248" spans="1:5" x14ac:dyDescent="0.25">
      <c r="A248" s="12" t="s">
        <v>170</v>
      </c>
      <c r="B248" s="17"/>
      <c r="C248" s="14">
        <v>946</v>
      </c>
      <c r="D248" s="14">
        <v>623</v>
      </c>
      <c r="E248" s="15">
        <v>0.51845906902086702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134</v>
      </c>
      <c r="D252" s="14">
        <v>113</v>
      </c>
      <c r="E252" s="15">
        <v>0.185840707964602</v>
      </c>
    </row>
    <row r="253" spans="1:5" x14ac:dyDescent="0.25">
      <c r="A253" s="176"/>
      <c r="B253" s="13" t="s">
        <v>18</v>
      </c>
      <c r="C253" s="14">
        <v>79</v>
      </c>
      <c r="D253" s="14">
        <v>104</v>
      </c>
      <c r="E253" s="15">
        <v>-0.240384615384615</v>
      </c>
    </row>
    <row r="254" spans="1:5" x14ac:dyDescent="0.25">
      <c r="A254" s="177"/>
      <c r="B254" s="13" t="s">
        <v>22</v>
      </c>
      <c r="C254" s="14">
        <v>112</v>
      </c>
      <c r="D254" s="14">
        <v>79</v>
      </c>
      <c r="E254" s="15">
        <v>0.417721518987342</v>
      </c>
    </row>
    <row r="255" spans="1:5" x14ac:dyDescent="0.25">
      <c r="A255" s="175" t="s">
        <v>174</v>
      </c>
      <c r="B255" s="13" t="s">
        <v>175</v>
      </c>
      <c r="C255" s="14">
        <v>75</v>
      </c>
      <c r="D255" s="14">
        <v>20</v>
      </c>
      <c r="E255" s="15">
        <v>2.75</v>
      </c>
    </row>
    <row r="256" spans="1:5" x14ac:dyDescent="0.25">
      <c r="A256" s="176"/>
      <c r="B256" s="13" t="s">
        <v>176</v>
      </c>
      <c r="C256" s="14">
        <v>32</v>
      </c>
      <c r="D256" s="14">
        <v>17</v>
      </c>
      <c r="E256" s="15">
        <v>0.88235294117647001</v>
      </c>
    </row>
    <row r="257" spans="1:5" x14ac:dyDescent="0.25">
      <c r="A257" s="177"/>
      <c r="B257" s="13" t="s">
        <v>177</v>
      </c>
      <c r="C257" s="14">
        <v>0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130</v>
      </c>
      <c r="D258" s="14">
        <v>247</v>
      </c>
      <c r="E258" s="15">
        <v>-0.47368421052631599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35</v>
      </c>
      <c r="D262" s="14">
        <v>10</v>
      </c>
      <c r="E262" s="15">
        <v>2.5</v>
      </c>
    </row>
    <row r="263" spans="1:5" x14ac:dyDescent="0.25">
      <c r="A263" s="175" t="s">
        <v>181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11</v>
      </c>
      <c r="D267" s="14">
        <v>4</v>
      </c>
      <c r="E267" s="15">
        <v>1.75</v>
      </c>
    </row>
    <row r="268" spans="1:5" x14ac:dyDescent="0.25">
      <c r="A268" s="12" t="s">
        <v>110</v>
      </c>
      <c r="B268" s="17"/>
      <c r="C268" s="14">
        <v>61</v>
      </c>
      <c r="D268" s="14">
        <v>86</v>
      </c>
      <c r="E268" s="15">
        <v>-0.290697674418605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27</v>
      </c>
      <c r="D272" s="14">
        <v>25</v>
      </c>
      <c r="E272" s="15">
        <v>0.08</v>
      </c>
    </row>
    <row r="273" spans="1:5" x14ac:dyDescent="0.25">
      <c r="A273" s="175" t="s">
        <v>68</v>
      </c>
      <c r="B273" s="13" t="s">
        <v>189</v>
      </c>
      <c r="C273" s="14">
        <v>267</v>
      </c>
      <c r="D273" s="14">
        <v>271</v>
      </c>
      <c r="E273" s="15">
        <v>-1.4760147601476E-2</v>
      </c>
    </row>
    <row r="274" spans="1:5" x14ac:dyDescent="0.25">
      <c r="A274" s="177"/>
      <c r="B274" s="13" t="s">
        <v>110</v>
      </c>
      <c r="C274" s="14">
        <v>5</v>
      </c>
      <c r="D274" s="14">
        <v>3</v>
      </c>
      <c r="E274" s="15">
        <v>0.66666666666666696</v>
      </c>
    </row>
    <row r="275" spans="1:5" x14ac:dyDescent="0.25">
      <c r="A275" s="12" t="s">
        <v>190</v>
      </c>
      <c r="B275" s="17"/>
      <c r="C275" s="14">
        <v>0</v>
      </c>
      <c r="D275" s="14">
        <v>61</v>
      </c>
      <c r="E275" s="15">
        <v>-1</v>
      </c>
    </row>
    <row r="276" spans="1:5" x14ac:dyDescent="0.25">
      <c r="A276" s="12" t="s">
        <v>191</v>
      </c>
      <c r="B276" s="17"/>
      <c r="C276" s="14">
        <v>0</v>
      </c>
      <c r="D276" s="14">
        <v>2</v>
      </c>
      <c r="E276" s="15">
        <v>-1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3</v>
      </c>
      <c r="D281" s="14">
        <v>1</v>
      </c>
      <c r="E281" s="15">
        <v>2</v>
      </c>
    </row>
    <row r="282" spans="1:5" x14ac:dyDescent="0.25">
      <c r="A282" s="177"/>
      <c r="B282" s="13" t="s">
        <v>196</v>
      </c>
      <c r="C282" s="14">
        <v>26</v>
      </c>
      <c r="D282" s="14">
        <v>20</v>
      </c>
      <c r="E282" s="15">
        <v>0.3</v>
      </c>
    </row>
    <row r="283" spans="1:5" x14ac:dyDescent="0.25">
      <c r="A283" s="12" t="s">
        <v>197</v>
      </c>
      <c r="B283" s="17"/>
      <c r="C283" s="14">
        <v>0</v>
      </c>
      <c r="D283" s="14">
        <v>0</v>
      </c>
      <c r="E283" s="15">
        <v>0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324</v>
      </c>
      <c r="D294" s="14">
        <v>348</v>
      </c>
      <c r="E294" s="22">
        <v>0</v>
      </c>
    </row>
    <row r="295" spans="1:5" x14ac:dyDescent="0.25">
      <c r="A295" s="174"/>
      <c r="B295" s="13" t="s">
        <v>208</v>
      </c>
      <c r="C295" s="14">
        <v>4</v>
      </c>
      <c r="D295" s="14">
        <v>7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32</v>
      </c>
      <c r="D297" s="14">
        <v>32</v>
      </c>
      <c r="E297" s="22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7</v>
      </c>
      <c r="D299" s="14">
        <v>8</v>
      </c>
      <c r="E299" s="22">
        <v>13</v>
      </c>
    </row>
    <row r="300" spans="1:5" x14ac:dyDescent="0.25">
      <c r="A300" s="172" t="s">
        <v>215</v>
      </c>
      <c r="B300" s="13" t="s">
        <v>216</v>
      </c>
      <c r="C300" s="14">
        <v>35</v>
      </c>
      <c r="D300" s="14">
        <v>25</v>
      </c>
      <c r="E300" s="22">
        <v>10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2">
        <v>0</v>
      </c>
    </row>
    <row r="302" spans="1:5" x14ac:dyDescent="0.25">
      <c r="A302" s="174"/>
      <c r="B302" s="13" t="s">
        <v>218</v>
      </c>
      <c r="C302" s="14">
        <v>31</v>
      </c>
      <c r="D302" s="14">
        <v>33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1</v>
      </c>
      <c r="D303" s="14">
        <v>1</v>
      </c>
      <c r="E303" s="22">
        <v>1</v>
      </c>
    </row>
    <row r="304" spans="1:5" x14ac:dyDescent="0.25">
      <c r="A304" s="172" t="s">
        <v>221</v>
      </c>
      <c r="B304" s="13" t="s">
        <v>212</v>
      </c>
      <c r="C304" s="14">
        <v>4</v>
      </c>
      <c r="D304" s="14">
        <v>4</v>
      </c>
      <c r="E304" s="22">
        <v>2</v>
      </c>
    </row>
    <row r="305" spans="1:5" x14ac:dyDescent="0.25">
      <c r="A305" s="173"/>
      <c r="B305" s="13" t="s">
        <v>222</v>
      </c>
      <c r="C305" s="14">
        <v>14</v>
      </c>
      <c r="D305" s="14">
        <v>15</v>
      </c>
      <c r="E305" s="22">
        <v>13</v>
      </c>
    </row>
    <row r="306" spans="1:5" x14ac:dyDescent="0.25">
      <c r="A306" s="174"/>
      <c r="B306" s="13" t="s">
        <v>223</v>
      </c>
      <c r="C306" s="14">
        <v>21</v>
      </c>
      <c r="D306" s="14">
        <v>24</v>
      </c>
      <c r="E306" s="22">
        <v>8</v>
      </c>
    </row>
    <row r="307" spans="1:5" x14ac:dyDescent="0.25">
      <c r="A307" s="172" t="s">
        <v>224</v>
      </c>
      <c r="B307" s="13" t="s">
        <v>225</v>
      </c>
      <c r="C307" s="14">
        <v>19</v>
      </c>
      <c r="D307" s="14">
        <v>15</v>
      </c>
      <c r="E307" s="22">
        <v>11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327</v>
      </c>
      <c r="D309" s="14">
        <v>286</v>
      </c>
      <c r="E309" s="22">
        <v>215</v>
      </c>
    </row>
    <row r="310" spans="1:5" x14ac:dyDescent="0.25">
      <c r="A310" s="173"/>
      <c r="B310" s="13" t="s">
        <v>228</v>
      </c>
      <c r="C310" s="14">
        <v>603</v>
      </c>
      <c r="D310" s="14">
        <v>601</v>
      </c>
      <c r="E310" s="22">
        <v>0</v>
      </c>
    </row>
    <row r="311" spans="1:5" x14ac:dyDescent="0.25">
      <c r="A311" s="173"/>
      <c r="B311" s="13" t="s">
        <v>229</v>
      </c>
      <c r="C311" s="14">
        <v>43</v>
      </c>
      <c r="D311" s="14">
        <v>40</v>
      </c>
      <c r="E311" s="22">
        <v>12</v>
      </c>
    </row>
    <row r="312" spans="1:5" x14ac:dyDescent="0.25">
      <c r="A312" s="173"/>
      <c r="B312" s="13" t="s">
        <v>230</v>
      </c>
      <c r="C312" s="14">
        <v>411</v>
      </c>
      <c r="D312" s="14">
        <v>342</v>
      </c>
      <c r="E312" s="22">
        <v>295</v>
      </c>
    </row>
    <row r="313" spans="1:5" x14ac:dyDescent="0.25">
      <c r="A313" s="173"/>
      <c r="B313" s="13" t="s">
        <v>231</v>
      </c>
      <c r="C313" s="14">
        <v>244</v>
      </c>
      <c r="D313" s="14">
        <v>203</v>
      </c>
      <c r="E313" s="22">
        <v>5</v>
      </c>
    </row>
    <row r="314" spans="1:5" x14ac:dyDescent="0.25">
      <c r="A314" s="173"/>
      <c r="B314" s="13" t="s">
        <v>232</v>
      </c>
      <c r="C314" s="14">
        <v>18</v>
      </c>
      <c r="D314" s="14">
        <v>18</v>
      </c>
      <c r="E314" s="22">
        <v>3</v>
      </c>
    </row>
    <row r="315" spans="1:5" x14ac:dyDescent="0.25">
      <c r="A315" s="173"/>
      <c r="B315" s="13" t="s">
        <v>233</v>
      </c>
      <c r="C315" s="14">
        <v>114</v>
      </c>
      <c r="D315" s="14">
        <v>105</v>
      </c>
      <c r="E315" s="22">
        <v>117</v>
      </c>
    </row>
    <row r="316" spans="1:5" x14ac:dyDescent="0.25">
      <c r="A316" s="173"/>
      <c r="B316" s="13" t="s">
        <v>234</v>
      </c>
      <c r="C316" s="14">
        <v>1</v>
      </c>
      <c r="D316" s="14">
        <v>1</v>
      </c>
      <c r="E316" s="22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2">
        <v>0</v>
      </c>
    </row>
    <row r="318" spans="1:5" x14ac:dyDescent="0.25">
      <c r="A318" s="173"/>
      <c r="B318" s="13" t="s">
        <v>236</v>
      </c>
      <c r="C318" s="14">
        <v>237</v>
      </c>
      <c r="D318" s="14">
        <v>252</v>
      </c>
      <c r="E318" s="22">
        <v>204</v>
      </c>
    </row>
    <row r="319" spans="1:5" x14ac:dyDescent="0.25">
      <c r="A319" s="173"/>
      <c r="B319" s="13" t="s">
        <v>237</v>
      </c>
      <c r="C319" s="14">
        <v>274</v>
      </c>
      <c r="D319" s="14">
        <v>294</v>
      </c>
      <c r="E319" s="22">
        <v>3</v>
      </c>
    </row>
    <row r="320" spans="1:5" x14ac:dyDescent="0.25">
      <c r="A320" s="173"/>
      <c r="B320" s="13" t="s">
        <v>238</v>
      </c>
      <c r="C320" s="14">
        <v>5</v>
      </c>
      <c r="D320" s="14">
        <v>7</v>
      </c>
      <c r="E320" s="22">
        <v>4</v>
      </c>
    </row>
    <row r="321" spans="1:5" x14ac:dyDescent="0.25">
      <c r="A321" s="174"/>
      <c r="B321" s="13" t="s">
        <v>239</v>
      </c>
      <c r="C321" s="14">
        <v>19</v>
      </c>
      <c r="D321" s="14">
        <v>19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72</v>
      </c>
      <c r="D325" s="14">
        <v>80</v>
      </c>
      <c r="E325" s="22">
        <v>57</v>
      </c>
    </row>
    <row r="326" spans="1:5" x14ac:dyDescent="0.25">
      <c r="A326" s="173"/>
      <c r="B326" s="13" t="s">
        <v>245</v>
      </c>
      <c r="C326" s="14">
        <v>55</v>
      </c>
      <c r="D326" s="14">
        <v>40</v>
      </c>
      <c r="E326" s="22">
        <v>17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286</v>
      </c>
      <c r="D329" s="14">
        <v>288</v>
      </c>
      <c r="E329" s="22">
        <v>95</v>
      </c>
    </row>
    <row r="330" spans="1:5" x14ac:dyDescent="0.25">
      <c r="A330" s="173"/>
      <c r="B330" s="13" t="s">
        <v>249</v>
      </c>
      <c r="C330" s="14">
        <v>18</v>
      </c>
      <c r="D330" s="14">
        <v>18</v>
      </c>
      <c r="E330" s="22">
        <v>0</v>
      </c>
    </row>
    <row r="331" spans="1:5" x14ac:dyDescent="0.25">
      <c r="A331" s="173"/>
      <c r="B331" s="13" t="s">
        <v>250</v>
      </c>
      <c r="C331" s="14">
        <v>30</v>
      </c>
      <c r="D331" s="14">
        <v>27</v>
      </c>
      <c r="E331" s="22">
        <v>0</v>
      </c>
    </row>
    <row r="332" spans="1:5" x14ac:dyDescent="0.25">
      <c r="A332" s="173"/>
      <c r="B332" s="13" t="s">
        <v>251</v>
      </c>
      <c r="C332" s="14">
        <v>0</v>
      </c>
      <c r="D332" s="14">
        <v>0</v>
      </c>
      <c r="E332" s="22">
        <v>0</v>
      </c>
    </row>
    <row r="333" spans="1:5" x14ac:dyDescent="0.25">
      <c r="A333" s="173"/>
      <c r="B333" s="13" t="s">
        <v>252</v>
      </c>
      <c r="C333" s="14">
        <v>5</v>
      </c>
      <c r="D333" s="14">
        <v>4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3"/>
      <c r="B336" s="13" t="s">
        <v>255</v>
      </c>
      <c r="C336" s="14">
        <v>7</v>
      </c>
      <c r="D336" s="14">
        <v>7</v>
      </c>
      <c r="E336" s="22">
        <v>2</v>
      </c>
    </row>
    <row r="337" spans="1:5" x14ac:dyDescent="0.25">
      <c r="A337" s="173"/>
      <c r="B337" s="13" t="s">
        <v>256</v>
      </c>
      <c r="C337" s="14">
        <v>2</v>
      </c>
      <c r="D337" s="14">
        <v>2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2">
        <v>0</v>
      </c>
    </row>
    <row r="340" spans="1:5" x14ac:dyDescent="0.25">
      <c r="A340" s="173"/>
      <c r="B340" s="13" t="s">
        <v>259</v>
      </c>
      <c r="C340" s="14">
        <v>0</v>
      </c>
      <c r="D340" s="14">
        <v>0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8</v>
      </c>
      <c r="D343" s="14">
        <v>9</v>
      </c>
      <c r="E343" s="22">
        <v>3</v>
      </c>
    </row>
    <row r="344" spans="1:5" x14ac:dyDescent="0.25">
      <c r="A344" s="173"/>
      <c r="B344" s="13" t="s">
        <v>263</v>
      </c>
      <c r="C344" s="14">
        <v>20</v>
      </c>
      <c r="D344" s="14">
        <v>16</v>
      </c>
      <c r="E344" s="22">
        <v>8</v>
      </c>
    </row>
    <row r="345" spans="1:5" x14ac:dyDescent="0.25">
      <c r="A345" s="173"/>
      <c r="B345" s="13" t="s">
        <v>264</v>
      </c>
      <c r="C345" s="14">
        <v>0</v>
      </c>
      <c r="D345" s="14">
        <v>0</v>
      </c>
      <c r="E345" s="22">
        <v>0</v>
      </c>
    </row>
    <row r="346" spans="1:5" x14ac:dyDescent="0.25">
      <c r="A346" s="173"/>
      <c r="B346" s="13" t="s">
        <v>265</v>
      </c>
      <c r="C346" s="14">
        <v>57</v>
      </c>
      <c r="D346" s="14">
        <v>39</v>
      </c>
      <c r="E346" s="22">
        <v>37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1</v>
      </c>
      <c r="D348" s="14">
        <v>1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2">
        <v>3</v>
      </c>
    </row>
    <row r="351" spans="1:5" x14ac:dyDescent="0.25">
      <c r="A351" s="173"/>
      <c r="B351" s="13" t="s">
        <v>270</v>
      </c>
      <c r="C351" s="14">
        <v>12</v>
      </c>
      <c r="D351" s="14">
        <v>13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1</v>
      </c>
      <c r="D353" s="14">
        <v>1</v>
      </c>
      <c r="E353" s="22">
        <v>0</v>
      </c>
    </row>
    <row r="354" spans="1:5" x14ac:dyDescent="0.25">
      <c r="A354" s="174"/>
      <c r="B354" s="13" t="s">
        <v>273</v>
      </c>
      <c r="C354" s="14">
        <v>124</v>
      </c>
      <c r="D354" s="14">
        <v>121</v>
      </c>
      <c r="E354" s="22">
        <v>12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1</v>
      </c>
      <c r="D356" s="14">
        <v>1</v>
      </c>
      <c r="E356" s="22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1</v>
      </c>
      <c r="D360" s="14">
        <v>1</v>
      </c>
      <c r="E360" s="22">
        <v>1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282</v>
      </c>
      <c r="C362" s="14">
        <v>3</v>
      </c>
      <c r="D362" s="14">
        <v>3</v>
      </c>
      <c r="E362" s="22">
        <v>0</v>
      </c>
    </row>
    <row r="363" spans="1:5" x14ac:dyDescent="0.25">
      <c r="A363" s="173"/>
      <c r="B363" s="13" t="s">
        <v>283</v>
      </c>
      <c r="C363" s="14">
        <v>0</v>
      </c>
      <c r="D363" s="14">
        <v>0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20</v>
      </c>
      <c r="D366" s="14">
        <v>18</v>
      </c>
      <c r="E366" s="22">
        <v>4</v>
      </c>
    </row>
    <row r="367" spans="1:5" x14ac:dyDescent="0.25">
      <c r="A367" s="173"/>
      <c r="B367" s="13" t="s">
        <v>288</v>
      </c>
      <c r="C367" s="14">
        <v>1</v>
      </c>
      <c r="D367" s="14">
        <v>1</v>
      </c>
      <c r="E367" s="22">
        <v>1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11</v>
      </c>
      <c r="D369" s="14">
        <v>7</v>
      </c>
      <c r="E369" s="22">
        <v>5</v>
      </c>
    </row>
    <row r="370" spans="1:5" x14ac:dyDescent="0.25">
      <c r="A370" s="173"/>
      <c r="B370" s="13" t="s">
        <v>291</v>
      </c>
      <c r="C370" s="14">
        <v>1</v>
      </c>
      <c r="D370" s="14">
        <v>1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2</v>
      </c>
      <c r="D375" s="14">
        <v>2</v>
      </c>
      <c r="E375" s="22">
        <v>0</v>
      </c>
    </row>
    <row r="376" spans="1:5" x14ac:dyDescent="0.25">
      <c r="A376" s="173"/>
      <c r="B376" s="13" t="s">
        <v>298</v>
      </c>
      <c r="C376" s="14">
        <v>6</v>
      </c>
      <c r="D376" s="14">
        <v>6</v>
      </c>
      <c r="E376" s="22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2">
        <v>0</v>
      </c>
    </row>
    <row r="378" spans="1:5" x14ac:dyDescent="0.25">
      <c r="A378" s="173"/>
      <c r="B378" s="13" t="s">
        <v>300</v>
      </c>
      <c r="C378" s="14">
        <v>4</v>
      </c>
      <c r="D378" s="14">
        <v>4</v>
      </c>
      <c r="E378" s="22">
        <v>0</v>
      </c>
    </row>
    <row r="379" spans="1:5" x14ac:dyDescent="0.25">
      <c r="A379" s="173"/>
      <c r="B379" s="13" t="s">
        <v>216</v>
      </c>
      <c r="C379" s="14">
        <v>1</v>
      </c>
      <c r="D379" s="14">
        <v>1</v>
      </c>
      <c r="E379" s="22">
        <v>0</v>
      </c>
    </row>
    <row r="380" spans="1:5" x14ac:dyDescent="0.25">
      <c r="A380" s="173"/>
      <c r="B380" s="13" t="s">
        <v>301</v>
      </c>
      <c r="C380" s="14">
        <v>20</v>
      </c>
      <c r="D380" s="14">
        <v>19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0</v>
      </c>
      <c r="D382" s="14">
        <v>0</v>
      </c>
      <c r="E382" s="22">
        <v>0</v>
      </c>
    </row>
    <row r="383" spans="1:5" x14ac:dyDescent="0.25">
      <c r="A383" s="173"/>
      <c r="B383" s="13" t="s">
        <v>304</v>
      </c>
      <c r="C383" s="14">
        <v>43</v>
      </c>
      <c r="D383" s="14">
        <v>29</v>
      </c>
      <c r="E383" s="22">
        <v>10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83</v>
      </c>
      <c r="D387" s="14">
        <v>79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40</v>
      </c>
      <c r="D389" s="14">
        <v>46</v>
      </c>
      <c r="E389" s="22">
        <v>2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369</v>
      </c>
      <c r="D391" s="14">
        <v>302</v>
      </c>
      <c r="E391" s="22">
        <v>63</v>
      </c>
    </row>
    <row r="392" spans="1:5" x14ac:dyDescent="0.25">
      <c r="A392" s="173"/>
      <c r="B392" s="13" t="s">
        <v>249</v>
      </c>
      <c r="C392" s="14">
        <v>71</v>
      </c>
      <c r="D392" s="14">
        <v>79</v>
      </c>
      <c r="E392" s="22">
        <v>39</v>
      </c>
    </row>
    <row r="393" spans="1:5" x14ac:dyDescent="0.25">
      <c r="A393" s="173"/>
      <c r="B393" s="13" t="s">
        <v>250</v>
      </c>
      <c r="C393" s="14">
        <v>119</v>
      </c>
      <c r="D393" s="14">
        <v>109</v>
      </c>
      <c r="E393" s="22">
        <v>49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26</v>
      </c>
      <c r="D396" s="14">
        <v>22</v>
      </c>
      <c r="E396" s="22">
        <v>10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6</v>
      </c>
      <c r="D399" s="14">
        <v>7</v>
      </c>
      <c r="E399" s="22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979</v>
      </c>
      <c r="D401" s="14">
        <v>1093</v>
      </c>
      <c r="E401" s="22">
        <v>0</v>
      </c>
    </row>
    <row r="402" spans="1:5" x14ac:dyDescent="0.25">
      <c r="A402" s="173"/>
      <c r="B402" s="13" t="s">
        <v>317</v>
      </c>
      <c r="C402" s="14">
        <v>21</v>
      </c>
      <c r="D402" s="14">
        <v>18</v>
      </c>
      <c r="E402" s="22">
        <v>2</v>
      </c>
    </row>
    <row r="403" spans="1:5" x14ac:dyDescent="0.25">
      <c r="A403" s="173"/>
      <c r="B403" s="13" t="s">
        <v>318</v>
      </c>
      <c r="C403" s="14">
        <v>328</v>
      </c>
      <c r="D403" s="14">
        <v>337</v>
      </c>
      <c r="E403" s="22">
        <v>363</v>
      </c>
    </row>
    <row r="404" spans="1:5" x14ac:dyDescent="0.25">
      <c r="A404" s="173"/>
      <c r="B404" s="13" t="s">
        <v>265</v>
      </c>
      <c r="C404" s="14">
        <v>19</v>
      </c>
      <c r="D404" s="14">
        <v>19</v>
      </c>
      <c r="E404" s="22">
        <v>11</v>
      </c>
    </row>
    <row r="405" spans="1:5" x14ac:dyDescent="0.25">
      <c r="A405" s="173"/>
      <c r="B405" s="13" t="s">
        <v>319</v>
      </c>
      <c r="C405" s="14">
        <v>1</v>
      </c>
      <c r="D405" s="14">
        <v>1</v>
      </c>
      <c r="E405" s="22">
        <v>0</v>
      </c>
    </row>
    <row r="406" spans="1:5" x14ac:dyDescent="0.25">
      <c r="A406" s="173"/>
      <c r="B406" s="13" t="s">
        <v>320</v>
      </c>
      <c r="C406" s="14">
        <v>0</v>
      </c>
      <c r="D406" s="14">
        <v>0</v>
      </c>
      <c r="E406" s="22">
        <v>0</v>
      </c>
    </row>
    <row r="407" spans="1:5" x14ac:dyDescent="0.25">
      <c r="A407" s="173"/>
      <c r="B407" s="13" t="s">
        <v>321</v>
      </c>
      <c r="C407" s="14">
        <v>66</v>
      </c>
      <c r="D407" s="14">
        <v>75</v>
      </c>
      <c r="E407" s="22">
        <v>25</v>
      </c>
    </row>
    <row r="408" spans="1:5" x14ac:dyDescent="0.25">
      <c r="A408" s="173"/>
      <c r="B408" s="13" t="s">
        <v>270</v>
      </c>
      <c r="C408" s="14">
        <v>1179</v>
      </c>
      <c r="D408" s="14">
        <v>1447</v>
      </c>
      <c r="E408" s="22">
        <v>0</v>
      </c>
    </row>
    <row r="409" spans="1:5" x14ac:dyDescent="0.25">
      <c r="A409" s="174"/>
      <c r="B409" s="13" t="s">
        <v>322</v>
      </c>
      <c r="C409" s="14">
        <v>452</v>
      </c>
      <c r="D409" s="14">
        <v>695</v>
      </c>
      <c r="E409" s="22">
        <v>57</v>
      </c>
    </row>
  </sheetData>
  <sheetProtection algorithmName="SHA-512" hashValue="EpJGvNCAYUc6iocxW2g8QaE6dzG8xp3JYjszs9bqIhwWxsS64Fsr4K389Nblkhifwl0DiBsspGdgAFWqKyX31w==" saltValue="CE7bH7V+aJhCOaK3m5fJ/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EF1A-0046-4CBF-84E6-6C89D9BEF0E6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WSpEg24DjgKENoFlGnTZOI/JxquI/2YyGETaRlBfiPsvv1SMaz5BnvsmcxvNipYP3aBcJLMXrXB2sp1W1Z5n1A==" saltValue="KvkoCiox5xevJ0iqoUVnL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C631-3EDB-4340-9884-52525B5C5FF1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hbj9xs8DQJ8aMIWc3ttI/Cg+f/xZmdLbyKkggoYfqQkofTHeNfYTkBrXrHTN8niCng/sRP14HB9/ViqUOY3lZA==" saltValue="eMSaLywD154CNMJTwbYnf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739DE-C3D0-41FC-A611-7F1BF8F9351A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2</v>
      </c>
      <c r="N6" s="170">
        <f>DatosMedioAmbiente!C55</f>
        <v>0</v>
      </c>
      <c r="O6" s="170">
        <f>DatosMedioAmbiente!C57</f>
        <v>0</v>
      </c>
      <c r="P6" s="170">
        <f>DatosMedioAmbiente!C59</f>
        <v>3</v>
      </c>
      <c r="Q6" s="170">
        <f>DatosMedioAmbiente!C61</f>
        <v>0</v>
      </c>
      <c r="R6" s="170">
        <f>DatosMedioAmbiente!C63</f>
        <v>2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1</v>
      </c>
      <c r="X6" s="171">
        <f>DatosMedioAmbiente!C60</f>
        <v>0</v>
      </c>
      <c r="Y6" s="171">
        <f>DatosMedioAmbiente!C62</f>
        <v>1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Cfu5i8a0xA23FpNBjyGeJGPdB/16W165/Xqm9Ti4hJ7SeUOglEcdQ8d6Mo8Sq+urgN+tPn5ElnLFDI99QImHGA==" saltValue="NY7ElhKQIDP6IJyHSY5xx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28EA7-0253-4F70-AF2A-0ABE2CA5E1C3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1748</v>
      </c>
      <c r="C2" s="85" t="s">
        <v>1735</v>
      </c>
      <c r="D2" s="85" t="s">
        <v>1618</v>
      </c>
      <c r="E2" s="85" t="s">
        <v>1618</v>
      </c>
      <c r="F2" s="85" t="s">
        <v>1203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1106</v>
      </c>
      <c r="AI2" s="85" t="s">
        <v>225</v>
      </c>
      <c r="AL2" s="85" t="s">
        <v>667</v>
      </c>
      <c r="AM2" s="85" t="s">
        <v>667</v>
      </c>
      <c r="AN2" s="85" t="s">
        <v>669</v>
      </c>
      <c r="AO2" s="85" t="s">
        <v>669</v>
      </c>
      <c r="AR2" s="85" t="s">
        <v>669</v>
      </c>
      <c r="AV2" s="85" t="s">
        <v>667</v>
      </c>
      <c r="AW2" s="85" t="s">
        <v>1203</v>
      </c>
      <c r="AX2" s="85" t="s">
        <v>1205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354</v>
      </c>
      <c r="BE2" s="85" t="s">
        <v>1656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1749</v>
      </c>
      <c r="C3" s="85" t="s">
        <v>1736</v>
      </c>
      <c r="D3" s="85" t="s">
        <v>1619</v>
      </c>
      <c r="E3" s="85" t="s">
        <v>1619</v>
      </c>
      <c r="F3" s="85" t="s">
        <v>1654</v>
      </c>
      <c r="G3" s="85" t="s">
        <v>1619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1619</v>
      </c>
      <c r="M3" s="85" t="s">
        <v>1620</v>
      </c>
      <c r="N3" s="85" t="s">
        <v>1620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1204</v>
      </c>
      <c r="AF3" s="85" t="s">
        <v>1213</v>
      </c>
      <c r="AI3" s="85" t="s">
        <v>227</v>
      </c>
      <c r="AL3" s="85" t="s">
        <v>669</v>
      </c>
      <c r="AM3" s="85" t="s">
        <v>669</v>
      </c>
      <c r="AN3" s="85" t="s">
        <v>671</v>
      </c>
      <c r="AO3" s="85" t="s">
        <v>671</v>
      </c>
      <c r="AR3" s="85" t="s">
        <v>677</v>
      </c>
      <c r="AV3" s="85" t="s">
        <v>669</v>
      </c>
      <c r="AW3" s="85" t="s">
        <v>1206</v>
      </c>
      <c r="AX3" s="85" t="s">
        <v>635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G3" s="85" t="s">
        <v>113</v>
      </c>
      <c r="BH3" s="85" t="s">
        <v>1163</v>
      </c>
    </row>
    <row r="4" spans="1:61" x14ac:dyDescent="0.2">
      <c r="A4" s="85" t="s">
        <v>1755</v>
      </c>
      <c r="B4" s="85" t="s">
        <v>109</v>
      </c>
      <c r="C4" s="85" t="s">
        <v>1737</v>
      </c>
      <c r="D4" s="85" t="s">
        <v>1620</v>
      </c>
      <c r="E4" s="85" t="s">
        <v>1620</v>
      </c>
      <c r="F4" s="85" t="s">
        <v>1636</v>
      </c>
      <c r="G4" s="85" t="s">
        <v>1620</v>
      </c>
      <c r="H4" s="85" t="s">
        <v>1620</v>
      </c>
      <c r="I4" s="85" t="s">
        <v>1620</v>
      </c>
      <c r="J4" s="85" t="s">
        <v>1620</v>
      </c>
      <c r="K4" s="85" t="s">
        <v>1620</v>
      </c>
      <c r="L4" s="85" t="s">
        <v>1620</v>
      </c>
      <c r="M4" s="85" t="s">
        <v>1623</v>
      </c>
      <c r="N4" s="85" t="s">
        <v>1624</v>
      </c>
      <c r="O4" s="85" t="s">
        <v>1620</v>
      </c>
      <c r="P4" s="85" t="s">
        <v>1667</v>
      </c>
      <c r="Q4" s="85" t="s">
        <v>1670</v>
      </c>
      <c r="R4" s="85" t="s">
        <v>1061</v>
      </c>
      <c r="S4" s="85" t="s">
        <v>1667</v>
      </c>
      <c r="T4" s="85" t="s">
        <v>1667</v>
      </c>
      <c r="V4" s="85" t="s">
        <v>30</v>
      </c>
      <c r="W4" s="85" t="s">
        <v>1762</v>
      </c>
      <c r="AA4" s="85" t="s">
        <v>1154</v>
      </c>
      <c r="AD4" s="85" t="s">
        <v>671</v>
      </c>
      <c r="AE4" s="85" t="s">
        <v>1206</v>
      </c>
      <c r="AF4" s="85" t="s">
        <v>1146</v>
      </c>
      <c r="AI4" s="85" t="s">
        <v>228</v>
      </c>
      <c r="AL4" s="85" t="s">
        <v>671</v>
      </c>
      <c r="AM4" s="85" t="s">
        <v>671</v>
      </c>
      <c r="AN4" s="85" t="s">
        <v>673</v>
      </c>
      <c r="AO4" s="85" t="s">
        <v>673</v>
      </c>
      <c r="AV4" s="85" t="s">
        <v>671</v>
      </c>
      <c r="AW4" s="85" t="s">
        <v>1207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  <c r="BG4" s="85" t="s">
        <v>1079</v>
      </c>
      <c r="BH4" s="85" t="s">
        <v>1164</v>
      </c>
    </row>
    <row r="5" spans="1:61" x14ac:dyDescent="0.2">
      <c r="A5" s="85" t="s">
        <v>1050</v>
      </c>
      <c r="B5" s="85" t="s">
        <v>110</v>
      </c>
      <c r="C5" s="85" t="s">
        <v>181</v>
      </c>
      <c r="D5" s="85" t="s">
        <v>1622</v>
      </c>
      <c r="E5" s="85" t="s">
        <v>1621</v>
      </c>
      <c r="F5" s="85" t="s">
        <v>938</v>
      </c>
      <c r="G5" s="85" t="s">
        <v>995</v>
      </c>
      <c r="H5" s="85" t="s">
        <v>1625</v>
      </c>
      <c r="I5" s="85" t="s">
        <v>1622</v>
      </c>
      <c r="J5" s="85" t="s">
        <v>995</v>
      </c>
      <c r="K5" s="85" t="s">
        <v>1622</v>
      </c>
      <c r="L5" s="85" t="s">
        <v>1622</v>
      </c>
      <c r="M5" s="85" t="s">
        <v>1624</v>
      </c>
      <c r="N5" s="85" t="s">
        <v>1636</v>
      </c>
      <c r="O5" s="85" t="s">
        <v>1622</v>
      </c>
      <c r="P5" s="85" t="s">
        <v>1670</v>
      </c>
      <c r="R5" s="85" t="s">
        <v>1062</v>
      </c>
      <c r="S5" s="85" t="s">
        <v>1670</v>
      </c>
      <c r="T5" s="85" t="s">
        <v>1669</v>
      </c>
      <c r="V5" s="85" t="s">
        <v>31</v>
      </c>
      <c r="AD5" s="85" t="s">
        <v>673</v>
      </c>
      <c r="AE5" s="85" t="s">
        <v>635</v>
      </c>
      <c r="AF5" s="85" t="s">
        <v>1214</v>
      </c>
      <c r="AI5" s="85" t="s">
        <v>229</v>
      </c>
      <c r="AL5" s="85" t="s">
        <v>673</v>
      </c>
      <c r="AM5" s="85" t="s">
        <v>675</v>
      </c>
      <c r="AN5" s="85" t="s">
        <v>675</v>
      </c>
      <c r="AO5" s="85" t="s">
        <v>675</v>
      </c>
      <c r="AV5" s="85" t="s">
        <v>673</v>
      </c>
      <c r="AY5" s="85" t="s">
        <v>1025</v>
      </c>
      <c r="AZ5" s="85" t="s">
        <v>1031</v>
      </c>
      <c r="BC5" s="85" t="s">
        <v>1005</v>
      </c>
      <c r="BD5" s="85" t="s">
        <v>983</v>
      </c>
      <c r="BE5" s="85" t="s">
        <v>1799</v>
      </c>
    </row>
    <row r="6" spans="1:61" x14ac:dyDescent="0.2">
      <c r="A6" s="85" t="s">
        <v>1756</v>
      </c>
      <c r="C6" s="85" t="s">
        <v>1738</v>
      </c>
      <c r="D6" s="85" t="s">
        <v>1625</v>
      </c>
      <c r="E6" s="85" t="s">
        <v>1622</v>
      </c>
      <c r="F6" s="85" t="s">
        <v>110</v>
      </c>
      <c r="G6" s="85" t="s">
        <v>1633</v>
      </c>
      <c r="H6" s="85" t="s">
        <v>995</v>
      </c>
      <c r="I6" s="85" t="s">
        <v>1625</v>
      </c>
      <c r="J6" s="85" t="s">
        <v>1632</v>
      </c>
      <c r="K6" s="85" t="s">
        <v>1623</v>
      </c>
      <c r="L6" s="85" t="s">
        <v>1625</v>
      </c>
      <c r="M6" s="85" t="s">
        <v>995</v>
      </c>
      <c r="O6" s="85" t="s">
        <v>1626</v>
      </c>
      <c r="R6" s="85" t="s">
        <v>1063</v>
      </c>
      <c r="T6" s="85" t="s">
        <v>1670</v>
      </c>
      <c r="V6" s="85" t="s">
        <v>32</v>
      </c>
      <c r="AD6" s="85" t="s">
        <v>675</v>
      </c>
      <c r="AI6" s="85" t="s">
        <v>230</v>
      </c>
      <c r="AL6" s="85" t="s">
        <v>675</v>
      </c>
      <c r="AM6" s="85" t="s">
        <v>677</v>
      </c>
      <c r="AN6" s="85" t="s">
        <v>677</v>
      </c>
      <c r="AO6" s="85" t="s">
        <v>677</v>
      </c>
      <c r="AV6" s="85" t="s">
        <v>675</v>
      </c>
      <c r="AY6" s="85" t="s">
        <v>1026</v>
      </c>
      <c r="AZ6" s="85" t="s">
        <v>1026</v>
      </c>
      <c r="BC6" s="85" t="s">
        <v>1006</v>
      </c>
      <c r="BD6" s="85" t="s">
        <v>984</v>
      </c>
      <c r="BE6" s="85" t="s">
        <v>1040</v>
      </c>
    </row>
    <row r="7" spans="1:61" x14ac:dyDescent="0.2">
      <c r="C7" s="85" t="s">
        <v>1739</v>
      </c>
      <c r="D7" s="85" t="s">
        <v>1626</v>
      </c>
      <c r="E7" s="85" t="s">
        <v>995</v>
      </c>
      <c r="G7" s="85" t="s">
        <v>1636</v>
      </c>
      <c r="H7" s="85" t="s">
        <v>1632</v>
      </c>
      <c r="I7" s="85" t="s">
        <v>1626</v>
      </c>
      <c r="J7" s="85" t="s">
        <v>1633</v>
      </c>
      <c r="K7" s="85" t="s">
        <v>1624</v>
      </c>
      <c r="L7" s="85" t="s">
        <v>1631</v>
      </c>
      <c r="M7" s="85" t="s">
        <v>1633</v>
      </c>
      <c r="O7" s="85" t="s">
        <v>995</v>
      </c>
      <c r="R7" s="85" t="s">
        <v>1064</v>
      </c>
      <c r="AD7" s="85" t="s">
        <v>677</v>
      </c>
      <c r="AI7" s="85" t="s">
        <v>231</v>
      </c>
      <c r="AL7" s="85" t="s">
        <v>677</v>
      </c>
      <c r="AM7" s="85" t="s">
        <v>679</v>
      </c>
      <c r="AN7" s="85" t="s">
        <v>679</v>
      </c>
      <c r="AO7" s="85" t="s">
        <v>679</v>
      </c>
      <c r="AV7" s="85" t="s">
        <v>677</v>
      </c>
      <c r="BC7" s="85" t="s">
        <v>1008</v>
      </c>
      <c r="BD7" s="85" t="s">
        <v>985</v>
      </c>
      <c r="BE7" s="85" t="s">
        <v>1661</v>
      </c>
    </row>
    <row r="8" spans="1:61" x14ac:dyDescent="0.2">
      <c r="C8" s="85" t="s">
        <v>1740</v>
      </c>
      <c r="D8" s="85" t="s">
        <v>995</v>
      </c>
      <c r="E8" s="85" t="s">
        <v>1632</v>
      </c>
      <c r="G8" s="85" t="s">
        <v>1638</v>
      </c>
      <c r="H8" s="85" t="s">
        <v>1633</v>
      </c>
      <c r="I8" s="85" t="s">
        <v>995</v>
      </c>
      <c r="J8" s="85" t="s">
        <v>1634</v>
      </c>
      <c r="K8" s="85" t="s">
        <v>995</v>
      </c>
      <c r="L8" s="85" t="s">
        <v>1636</v>
      </c>
      <c r="M8" s="85" t="s">
        <v>1642</v>
      </c>
      <c r="O8" s="85" t="s">
        <v>1632</v>
      </c>
      <c r="R8" s="85" t="s">
        <v>1065</v>
      </c>
      <c r="AD8" s="85" t="s">
        <v>679</v>
      </c>
      <c r="AI8" s="85" t="s">
        <v>232</v>
      </c>
      <c r="AL8" s="85" t="s">
        <v>679</v>
      </c>
      <c r="AV8" s="85" t="s">
        <v>679</v>
      </c>
      <c r="BC8" s="85" t="s">
        <v>997</v>
      </c>
      <c r="BD8" s="85" t="s">
        <v>538</v>
      </c>
    </row>
    <row r="9" spans="1:61" x14ac:dyDescent="0.2">
      <c r="C9" s="85" t="s">
        <v>216</v>
      </c>
      <c r="D9" s="85" t="s">
        <v>1632</v>
      </c>
      <c r="E9" s="85" t="s">
        <v>1636</v>
      </c>
      <c r="G9" s="85" t="s">
        <v>110</v>
      </c>
      <c r="H9" s="85" t="s">
        <v>1635</v>
      </c>
      <c r="I9" s="85" t="s">
        <v>1632</v>
      </c>
      <c r="J9" s="85" t="s">
        <v>1636</v>
      </c>
      <c r="K9" s="85" t="s">
        <v>1642</v>
      </c>
      <c r="O9" s="85" t="s">
        <v>1633</v>
      </c>
      <c r="R9" s="85" t="s">
        <v>1066</v>
      </c>
      <c r="AI9" s="85" t="s">
        <v>233</v>
      </c>
      <c r="BD9" s="85" t="s">
        <v>986</v>
      </c>
    </row>
    <row r="10" spans="1:61" x14ac:dyDescent="0.2">
      <c r="C10" s="85" t="s">
        <v>1741</v>
      </c>
      <c r="D10" s="85" t="s">
        <v>1633</v>
      </c>
      <c r="E10" s="85" t="s">
        <v>1643</v>
      </c>
      <c r="H10" s="85" t="s">
        <v>1636</v>
      </c>
      <c r="I10" s="85" t="s">
        <v>1633</v>
      </c>
      <c r="J10" s="85" t="s">
        <v>1638</v>
      </c>
      <c r="K10" s="85" t="s">
        <v>1643</v>
      </c>
      <c r="O10" s="85" t="s">
        <v>1634</v>
      </c>
      <c r="R10" s="85" t="s">
        <v>1067</v>
      </c>
      <c r="AI10" s="85" t="s">
        <v>236</v>
      </c>
      <c r="BD10" s="85" t="s">
        <v>987</v>
      </c>
    </row>
    <row r="11" spans="1:61" x14ac:dyDescent="0.2">
      <c r="C11" s="85" t="s">
        <v>1742</v>
      </c>
      <c r="D11" s="85" t="s">
        <v>1634</v>
      </c>
      <c r="H11" s="85" t="s">
        <v>1638</v>
      </c>
      <c r="I11" s="85" t="s">
        <v>1634</v>
      </c>
      <c r="J11" s="85" t="s">
        <v>110</v>
      </c>
      <c r="O11" s="85" t="s">
        <v>1636</v>
      </c>
      <c r="R11" s="85" t="s">
        <v>1068</v>
      </c>
      <c r="AI11" s="85" t="s">
        <v>237</v>
      </c>
      <c r="BD11" s="85" t="s">
        <v>988</v>
      </c>
    </row>
    <row r="12" spans="1:61" x14ac:dyDescent="0.2">
      <c r="C12" s="85" t="s">
        <v>296</v>
      </c>
      <c r="D12" s="85" t="s">
        <v>1636</v>
      </c>
      <c r="H12" s="85" t="s">
        <v>110</v>
      </c>
      <c r="I12" s="85" t="s">
        <v>1635</v>
      </c>
      <c r="O12" s="85" t="s">
        <v>1638</v>
      </c>
      <c r="AI12" s="85" t="s">
        <v>239</v>
      </c>
      <c r="BD12" s="85" t="s">
        <v>989</v>
      </c>
    </row>
    <row r="13" spans="1:61" x14ac:dyDescent="0.2">
      <c r="C13" s="85" t="s">
        <v>1743</v>
      </c>
      <c r="D13" s="85" t="s">
        <v>1638</v>
      </c>
      <c r="I13" s="85" t="s">
        <v>1636</v>
      </c>
      <c r="O13" s="85" t="s">
        <v>110</v>
      </c>
      <c r="AI13" s="85" t="s">
        <v>110</v>
      </c>
      <c r="BD13" s="85" t="s">
        <v>990</v>
      </c>
    </row>
    <row r="14" spans="1:61" x14ac:dyDescent="0.2">
      <c r="D14" s="85" t="s">
        <v>1642</v>
      </c>
      <c r="I14" s="85" t="s">
        <v>1638</v>
      </c>
      <c r="BD14" s="85" t="s">
        <v>110</v>
      </c>
    </row>
    <row r="15" spans="1:61" x14ac:dyDescent="0.2">
      <c r="D15" s="85" t="s">
        <v>110</v>
      </c>
      <c r="I15" s="85" t="s">
        <v>1642</v>
      </c>
      <c r="BD15" s="85" t="s">
        <v>992</v>
      </c>
    </row>
    <row r="16" spans="1:61" x14ac:dyDescent="0.2">
      <c r="I16" s="85" t="s">
        <v>110</v>
      </c>
      <c r="BD16" s="85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E03A-E89C-4C12-8384-6C5D7E25BA8C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937</v>
      </c>
      <c r="D4" s="93">
        <f>SUM(DatosViolenciaGénero!D63:D69)</f>
        <v>362</v>
      </c>
    </row>
    <row r="5" spans="2:4" x14ac:dyDescent="0.2">
      <c r="B5" s="92" t="s">
        <v>1620</v>
      </c>
      <c r="C5" s="93">
        <f>SUM(DatosViolenciaGénero!C70:C73)</f>
        <v>88</v>
      </c>
      <c r="D5" s="93">
        <f>SUM(DatosViolenciaGénero!D70:D73)</f>
        <v>199</v>
      </c>
    </row>
    <row r="6" spans="2:4" ht="12.75" customHeight="1" x14ac:dyDescent="0.2">
      <c r="B6" s="92" t="s">
        <v>1666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2">
      <c r="B7" s="92" t="s">
        <v>1667</v>
      </c>
      <c r="C7" s="93">
        <f>SUM(DatosViolenciaGénero!C75:C77)</f>
        <v>13</v>
      </c>
      <c r="D7" s="93">
        <f>SUM(DatosViolenciaGénero!D75:D77)</f>
        <v>11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1</v>
      </c>
    </row>
    <row r="10" spans="2:4" ht="12.75" customHeight="1" x14ac:dyDescent="0.2">
      <c r="B10" s="92" t="s">
        <v>1670</v>
      </c>
      <c r="C10" s="93">
        <f>SUM(DatosViolenciaGénero!C79:C80)</f>
        <v>407</v>
      </c>
      <c r="D10" s="93">
        <f>SUM(DatosViolenciaGénero!D79:D80)</f>
        <v>229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87</v>
      </c>
    </row>
    <row r="16" spans="2:4" ht="13.5" thickBot="1" x14ac:dyDescent="0.25">
      <c r="B16" s="96" t="s">
        <v>1673</v>
      </c>
      <c r="C16" s="97">
        <f>DatosViolenciaGénero!C39</f>
        <v>331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ED8EB-DF65-4652-8773-FADBA4069689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433</v>
      </c>
      <c r="D4" s="93">
        <f>SUM(DatosViolenciaDoméstica!D48:D54)</f>
        <v>77</v>
      </c>
    </row>
    <row r="5" spans="2:4" x14ac:dyDescent="0.2">
      <c r="B5" s="92" t="s">
        <v>1620</v>
      </c>
      <c r="C5" s="93">
        <f>SUM(DatosViolenciaDoméstica!C55:C58)</f>
        <v>65</v>
      </c>
      <c r="D5" s="93">
        <f>SUM(DatosViolenciaDoméstica!D55:D58)</f>
        <v>29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3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163</v>
      </c>
      <c r="D10" s="93">
        <f>SUM(DatosViolenciaDoméstica!D64:D65)</f>
        <v>51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58</v>
      </c>
    </row>
    <row r="16" spans="2:4" ht="13.5" thickBot="1" x14ac:dyDescent="0.25">
      <c r="B16" s="96" t="s">
        <v>1673</v>
      </c>
      <c r="C16" s="97">
        <f>DatosViolenciaDoméstica!C34</f>
        <v>122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C339F-787C-4217-8B30-6F0530B3371E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111</v>
      </c>
    </row>
    <row r="5" spans="2:3" x14ac:dyDescent="0.2">
      <c r="B5" s="86" t="s">
        <v>1657</v>
      </c>
      <c r="C5" s="88">
        <f>DatosMenores!C70</f>
        <v>198</v>
      </c>
    </row>
    <row r="6" spans="2:3" x14ac:dyDescent="0.2">
      <c r="B6" s="86" t="s">
        <v>1658</v>
      </c>
      <c r="C6" s="88">
        <f>DatosMenores!C71</f>
        <v>66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22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2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50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E56A-2952-4969-A685-51F238B94BC1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2531</v>
      </c>
      <c r="E11" s="71">
        <f>DatosDelitos!H5+DatosDelitos!H13-DatosDelitos!H17</f>
        <v>556</v>
      </c>
      <c r="F11" s="71">
        <f>DatosDelitos!I5+DatosDelitos!I13-DatosDelitos!I17</f>
        <v>613</v>
      </c>
      <c r="G11" s="71">
        <f>DatosDelitos!J5+DatosDelitos!J13-DatosDelitos!J17</f>
        <v>9</v>
      </c>
      <c r="H11" s="72">
        <f>DatosDelitos!K5+DatosDelitos!K13-DatosDelitos!K17</f>
        <v>13</v>
      </c>
      <c r="I11" s="72">
        <f>DatosDelitos!L5+DatosDelitos!L13-DatosDelitos!L17</f>
        <v>4</v>
      </c>
      <c r="J11" s="72">
        <f>DatosDelitos!M5+DatosDelitos!M13-DatosDelitos!M17</f>
        <v>14</v>
      </c>
      <c r="K11" s="72">
        <f>DatosDelitos!O5+DatosDelitos!O13-DatosDelitos!O17</f>
        <v>14</v>
      </c>
      <c r="L11" s="73">
        <f>DatosDelitos!P5+DatosDelitos!P13-DatosDelitos!P17</f>
        <v>431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1284</v>
      </c>
      <c r="E15" s="75">
        <f>DatosDelitos!H17+DatosDelitos!H44</f>
        <v>553</v>
      </c>
      <c r="F15" s="75">
        <f>DatosDelitos!I16+DatosDelitos!I44</f>
        <v>63</v>
      </c>
      <c r="G15" s="75">
        <f>DatosDelitos!J17+DatosDelitos!J44</f>
        <v>5</v>
      </c>
      <c r="H15" s="75">
        <f>DatosDelitos!K17+DatosDelitos!K44</f>
        <v>9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5</v>
      </c>
      <c r="L15" s="76">
        <f>DatosDelitos!P17+DatosDelitos!P44</f>
        <v>496</v>
      </c>
    </row>
    <row r="16" spans="2:13" ht="13.15" customHeight="1" x14ac:dyDescent="0.2">
      <c r="B16" s="214" t="s">
        <v>1620</v>
      </c>
      <c r="C16" s="214"/>
      <c r="D16" s="74">
        <f>DatosDelitos!C30</f>
        <v>884</v>
      </c>
      <c r="E16" s="75">
        <f>DatosDelitos!H30</f>
        <v>355</v>
      </c>
      <c r="F16" s="75">
        <f>DatosDelitos!I30</f>
        <v>324</v>
      </c>
      <c r="G16" s="75">
        <f>DatosDelitos!J30</f>
        <v>5</v>
      </c>
      <c r="H16" s="75">
        <f>DatosDelitos!K30</f>
        <v>9</v>
      </c>
      <c r="I16" s="75">
        <f>DatosDelitos!L30</f>
        <v>1</v>
      </c>
      <c r="J16" s="75">
        <f>DatosDelitos!M30</f>
        <v>2</v>
      </c>
      <c r="K16" s="75">
        <f>DatosDelitos!O30</f>
        <v>11</v>
      </c>
      <c r="L16" s="76">
        <f>DatosDelitos!P30</f>
        <v>362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4</v>
      </c>
      <c r="E17" s="75">
        <f>DatosDelitos!H42-DatosDelitos!H44</f>
        <v>3</v>
      </c>
      <c r="F17" s="75">
        <f>DatosDelitos!I42-DatosDelitos!I44</f>
        <v>4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2</v>
      </c>
      <c r="L17" s="76">
        <f>DatosDelitos!P42-DatosDelitos!P44</f>
        <v>1</v>
      </c>
    </row>
    <row r="18" spans="2:12" ht="13.15" customHeight="1" x14ac:dyDescent="0.2">
      <c r="B18" s="214" t="s">
        <v>1622</v>
      </c>
      <c r="C18" s="214"/>
      <c r="D18" s="74">
        <f>DatosDelitos!C50</f>
        <v>291</v>
      </c>
      <c r="E18" s="75">
        <f>DatosDelitos!H50</f>
        <v>85</v>
      </c>
      <c r="F18" s="75">
        <f>DatosDelitos!I50</f>
        <v>38</v>
      </c>
      <c r="G18" s="75">
        <f>DatosDelitos!J50</f>
        <v>27</v>
      </c>
      <c r="H18" s="75">
        <f>DatosDelitos!K50</f>
        <v>29</v>
      </c>
      <c r="I18" s="75">
        <f>DatosDelitos!L50</f>
        <v>0</v>
      </c>
      <c r="J18" s="75">
        <f>DatosDelitos!M50</f>
        <v>0</v>
      </c>
      <c r="K18" s="75">
        <f>DatosDelitos!O50</f>
        <v>6</v>
      </c>
      <c r="L18" s="76">
        <f>DatosDelitos!P50</f>
        <v>78</v>
      </c>
    </row>
    <row r="19" spans="2:12" ht="13.15" customHeight="1" x14ac:dyDescent="0.2">
      <c r="B19" s="214" t="s">
        <v>1623</v>
      </c>
      <c r="C19" s="214"/>
      <c r="D19" s="74">
        <f>DatosDelitos!C72</f>
        <v>5</v>
      </c>
      <c r="E19" s="75">
        <f>DatosDelitos!H72</f>
        <v>1</v>
      </c>
      <c r="F19" s="75">
        <f>DatosDelitos!I72</f>
        <v>0</v>
      </c>
      <c r="G19" s="75">
        <f>DatosDelitos!J72</f>
        <v>1</v>
      </c>
      <c r="H19" s="75">
        <f>DatosDelitos!K72</f>
        <v>0</v>
      </c>
      <c r="I19" s="75">
        <f>DatosDelitos!L72</f>
        <v>1</v>
      </c>
      <c r="J19" s="75">
        <f>DatosDelitos!M72</f>
        <v>0</v>
      </c>
      <c r="K19" s="75">
        <f>DatosDelitos!O72</f>
        <v>0</v>
      </c>
      <c r="L19" s="76">
        <f>DatosDelitos!P72</f>
        <v>2</v>
      </c>
    </row>
    <row r="20" spans="2:12" ht="27" customHeight="1" x14ac:dyDescent="0.2">
      <c r="B20" s="214" t="s">
        <v>1624</v>
      </c>
      <c r="C20" s="214"/>
      <c r="D20" s="74">
        <f>DatosDelitos!C74</f>
        <v>58</v>
      </c>
      <c r="E20" s="75">
        <f>DatosDelitos!H74</f>
        <v>15</v>
      </c>
      <c r="F20" s="75">
        <f>DatosDelitos!I74</f>
        <v>26</v>
      </c>
      <c r="G20" s="75">
        <f>DatosDelitos!J74</f>
        <v>5</v>
      </c>
      <c r="H20" s="75">
        <f>DatosDelitos!K74</f>
        <v>0</v>
      </c>
      <c r="I20" s="75">
        <f>DatosDelitos!L74</f>
        <v>3</v>
      </c>
      <c r="J20" s="75">
        <f>DatosDelitos!M74</f>
        <v>1</v>
      </c>
      <c r="K20" s="75">
        <f>DatosDelitos!O74</f>
        <v>0</v>
      </c>
      <c r="L20" s="76">
        <f>DatosDelitos!P74</f>
        <v>15</v>
      </c>
    </row>
    <row r="21" spans="2:12" ht="13.15" customHeight="1" x14ac:dyDescent="0.2">
      <c r="B21" s="215" t="s">
        <v>1625</v>
      </c>
      <c r="C21" s="215"/>
      <c r="D21" s="74">
        <f>DatosDelitos!C82</f>
        <v>132</v>
      </c>
      <c r="E21" s="75">
        <f>DatosDelitos!H82</f>
        <v>51</v>
      </c>
      <c r="F21" s="75">
        <f>DatosDelitos!I82</f>
        <v>44</v>
      </c>
      <c r="G21" s="75">
        <f>DatosDelitos!J82</f>
        <v>0</v>
      </c>
      <c r="H21" s="75">
        <f>DatosDelitos!K82</f>
        <v>1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35</v>
      </c>
    </row>
    <row r="22" spans="2:12" ht="13.15" customHeight="1" x14ac:dyDescent="0.2">
      <c r="B22" s="214" t="s">
        <v>1626</v>
      </c>
      <c r="C22" s="214"/>
      <c r="D22" s="74">
        <f>DatosDelitos!C85</f>
        <v>167</v>
      </c>
      <c r="E22" s="75">
        <f>DatosDelitos!H85</f>
        <v>89</v>
      </c>
      <c r="F22" s="75">
        <f>DatosDelitos!I85</f>
        <v>42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52</v>
      </c>
    </row>
    <row r="23" spans="2:12" ht="13.15" customHeight="1" x14ac:dyDescent="0.2">
      <c r="B23" s="214" t="s">
        <v>995</v>
      </c>
      <c r="C23" s="214"/>
      <c r="D23" s="74">
        <f>DatosDelitos!C97</f>
        <v>3897</v>
      </c>
      <c r="E23" s="75">
        <f>DatosDelitos!H97</f>
        <v>1354</v>
      </c>
      <c r="F23" s="75">
        <f>DatosDelitos!I97</f>
        <v>989</v>
      </c>
      <c r="G23" s="75">
        <f>DatosDelitos!J97</f>
        <v>1</v>
      </c>
      <c r="H23" s="75">
        <f>DatosDelitos!K97</f>
        <v>0</v>
      </c>
      <c r="I23" s="75">
        <f>DatosDelitos!L97</f>
        <v>1</v>
      </c>
      <c r="J23" s="75">
        <f>DatosDelitos!M97</f>
        <v>0</v>
      </c>
      <c r="K23" s="75">
        <f>DatosDelitos!O97</f>
        <v>12</v>
      </c>
      <c r="L23" s="76">
        <f>DatosDelitos!P97</f>
        <v>785</v>
      </c>
    </row>
    <row r="24" spans="2:12" ht="27" customHeight="1" x14ac:dyDescent="0.2">
      <c r="B24" s="214" t="s">
        <v>1627</v>
      </c>
      <c r="C24" s="214"/>
      <c r="D24" s="74">
        <f>DatosDelitos!C131</f>
        <v>2</v>
      </c>
      <c r="E24" s="75">
        <f>DatosDelitos!H131</f>
        <v>9</v>
      </c>
      <c r="F24" s="75">
        <f>DatosDelitos!I131</f>
        <v>4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1</v>
      </c>
    </row>
    <row r="25" spans="2:12" ht="13.15" customHeight="1" x14ac:dyDescent="0.2">
      <c r="B25" s="214" t="s">
        <v>1628</v>
      </c>
      <c r="C25" s="214"/>
      <c r="D25" s="74">
        <f>DatosDelitos!C137</f>
        <v>22</v>
      </c>
      <c r="E25" s="75">
        <f>DatosDelitos!H137</f>
        <v>6</v>
      </c>
      <c r="F25" s="75">
        <f>DatosDelitos!I137</f>
        <v>6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8</v>
      </c>
    </row>
    <row r="26" spans="2:12" ht="13.15" customHeight="1" x14ac:dyDescent="0.2">
      <c r="B26" s="215" t="s">
        <v>1629</v>
      </c>
      <c r="C26" s="215"/>
      <c r="D26" s="74">
        <f>DatosDelitos!C144</f>
        <v>3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1</v>
      </c>
    </row>
    <row r="27" spans="2:12" ht="38.25" customHeight="1" x14ac:dyDescent="0.2">
      <c r="B27" s="214" t="s">
        <v>1630</v>
      </c>
      <c r="C27" s="214"/>
      <c r="D27" s="74">
        <f>DatosDelitos!C147</f>
        <v>23</v>
      </c>
      <c r="E27" s="75">
        <f>DatosDelitos!H147</f>
        <v>9</v>
      </c>
      <c r="F27" s="75">
        <f>DatosDelitos!I147</f>
        <v>7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9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58</v>
      </c>
      <c r="E28" s="75">
        <f>DatosDelitos!H156+SUM(DatosDelitos!H167:H172)</f>
        <v>13</v>
      </c>
      <c r="F28" s="75">
        <f>DatosDelitos!I156+SUM(DatosDelitos!I167:I172)</f>
        <v>6</v>
      </c>
      <c r="G28" s="75">
        <f>DatosDelitos!J156+SUM(DatosDelitos!J167:J172)</f>
        <v>0</v>
      </c>
      <c r="H28" s="75">
        <f>DatosDelitos!K156+SUM(DatosDelitos!K167:K172)</f>
        <v>1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13</v>
      </c>
    </row>
    <row r="29" spans="2:12" ht="13.15" customHeight="1" x14ac:dyDescent="0.2">
      <c r="B29" s="214" t="s">
        <v>1632</v>
      </c>
      <c r="C29" s="214"/>
      <c r="D29" s="74">
        <f>SUM(DatosDelitos!C173:C177)</f>
        <v>307</v>
      </c>
      <c r="E29" s="75">
        <f>SUM(DatosDelitos!H173:H177)</f>
        <v>191</v>
      </c>
      <c r="F29" s="75">
        <f>SUM(DatosDelitos!I173:I177)</f>
        <v>107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9</v>
      </c>
      <c r="L29" s="75">
        <f>SUM(DatosDelitos!P173:P177)</f>
        <v>84</v>
      </c>
    </row>
    <row r="30" spans="2:12" ht="13.15" customHeight="1" x14ac:dyDescent="0.2">
      <c r="B30" s="214" t="s">
        <v>1633</v>
      </c>
      <c r="C30" s="214"/>
      <c r="D30" s="74">
        <f>DatosDelitos!C178</f>
        <v>791</v>
      </c>
      <c r="E30" s="75">
        <f>DatosDelitos!H178</f>
        <v>475</v>
      </c>
      <c r="F30" s="75">
        <f>DatosDelitos!I178</f>
        <v>259</v>
      </c>
      <c r="G30" s="75">
        <f>DatosDelitos!J178</f>
        <v>0</v>
      </c>
      <c r="H30" s="75">
        <f>DatosDelitos!K178</f>
        <v>0</v>
      </c>
      <c r="I30" s="75">
        <f>DatosDelitos!L178</f>
        <v>2</v>
      </c>
      <c r="J30" s="75">
        <f>DatosDelitos!M178</f>
        <v>0</v>
      </c>
      <c r="K30" s="75">
        <f>DatosDelitos!O178</f>
        <v>0</v>
      </c>
      <c r="L30" s="75">
        <f>DatosDelitos!P178</f>
        <v>1211</v>
      </c>
    </row>
    <row r="31" spans="2:12" ht="13.15" customHeight="1" x14ac:dyDescent="0.2">
      <c r="B31" s="214" t="s">
        <v>1634</v>
      </c>
      <c r="C31" s="214"/>
      <c r="D31" s="74">
        <f>DatosDelitos!C186</f>
        <v>268</v>
      </c>
      <c r="E31" s="75">
        <f>DatosDelitos!H186</f>
        <v>93</v>
      </c>
      <c r="F31" s="75">
        <f>DatosDelitos!I186</f>
        <v>75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59</v>
      </c>
    </row>
    <row r="32" spans="2:12" ht="13.15" customHeight="1" x14ac:dyDescent="0.2">
      <c r="B32" s="214" t="s">
        <v>1635</v>
      </c>
      <c r="C32" s="214"/>
      <c r="D32" s="74">
        <f>DatosDelitos!C201</f>
        <v>78</v>
      </c>
      <c r="E32" s="75">
        <f>DatosDelitos!H201</f>
        <v>51</v>
      </c>
      <c r="F32" s="75">
        <f>DatosDelitos!I201</f>
        <v>22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13</v>
      </c>
    </row>
    <row r="33" spans="2:13" ht="13.15" customHeight="1" x14ac:dyDescent="0.2">
      <c r="B33" s="214" t="s">
        <v>1636</v>
      </c>
      <c r="C33" s="214"/>
      <c r="D33" s="74">
        <f>DatosDelitos!C223</f>
        <v>747</v>
      </c>
      <c r="E33" s="75">
        <f>DatosDelitos!H223</f>
        <v>490</v>
      </c>
      <c r="F33" s="75">
        <f>DatosDelitos!I223</f>
        <v>210</v>
      </c>
      <c r="G33" s="75">
        <f>DatosDelitos!J223</f>
        <v>0</v>
      </c>
      <c r="H33" s="75">
        <f>DatosDelitos!K223</f>
        <v>1</v>
      </c>
      <c r="I33" s="75">
        <f>DatosDelitos!L223</f>
        <v>0</v>
      </c>
      <c r="J33" s="75">
        <f>DatosDelitos!M223</f>
        <v>1</v>
      </c>
      <c r="K33" s="75">
        <f>DatosDelitos!O223</f>
        <v>12</v>
      </c>
      <c r="L33" s="75">
        <f>DatosDelitos!P223</f>
        <v>346</v>
      </c>
    </row>
    <row r="34" spans="2:13" ht="13.15" customHeight="1" x14ac:dyDescent="0.2">
      <c r="B34" s="214" t="s">
        <v>1637</v>
      </c>
      <c r="C34" s="214"/>
      <c r="D34" s="74">
        <f>DatosDelitos!C244</f>
        <v>4</v>
      </c>
      <c r="E34" s="75">
        <f>DatosDelitos!H244</f>
        <v>3</v>
      </c>
      <c r="F34" s="75">
        <f>DatosDelitos!I244</f>
        <v>2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2</v>
      </c>
    </row>
    <row r="35" spans="2:13" ht="13.15" customHeight="1" x14ac:dyDescent="0.2">
      <c r="B35" s="214" t="s">
        <v>1638</v>
      </c>
      <c r="C35" s="214"/>
      <c r="D35" s="74">
        <f>DatosDelitos!C271</f>
        <v>417</v>
      </c>
      <c r="E35" s="75">
        <f>DatosDelitos!H271</f>
        <v>380</v>
      </c>
      <c r="F35" s="75">
        <f>DatosDelitos!I271</f>
        <v>218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0</v>
      </c>
      <c r="L35" s="75">
        <f>DatosDelitos!P271</f>
        <v>302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28</v>
      </c>
      <c r="E38" s="75">
        <f>DatosDelitos!H312+DatosDelitos!H318+DatosDelitos!H320</f>
        <v>8</v>
      </c>
      <c r="F38" s="75">
        <f>DatosDelitos!I312+DatosDelitos!I318+DatosDelitos!I320</f>
        <v>3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4</v>
      </c>
    </row>
    <row r="39" spans="2:13" ht="13.15" customHeight="1" x14ac:dyDescent="0.2">
      <c r="B39" s="214" t="s">
        <v>1642</v>
      </c>
      <c r="C39" s="214"/>
      <c r="D39" s="74">
        <f>DatosDelitos!C323</f>
        <v>2324</v>
      </c>
      <c r="E39" s="75">
        <f>DatosDelitos!H323</f>
        <v>100</v>
      </c>
      <c r="F39" s="75">
        <f>DatosDelitos!I323</f>
        <v>2</v>
      </c>
      <c r="G39" s="75">
        <f>DatosDelitos!J323</f>
        <v>1</v>
      </c>
      <c r="H39" s="75">
        <f>DatosDelitos!K323</f>
        <v>0</v>
      </c>
      <c r="I39" s="75">
        <f>DatosDelitos!L323</f>
        <v>1</v>
      </c>
      <c r="J39" s="75">
        <f>DatosDelitos!M323</f>
        <v>0</v>
      </c>
      <c r="K39" s="75">
        <f>DatosDelitos!O323</f>
        <v>0</v>
      </c>
      <c r="L39" s="75">
        <f>DatosDelitos!P323</f>
        <v>5</v>
      </c>
    </row>
    <row r="40" spans="2:13" ht="13.15" customHeight="1" x14ac:dyDescent="0.2">
      <c r="B40" s="214" t="s">
        <v>1643</v>
      </c>
      <c r="C40" s="214"/>
      <c r="D40" s="74">
        <f>DatosDelitos!C325</f>
        <v>1</v>
      </c>
      <c r="E40" s="74">
        <f>DatosDelitos!H325</f>
        <v>0</v>
      </c>
      <c r="F40" s="74">
        <f>DatosDelitos!I325</f>
        <v>0</v>
      </c>
      <c r="G40" s="74">
        <f>DatosDelitos!J325</f>
        <v>1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1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14326</v>
      </c>
      <c r="E43" s="77">
        <f t="shared" ref="E43:L43" si="0">SUM(E11:E42)</f>
        <v>4890</v>
      </c>
      <c r="F43" s="77">
        <f t="shared" si="0"/>
        <v>3064</v>
      </c>
      <c r="G43" s="77">
        <f t="shared" si="0"/>
        <v>55</v>
      </c>
      <c r="H43" s="77">
        <f t="shared" si="0"/>
        <v>63</v>
      </c>
      <c r="I43" s="77">
        <f t="shared" si="0"/>
        <v>13</v>
      </c>
      <c r="J43" s="77">
        <f t="shared" si="0"/>
        <v>18</v>
      </c>
      <c r="K43" s="77">
        <f t="shared" si="0"/>
        <v>72</v>
      </c>
      <c r="L43" s="77">
        <f t="shared" si="0"/>
        <v>4315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1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116</v>
      </c>
      <c r="E50" s="80">
        <f>DatosDelitos!G13-DatosDelitos!G17</f>
        <v>85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163</v>
      </c>
      <c r="E54" s="80">
        <f>DatosDelitos!G17+DatosDelitos!G44</f>
        <v>188</v>
      </c>
    </row>
    <row r="55" spans="2:5" ht="13.15" customHeight="1" x14ac:dyDescent="0.25">
      <c r="B55" s="216" t="s">
        <v>1620</v>
      </c>
      <c r="C55" s="216"/>
      <c r="D55" s="80">
        <f>DatosDelitos!F30</f>
        <v>150</v>
      </c>
      <c r="E55" s="80">
        <f>DatosDelitos!G30</f>
        <v>105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1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29</v>
      </c>
      <c r="E57" s="80">
        <f>DatosDelitos!G50</f>
        <v>8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3</v>
      </c>
      <c r="E59" s="80">
        <f>DatosDelitos!G74</f>
        <v>3</v>
      </c>
    </row>
    <row r="60" spans="2:5" ht="13.15" customHeight="1" x14ac:dyDescent="0.25">
      <c r="B60" s="216" t="s">
        <v>1625</v>
      </c>
      <c r="C60" s="216"/>
      <c r="D60" s="80">
        <f>DatosDelitos!F82</f>
        <v>6</v>
      </c>
      <c r="E60" s="80">
        <f>DatosDelitos!G82</f>
        <v>13</v>
      </c>
    </row>
    <row r="61" spans="2:5" ht="13.15" customHeight="1" x14ac:dyDescent="0.25">
      <c r="B61" s="216" t="s">
        <v>1626</v>
      </c>
      <c r="C61" s="216"/>
      <c r="D61" s="80">
        <f>DatosDelitos!F85</f>
        <v>0</v>
      </c>
      <c r="E61" s="80">
        <f>DatosDelitos!G85</f>
        <v>0</v>
      </c>
    </row>
    <row r="62" spans="2:5" ht="13.15" customHeight="1" x14ac:dyDescent="0.25">
      <c r="B62" s="216" t="s">
        <v>995</v>
      </c>
      <c r="C62" s="216"/>
      <c r="D62" s="80">
        <f>DatosDelitos!F97</f>
        <v>143</v>
      </c>
      <c r="E62" s="80">
        <f>DatosDelitos!G97</f>
        <v>78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7</v>
      </c>
    </row>
    <row r="68" spans="2:5" ht="13.15" customHeight="1" x14ac:dyDescent="0.25">
      <c r="B68" s="216" t="s">
        <v>1632</v>
      </c>
      <c r="C68" s="216"/>
      <c r="D68" s="80">
        <f>SUM(DatosDelitos!F173:G177)</f>
        <v>8</v>
      </c>
      <c r="E68" s="80">
        <f>SUM(DatosDelitos!G173:H177)</f>
        <v>196</v>
      </c>
    </row>
    <row r="69" spans="2:5" ht="13.15" customHeight="1" x14ac:dyDescent="0.25">
      <c r="B69" s="216" t="s">
        <v>1633</v>
      </c>
      <c r="C69" s="216"/>
      <c r="D69" s="80">
        <f>DatosDelitos!F178</f>
        <v>1118</v>
      </c>
      <c r="E69" s="80">
        <f>DatosDelitos!G178</f>
        <v>992</v>
      </c>
    </row>
    <row r="70" spans="2:5" ht="13.15" customHeight="1" x14ac:dyDescent="0.25">
      <c r="B70" s="216" t="s">
        <v>1634</v>
      </c>
      <c r="C70" s="216"/>
      <c r="D70" s="80">
        <f>DatosDelitos!F186</f>
        <v>7</v>
      </c>
      <c r="E70" s="80">
        <f>DatosDelitos!G186</f>
        <v>7</v>
      </c>
    </row>
    <row r="71" spans="2:5" ht="13.15" customHeight="1" x14ac:dyDescent="0.25">
      <c r="B71" s="216" t="s">
        <v>1635</v>
      </c>
      <c r="C71" s="216"/>
      <c r="D71" s="80">
        <f>DatosDelitos!F201</f>
        <v>20</v>
      </c>
      <c r="E71" s="80">
        <f>DatosDelitos!G201</f>
        <v>12</v>
      </c>
    </row>
    <row r="72" spans="2:5" ht="13.15" customHeight="1" x14ac:dyDescent="0.25">
      <c r="B72" s="216" t="s">
        <v>1636</v>
      </c>
      <c r="C72" s="216"/>
      <c r="D72" s="80">
        <f>DatosDelitos!F223</f>
        <v>254</v>
      </c>
      <c r="E72" s="80">
        <f>DatosDelitos!G223</f>
        <v>124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144</v>
      </c>
      <c r="E74" s="80">
        <f>DatosDelitos!G271</f>
        <v>91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3</v>
      </c>
      <c r="E77" s="80">
        <f>DatosDelitos!G312+DatosDelitos!G318+DatosDelitos!G320</f>
        <v>3</v>
      </c>
    </row>
    <row r="78" spans="2:5" ht="13.9" customHeight="1" x14ac:dyDescent="0.25">
      <c r="B78" s="216" t="s">
        <v>1642</v>
      </c>
      <c r="C78" s="216"/>
      <c r="D78" s="80">
        <f>DatosDelitos!F323</f>
        <v>6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2173</v>
      </c>
      <c r="E82" s="80">
        <f>SUM(E49:E81)</f>
        <v>1912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0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2</v>
      </c>
    </row>
    <row r="92" spans="2:13" ht="13.15" customHeight="1" x14ac:dyDescent="0.25">
      <c r="B92" s="216" t="s">
        <v>1620</v>
      </c>
      <c r="C92" s="216"/>
      <c r="D92" s="80">
        <f>DatosDelitos!N30</f>
        <v>4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0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2</v>
      </c>
    </row>
    <row r="97" spans="2:4" ht="13.15" customHeight="1" x14ac:dyDescent="0.25">
      <c r="B97" s="216" t="s">
        <v>1625</v>
      </c>
      <c r="C97" s="216"/>
      <c r="D97" s="80">
        <f>DatosDelitos!N82</f>
        <v>3</v>
      </c>
    </row>
    <row r="98" spans="2:4" ht="13.15" customHeight="1" x14ac:dyDescent="0.25">
      <c r="B98" s="216" t="s">
        <v>1626</v>
      </c>
      <c r="C98" s="216"/>
      <c r="D98" s="80">
        <f>DatosDelitos!N85</f>
        <v>9</v>
      </c>
    </row>
    <row r="99" spans="2:4" ht="13.15" customHeight="1" x14ac:dyDescent="0.25">
      <c r="B99" s="216" t="s">
        <v>995</v>
      </c>
      <c r="C99" s="216"/>
      <c r="D99" s="80">
        <f>DatosDelitos!N97</f>
        <v>4</v>
      </c>
    </row>
    <row r="100" spans="2:4" ht="27" customHeight="1" x14ac:dyDescent="0.25">
      <c r="B100" s="216" t="s">
        <v>1649</v>
      </c>
      <c r="C100" s="216"/>
      <c r="D100" s="80">
        <f>DatosDelitos!N131</f>
        <v>1</v>
      </c>
    </row>
    <row r="101" spans="2:4" ht="13.15" customHeight="1" x14ac:dyDescent="0.25">
      <c r="B101" s="216" t="s">
        <v>1628</v>
      </c>
      <c r="C101" s="216"/>
      <c r="D101" s="80">
        <f>DatosDelitos!N137</f>
        <v>1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2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16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14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0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3</v>
      </c>
    </row>
    <row r="111" spans="2:4" ht="13.15" customHeight="1" x14ac:dyDescent="0.25">
      <c r="B111" s="216" t="s">
        <v>1635</v>
      </c>
      <c r="C111" s="216"/>
      <c r="D111" s="80">
        <f>DatosDelitos!N201</f>
        <v>3</v>
      </c>
    </row>
    <row r="112" spans="2:4" ht="13.15" customHeight="1" x14ac:dyDescent="0.25">
      <c r="B112" s="216" t="s">
        <v>1636</v>
      </c>
      <c r="C112" s="216"/>
      <c r="D112" s="80">
        <f>DatosDelitos!N223</f>
        <v>46</v>
      </c>
    </row>
    <row r="113" spans="2:4" ht="13.15" customHeight="1" x14ac:dyDescent="0.25">
      <c r="B113" s="216" t="s">
        <v>1637</v>
      </c>
      <c r="C113" s="216"/>
      <c r="D113" s="80">
        <f>DatosDelitos!N244</f>
        <v>8</v>
      </c>
    </row>
    <row r="114" spans="2:4" ht="13.15" customHeight="1" x14ac:dyDescent="0.25">
      <c r="B114" s="216" t="s">
        <v>1638</v>
      </c>
      <c r="C114" s="216"/>
      <c r="D114" s="80">
        <f>DatosDelitos!N271</f>
        <v>1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53</v>
      </c>
    </row>
    <row r="119" spans="2:4" ht="13.9" customHeight="1" x14ac:dyDescent="0.25">
      <c r="B119" s="216" t="s">
        <v>1642</v>
      </c>
      <c r="C119" s="216"/>
      <c r="D119" s="80">
        <f>DatosDelitos!N323</f>
        <v>1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173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25</v>
      </c>
      <c r="D5" s="25">
        <v>23</v>
      </c>
      <c r="E5" s="26">
        <v>8.6956521739130405E-2</v>
      </c>
      <c r="F5" s="25">
        <v>1</v>
      </c>
      <c r="G5" s="25">
        <v>0</v>
      </c>
      <c r="H5" s="25">
        <v>4</v>
      </c>
      <c r="I5" s="25">
        <v>5</v>
      </c>
      <c r="J5" s="25">
        <v>5</v>
      </c>
      <c r="K5" s="25">
        <v>5</v>
      </c>
      <c r="L5" s="25">
        <v>3</v>
      </c>
      <c r="M5" s="25">
        <v>2</v>
      </c>
      <c r="N5" s="25">
        <v>0</v>
      </c>
      <c r="O5" s="25">
        <v>8</v>
      </c>
      <c r="P5" s="27">
        <v>10</v>
      </c>
    </row>
    <row r="6" spans="1:16" x14ac:dyDescent="0.25">
      <c r="A6" s="28" t="s">
        <v>340</v>
      </c>
      <c r="B6" s="28" t="s">
        <v>341</v>
      </c>
      <c r="C6" s="14">
        <v>21</v>
      </c>
      <c r="D6" s="14">
        <v>15</v>
      </c>
      <c r="E6" s="29">
        <v>0.4</v>
      </c>
      <c r="F6" s="14">
        <v>1</v>
      </c>
      <c r="G6" s="14">
        <v>0</v>
      </c>
      <c r="H6" s="14">
        <v>2</v>
      </c>
      <c r="I6" s="14">
        <v>1</v>
      </c>
      <c r="J6" s="14">
        <v>5</v>
      </c>
      <c r="K6" s="14">
        <v>3</v>
      </c>
      <c r="L6" s="14">
        <v>2</v>
      </c>
      <c r="M6" s="14">
        <v>1</v>
      </c>
      <c r="N6" s="14">
        <v>0</v>
      </c>
      <c r="O6" s="14">
        <v>8</v>
      </c>
      <c r="P6" s="22">
        <v>5</v>
      </c>
    </row>
    <row r="7" spans="1:16" x14ac:dyDescent="0.25">
      <c r="A7" s="28" t="s">
        <v>342</v>
      </c>
      <c r="B7" s="28" t="s">
        <v>343</v>
      </c>
      <c r="C7" s="14">
        <v>1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0</v>
      </c>
      <c r="M7" s="14">
        <v>1</v>
      </c>
      <c r="N7" s="14">
        <v>0</v>
      </c>
      <c r="O7" s="14">
        <v>0</v>
      </c>
      <c r="P7" s="22">
        <v>2</v>
      </c>
    </row>
    <row r="8" spans="1:16" x14ac:dyDescent="0.25">
      <c r="A8" s="28" t="s">
        <v>344</v>
      </c>
      <c r="B8" s="28" t="s">
        <v>345</v>
      </c>
      <c r="C8" s="14">
        <v>1</v>
      </c>
      <c r="D8" s="14">
        <v>3</v>
      </c>
      <c r="E8" s="29">
        <v>-0.66666666666666696</v>
      </c>
      <c r="F8" s="14">
        <v>0</v>
      </c>
      <c r="G8" s="14">
        <v>0</v>
      </c>
      <c r="H8" s="14">
        <v>2</v>
      </c>
      <c r="I8" s="14">
        <v>4</v>
      </c>
      <c r="J8" s="14">
        <v>0</v>
      </c>
      <c r="K8" s="14">
        <v>0</v>
      </c>
      <c r="L8" s="14">
        <v>1</v>
      </c>
      <c r="M8" s="14">
        <v>0</v>
      </c>
      <c r="N8" s="14">
        <v>0</v>
      </c>
      <c r="O8" s="14">
        <v>0</v>
      </c>
      <c r="P8" s="22">
        <v>3</v>
      </c>
    </row>
    <row r="9" spans="1:16" x14ac:dyDescent="0.25">
      <c r="A9" s="28" t="s">
        <v>346</v>
      </c>
      <c r="B9" s="28" t="s">
        <v>347</v>
      </c>
      <c r="C9" s="14">
        <v>2</v>
      </c>
      <c r="D9" s="14">
        <v>5</v>
      </c>
      <c r="E9" s="29">
        <v>-0.6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3477</v>
      </c>
      <c r="D13" s="25">
        <v>2985</v>
      </c>
      <c r="E13" s="26">
        <v>0.16482412060301499</v>
      </c>
      <c r="F13" s="25">
        <v>260</v>
      </c>
      <c r="G13" s="25">
        <v>263</v>
      </c>
      <c r="H13" s="25">
        <v>1063</v>
      </c>
      <c r="I13" s="25">
        <v>949</v>
      </c>
      <c r="J13" s="25">
        <v>8</v>
      </c>
      <c r="K13" s="25">
        <v>15</v>
      </c>
      <c r="L13" s="25">
        <v>1</v>
      </c>
      <c r="M13" s="25">
        <v>12</v>
      </c>
      <c r="N13" s="25">
        <v>1</v>
      </c>
      <c r="O13" s="25">
        <v>9</v>
      </c>
      <c r="P13" s="27">
        <v>894</v>
      </c>
    </row>
    <row r="14" spans="1:16" x14ac:dyDescent="0.25">
      <c r="A14" s="28" t="s">
        <v>353</v>
      </c>
      <c r="B14" s="28" t="s">
        <v>354</v>
      </c>
      <c r="C14" s="14">
        <v>1697</v>
      </c>
      <c r="D14" s="14">
        <v>1588</v>
      </c>
      <c r="E14" s="29">
        <v>6.8639798488664999E-2</v>
      </c>
      <c r="F14" s="14">
        <v>109</v>
      </c>
      <c r="G14" s="14">
        <v>80</v>
      </c>
      <c r="H14" s="14">
        <v>532</v>
      </c>
      <c r="I14" s="14">
        <v>587</v>
      </c>
      <c r="J14" s="14">
        <v>4</v>
      </c>
      <c r="K14" s="14">
        <v>4</v>
      </c>
      <c r="L14" s="14">
        <v>1</v>
      </c>
      <c r="M14" s="14">
        <v>12</v>
      </c>
      <c r="N14" s="14">
        <v>0</v>
      </c>
      <c r="O14" s="14">
        <v>6</v>
      </c>
      <c r="P14" s="22">
        <v>412</v>
      </c>
    </row>
    <row r="15" spans="1:16" x14ac:dyDescent="0.25">
      <c r="A15" s="28" t="s">
        <v>355</v>
      </c>
      <c r="B15" s="28" t="s">
        <v>356</v>
      </c>
      <c r="C15" s="14">
        <v>1</v>
      </c>
      <c r="D15" s="14">
        <v>0</v>
      </c>
      <c r="E15" s="29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357</v>
      </c>
      <c r="B16" s="28" t="s">
        <v>358</v>
      </c>
      <c r="C16" s="14">
        <v>807</v>
      </c>
      <c r="D16" s="14">
        <v>664</v>
      </c>
      <c r="E16" s="29">
        <v>0.21536144578313299</v>
      </c>
      <c r="F16" s="14">
        <v>7</v>
      </c>
      <c r="G16" s="14">
        <v>5</v>
      </c>
      <c r="H16" s="14">
        <v>18</v>
      </c>
      <c r="I16" s="14">
        <v>10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9</v>
      </c>
    </row>
    <row r="17" spans="1:16" ht="33.75" x14ac:dyDescent="0.25">
      <c r="A17" s="28" t="s">
        <v>359</v>
      </c>
      <c r="B17" s="28" t="s">
        <v>360</v>
      </c>
      <c r="C17" s="14">
        <v>971</v>
      </c>
      <c r="D17" s="14">
        <v>732</v>
      </c>
      <c r="E17" s="29">
        <v>0.32650273224043702</v>
      </c>
      <c r="F17" s="14">
        <v>144</v>
      </c>
      <c r="G17" s="14">
        <v>178</v>
      </c>
      <c r="H17" s="14">
        <v>511</v>
      </c>
      <c r="I17" s="14">
        <v>341</v>
      </c>
      <c r="J17" s="14">
        <v>4</v>
      </c>
      <c r="K17" s="14">
        <v>7</v>
      </c>
      <c r="L17" s="14">
        <v>0</v>
      </c>
      <c r="M17" s="14">
        <v>0</v>
      </c>
      <c r="N17" s="14">
        <v>1</v>
      </c>
      <c r="O17" s="14">
        <v>3</v>
      </c>
      <c r="P17" s="22">
        <v>473</v>
      </c>
    </row>
    <row r="18" spans="1:16" x14ac:dyDescent="0.25">
      <c r="A18" s="28" t="s">
        <v>361</v>
      </c>
      <c r="B18" s="28" t="s">
        <v>362</v>
      </c>
      <c r="C18" s="14">
        <v>1</v>
      </c>
      <c r="D18" s="14">
        <v>1</v>
      </c>
      <c r="E18" s="29">
        <v>0</v>
      </c>
      <c r="F18" s="14">
        <v>0</v>
      </c>
      <c r="G18" s="14">
        <v>0</v>
      </c>
      <c r="H18" s="14">
        <v>2</v>
      </c>
      <c r="I18" s="14">
        <v>11</v>
      </c>
      <c r="J18" s="14">
        <v>0</v>
      </c>
      <c r="K18" s="14">
        <v>4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884</v>
      </c>
      <c r="D30" s="25">
        <v>674</v>
      </c>
      <c r="E30" s="26">
        <v>0.311572700296736</v>
      </c>
      <c r="F30" s="25">
        <v>150</v>
      </c>
      <c r="G30" s="25">
        <v>105</v>
      </c>
      <c r="H30" s="25">
        <v>355</v>
      </c>
      <c r="I30" s="25">
        <v>324</v>
      </c>
      <c r="J30" s="25">
        <v>5</v>
      </c>
      <c r="K30" s="25">
        <v>9</v>
      </c>
      <c r="L30" s="25">
        <v>1</v>
      </c>
      <c r="M30" s="25">
        <v>2</v>
      </c>
      <c r="N30" s="25">
        <v>4</v>
      </c>
      <c r="O30" s="25">
        <v>11</v>
      </c>
      <c r="P30" s="27">
        <v>362</v>
      </c>
    </row>
    <row r="31" spans="1:16" x14ac:dyDescent="0.25">
      <c r="A31" s="28" t="s">
        <v>384</v>
      </c>
      <c r="B31" s="28" t="s">
        <v>385</v>
      </c>
      <c r="C31" s="14">
        <v>32</v>
      </c>
      <c r="D31" s="14">
        <v>18</v>
      </c>
      <c r="E31" s="29">
        <v>0.77777777777777801</v>
      </c>
      <c r="F31" s="14">
        <v>0</v>
      </c>
      <c r="G31" s="14">
        <v>0</v>
      </c>
      <c r="H31" s="14">
        <v>5</v>
      </c>
      <c r="I31" s="14">
        <v>6</v>
      </c>
      <c r="J31" s="14">
        <v>1</v>
      </c>
      <c r="K31" s="14">
        <v>2</v>
      </c>
      <c r="L31" s="14">
        <v>0</v>
      </c>
      <c r="M31" s="14">
        <v>0</v>
      </c>
      <c r="N31" s="14">
        <v>1</v>
      </c>
      <c r="O31" s="14">
        <v>1</v>
      </c>
      <c r="P31" s="22">
        <v>2</v>
      </c>
    </row>
    <row r="32" spans="1:16" x14ac:dyDescent="0.25">
      <c r="A32" s="28" t="s">
        <v>386</v>
      </c>
      <c r="B32" s="28" t="s">
        <v>387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386</v>
      </c>
      <c r="D33" s="14">
        <v>289</v>
      </c>
      <c r="E33" s="29">
        <v>0.33564013840830398</v>
      </c>
      <c r="F33" s="14">
        <v>49</v>
      </c>
      <c r="G33" s="14">
        <v>47</v>
      </c>
      <c r="H33" s="14">
        <v>139</v>
      </c>
      <c r="I33" s="14">
        <v>149</v>
      </c>
      <c r="J33" s="14">
        <v>2</v>
      </c>
      <c r="K33" s="14">
        <v>6</v>
      </c>
      <c r="L33" s="14">
        <v>0</v>
      </c>
      <c r="M33" s="14">
        <v>0</v>
      </c>
      <c r="N33" s="14">
        <v>1</v>
      </c>
      <c r="O33" s="14">
        <v>1</v>
      </c>
      <c r="P33" s="22">
        <v>130</v>
      </c>
    </row>
    <row r="34" spans="1:16" x14ac:dyDescent="0.25">
      <c r="A34" s="28" t="s">
        <v>390</v>
      </c>
      <c r="B34" s="28" t="s">
        <v>391</v>
      </c>
      <c r="C34" s="14">
        <v>43</v>
      </c>
      <c r="D34" s="14">
        <v>34</v>
      </c>
      <c r="E34" s="29">
        <v>0.26470588235294101</v>
      </c>
      <c r="F34" s="14">
        <v>4</v>
      </c>
      <c r="G34" s="14">
        <v>1</v>
      </c>
      <c r="H34" s="14">
        <v>9</v>
      </c>
      <c r="I34" s="14">
        <v>5</v>
      </c>
      <c r="J34" s="14">
        <v>0</v>
      </c>
      <c r="K34" s="14">
        <v>0</v>
      </c>
      <c r="L34" s="14">
        <v>1</v>
      </c>
      <c r="M34" s="14">
        <v>1</v>
      </c>
      <c r="N34" s="14">
        <v>0</v>
      </c>
      <c r="O34" s="14">
        <v>0</v>
      </c>
      <c r="P34" s="22">
        <v>5</v>
      </c>
    </row>
    <row r="35" spans="1:16" x14ac:dyDescent="0.25">
      <c r="A35" s="28" t="s">
        <v>392</v>
      </c>
      <c r="B35" s="28" t="s">
        <v>393</v>
      </c>
      <c r="C35" s="14">
        <v>186</v>
      </c>
      <c r="D35" s="14">
        <v>173</v>
      </c>
      <c r="E35" s="29">
        <v>7.5144508670520194E-2</v>
      </c>
      <c r="F35" s="14">
        <v>15</v>
      </c>
      <c r="G35" s="14">
        <v>17</v>
      </c>
      <c r="H35" s="14">
        <v>69</v>
      </c>
      <c r="I35" s="14">
        <v>72</v>
      </c>
      <c r="J35" s="14">
        <v>0</v>
      </c>
      <c r="K35" s="14">
        <v>1</v>
      </c>
      <c r="L35" s="14">
        <v>0</v>
      </c>
      <c r="M35" s="14">
        <v>1</v>
      </c>
      <c r="N35" s="14">
        <v>2</v>
      </c>
      <c r="O35" s="14">
        <v>1</v>
      </c>
      <c r="P35" s="22">
        <v>49</v>
      </c>
    </row>
    <row r="36" spans="1:16" ht="22.5" x14ac:dyDescent="0.25">
      <c r="A36" s="28" t="s">
        <v>394</v>
      </c>
      <c r="B36" s="28" t="s">
        <v>395</v>
      </c>
      <c r="C36" s="14">
        <v>68</v>
      </c>
      <c r="D36" s="14">
        <v>50</v>
      </c>
      <c r="E36" s="29">
        <v>0.36</v>
      </c>
      <c r="F36" s="14">
        <v>31</v>
      </c>
      <c r="G36" s="14">
        <v>24</v>
      </c>
      <c r="H36" s="14">
        <v>52</v>
      </c>
      <c r="I36" s="14">
        <v>38</v>
      </c>
      <c r="J36" s="14">
        <v>2</v>
      </c>
      <c r="K36" s="14">
        <v>0</v>
      </c>
      <c r="L36" s="14">
        <v>0</v>
      </c>
      <c r="M36" s="14">
        <v>0</v>
      </c>
      <c r="N36" s="14">
        <v>0</v>
      </c>
      <c r="O36" s="14">
        <v>5</v>
      </c>
      <c r="P36" s="22">
        <v>107</v>
      </c>
    </row>
    <row r="37" spans="1:16" ht="22.5" x14ac:dyDescent="0.25">
      <c r="A37" s="28" t="s">
        <v>396</v>
      </c>
      <c r="B37" s="28" t="s">
        <v>397</v>
      </c>
      <c r="C37" s="14">
        <v>50</v>
      </c>
      <c r="D37" s="14">
        <v>39</v>
      </c>
      <c r="E37" s="29">
        <v>0.28205128205128199</v>
      </c>
      <c r="F37" s="14">
        <v>27</v>
      </c>
      <c r="G37" s="14">
        <v>4</v>
      </c>
      <c r="H37" s="14">
        <v>47</v>
      </c>
      <c r="I37" s="14">
        <v>16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3</v>
      </c>
      <c r="P37" s="22">
        <v>38</v>
      </c>
    </row>
    <row r="38" spans="1:16" ht="22.5" x14ac:dyDescent="0.25">
      <c r="A38" s="28" t="s">
        <v>398</v>
      </c>
      <c r="B38" s="28" t="s">
        <v>399</v>
      </c>
      <c r="C38" s="14">
        <v>15</v>
      </c>
      <c r="D38" s="14">
        <v>10</v>
      </c>
      <c r="E38" s="29">
        <v>0.5</v>
      </c>
      <c r="F38" s="14">
        <v>14</v>
      </c>
      <c r="G38" s="14">
        <v>1</v>
      </c>
      <c r="H38" s="14">
        <v>10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11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104</v>
      </c>
      <c r="D41" s="14">
        <v>61</v>
      </c>
      <c r="E41" s="29">
        <v>0.70491803278688503</v>
      </c>
      <c r="F41" s="14">
        <v>10</v>
      </c>
      <c r="G41" s="14">
        <v>11</v>
      </c>
      <c r="H41" s="14">
        <v>24</v>
      </c>
      <c r="I41" s="14">
        <v>35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20</v>
      </c>
    </row>
    <row r="42" spans="1:16" x14ac:dyDescent="0.25">
      <c r="A42" s="181" t="s">
        <v>406</v>
      </c>
      <c r="B42" s="182"/>
      <c r="C42" s="25">
        <v>317</v>
      </c>
      <c r="D42" s="25">
        <v>91</v>
      </c>
      <c r="E42" s="26">
        <v>2.48351648351648</v>
      </c>
      <c r="F42" s="25">
        <v>20</v>
      </c>
      <c r="G42" s="25">
        <v>10</v>
      </c>
      <c r="H42" s="25">
        <v>45</v>
      </c>
      <c r="I42" s="25">
        <v>57</v>
      </c>
      <c r="J42" s="25">
        <v>1</v>
      </c>
      <c r="K42" s="25">
        <v>2</v>
      </c>
      <c r="L42" s="25">
        <v>0</v>
      </c>
      <c r="M42" s="25">
        <v>0</v>
      </c>
      <c r="N42" s="25">
        <v>1</v>
      </c>
      <c r="O42" s="25">
        <v>4</v>
      </c>
      <c r="P42" s="27">
        <v>24</v>
      </c>
    </row>
    <row r="43" spans="1:16" x14ac:dyDescent="0.25">
      <c r="A43" s="28" t="s">
        <v>407</v>
      </c>
      <c r="B43" s="28" t="s">
        <v>408</v>
      </c>
      <c r="C43" s="14">
        <v>3</v>
      </c>
      <c r="D43" s="14">
        <v>1</v>
      </c>
      <c r="E43" s="29">
        <v>2</v>
      </c>
      <c r="F43" s="14">
        <v>0</v>
      </c>
      <c r="G43" s="14">
        <v>0</v>
      </c>
      <c r="H43" s="14">
        <v>0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2</v>
      </c>
      <c r="P43" s="22">
        <v>1</v>
      </c>
    </row>
    <row r="44" spans="1:16" ht="22.5" x14ac:dyDescent="0.25">
      <c r="A44" s="28" t="s">
        <v>409</v>
      </c>
      <c r="B44" s="28" t="s">
        <v>410</v>
      </c>
      <c r="C44" s="14">
        <v>313</v>
      </c>
      <c r="D44" s="14">
        <v>81</v>
      </c>
      <c r="E44" s="29">
        <v>2.8641975308642</v>
      </c>
      <c r="F44" s="14">
        <v>19</v>
      </c>
      <c r="G44" s="14">
        <v>10</v>
      </c>
      <c r="H44" s="14">
        <v>42</v>
      </c>
      <c r="I44" s="14">
        <v>53</v>
      </c>
      <c r="J44" s="14">
        <v>1</v>
      </c>
      <c r="K44" s="14">
        <v>2</v>
      </c>
      <c r="L44" s="14">
        <v>0</v>
      </c>
      <c r="M44" s="14">
        <v>0</v>
      </c>
      <c r="N44" s="14">
        <v>1</v>
      </c>
      <c r="O44" s="14">
        <v>2</v>
      </c>
      <c r="P44" s="22">
        <v>23</v>
      </c>
    </row>
    <row r="45" spans="1:16" x14ac:dyDescent="0.25">
      <c r="A45" s="28" t="s">
        <v>411</v>
      </c>
      <c r="B45" s="28" t="s">
        <v>412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1</v>
      </c>
      <c r="D46" s="14">
        <v>5</v>
      </c>
      <c r="E46" s="29">
        <v>-0.8</v>
      </c>
      <c r="F46" s="14">
        <v>1</v>
      </c>
      <c r="G46" s="14">
        <v>0</v>
      </c>
      <c r="H46" s="14">
        <v>3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0</v>
      </c>
      <c r="D48" s="14">
        <v>4</v>
      </c>
      <c r="E48" s="29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291</v>
      </c>
      <c r="D50" s="25">
        <v>219</v>
      </c>
      <c r="E50" s="26">
        <v>0.32876712328767099</v>
      </c>
      <c r="F50" s="25">
        <v>29</v>
      </c>
      <c r="G50" s="25">
        <v>8</v>
      </c>
      <c r="H50" s="25">
        <v>85</v>
      </c>
      <c r="I50" s="25">
        <v>38</v>
      </c>
      <c r="J50" s="25">
        <v>27</v>
      </c>
      <c r="K50" s="25">
        <v>29</v>
      </c>
      <c r="L50" s="25">
        <v>0</v>
      </c>
      <c r="M50" s="25">
        <v>0</v>
      </c>
      <c r="N50" s="25">
        <v>0</v>
      </c>
      <c r="O50" s="25">
        <v>6</v>
      </c>
      <c r="P50" s="27">
        <v>78</v>
      </c>
    </row>
    <row r="51" spans="1:16" x14ac:dyDescent="0.25">
      <c r="A51" s="28" t="s">
        <v>422</v>
      </c>
      <c r="B51" s="28" t="s">
        <v>423</v>
      </c>
      <c r="C51" s="14">
        <v>83</v>
      </c>
      <c r="D51" s="14">
        <v>73</v>
      </c>
      <c r="E51" s="29">
        <v>0.13698630136986301</v>
      </c>
      <c r="F51" s="14">
        <v>2</v>
      </c>
      <c r="G51" s="14">
        <v>0</v>
      </c>
      <c r="H51" s="14">
        <v>19</v>
      </c>
      <c r="I51" s="14">
        <v>7</v>
      </c>
      <c r="J51" s="14">
        <v>12</v>
      </c>
      <c r="K51" s="14">
        <v>3</v>
      </c>
      <c r="L51" s="14">
        <v>0</v>
      </c>
      <c r="M51" s="14">
        <v>0</v>
      </c>
      <c r="N51" s="14">
        <v>0</v>
      </c>
      <c r="O51" s="14">
        <v>1</v>
      </c>
      <c r="P51" s="22">
        <v>20</v>
      </c>
    </row>
    <row r="52" spans="1:16" x14ac:dyDescent="0.25">
      <c r="A52" s="28" t="s">
        <v>424</v>
      </c>
      <c r="B52" s="28" t="s">
        <v>425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15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426</v>
      </c>
      <c r="B53" s="28" t="s">
        <v>427</v>
      </c>
      <c r="C53" s="14">
        <v>118</v>
      </c>
      <c r="D53" s="14">
        <v>99</v>
      </c>
      <c r="E53" s="29">
        <v>0.19191919191919199</v>
      </c>
      <c r="F53" s="14">
        <v>13</v>
      </c>
      <c r="G53" s="14">
        <v>7</v>
      </c>
      <c r="H53" s="14">
        <v>31</v>
      </c>
      <c r="I53" s="14">
        <v>20</v>
      </c>
      <c r="J53" s="14">
        <v>10</v>
      </c>
      <c r="K53" s="14">
        <v>4</v>
      </c>
      <c r="L53" s="14">
        <v>0</v>
      </c>
      <c r="M53" s="14">
        <v>0</v>
      </c>
      <c r="N53" s="14">
        <v>0</v>
      </c>
      <c r="O53" s="14">
        <v>1</v>
      </c>
      <c r="P53" s="22">
        <v>29</v>
      </c>
    </row>
    <row r="54" spans="1:16" ht="22.5" x14ac:dyDescent="0.25">
      <c r="A54" s="28" t="s">
        <v>428</v>
      </c>
      <c r="B54" s="28" t="s">
        <v>429</v>
      </c>
      <c r="C54" s="14">
        <v>2</v>
      </c>
      <c r="D54" s="14">
        <v>1</v>
      </c>
      <c r="E54" s="29">
        <v>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25">
      <c r="A55" s="28" t="s">
        <v>430</v>
      </c>
      <c r="B55" s="28" t="s">
        <v>431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3</v>
      </c>
      <c r="D56" s="14">
        <v>8</v>
      </c>
      <c r="E56" s="29">
        <v>-0.625</v>
      </c>
      <c r="F56" s="14">
        <v>0</v>
      </c>
      <c r="G56" s="14">
        <v>0</v>
      </c>
      <c r="H56" s="14">
        <v>3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3</v>
      </c>
    </row>
    <row r="57" spans="1:16" ht="22.5" x14ac:dyDescent="0.25">
      <c r="A57" s="28" t="s">
        <v>434</v>
      </c>
      <c r="B57" s="28" t="s">
        <v>435</v>
      </c>
      <c r="C57" s="14">
        <v>17</v>
      </c>
      <c r="D57" s="14">
        <v>12</v>
      </c>
      <c r="E57" s="29">
        <v>0.41666666666666702</v>
      </c>
      <c r="F57" s="14">
        <v>2</v>
      </c>
      <c r="G57" s="14">
        <v>0</v>
      </c>
      <c r="H57" s="14">
        <v>14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10</v>
      </c>
    </row>
    <row r="58" spans="1:16" ht="22.5" x14ac:dyDescent="0.25">
      <c r="A58" s="28" t="s">
        <v>436</v>
      </c>
      <c r="B58" s="28" t="s">
        <v>437</v>
      </c>
      <c r="C58" s="14">
        <v>0</v>
      </c>
      <c r="D58" s="14">
        <v>2</v>
      </c>
      <c r="E58" s="29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2</v>
      </c>
      <c r="D59" s="14">
        <v>1</v>
      </c>
      <c r="E59" s="29">
        <v>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440</v>
      </c>
      <c r="B60" s="28" t="s">
        <v>441</v>
      </c>
      <c r="C60" s="14">
        <v>10</v>
      </c>
      <c r="D60" s="14">
        <v>3</v>
      </c>
      <c r="E60" s="29">
        <v>2.3333333333333299</v>
      </c>
      <c r="F60" s="14">
        <v>0</v>
      </c>
      <c r="G60" s="14">
        <v>0</v>
      </c>
      <c r="H60" s="14">
        <v>9</v>
      </c>
      <c r="I60" s="14">
        <v>0</v>
      </c>
      <c r="J60" s="14">
        <v>0</v>
      </c>
      <c r="K60" s="14">
        <v>5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442</v>
      </c>
      <c r="B61" s="28" t="s">
        <v>443</v>
      </c>
      <c r="C61" s="14">
        <v>3</v>
      </c>
      <c r="D61" s="14">
        <v>2</v>
      </c>
      <c r="E61" s="29">
        <v>0.5</v>
      </c>
      <c r="F61" s="14">
        <v>11</v>
      </c>
      <c r="G61" s="14">
        <v>1</v>
      </c>
      <c r="H61" s="14">
        <v>3</v>
      </c>
      <c r="I61" s="14">
        <v>8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7</v>
      </c>
    </row>
    <row r="62" spans="1:16" x14ac:dyDescent="0.25">
      <c r="A62" s="28" t="s">
        <v>444</v>
      </c>
      <c r="B62" s="28" t="s">
        <v>445</v>
      </c>
      <c r="C62" s="14">
        <v>5</v>
      </c>
      <c r="D62" s="14">
        <v>0</v>
      </c>
      <c r="E62" s="29">
        <v>0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446</v>
      </c>
      <c r="B63" s="28" t="s">
        <v>447</v>
      </c>
      <c r="C63" s="14">
        <v>21</v>
      </c>
      <c r="D63" s="14">
        <v>12</v>
      </c>
      <c r="E63" s="29">
        <v>0.75</v>
      </c>
      <c r="F63" s="14">
        <v>0</v>
      </c>
      <c r="G63" s="14">
        <v>0</v>
      </c>
      <c r="H63" s="14">
        <v>3</v>
      </c>
      <c r="I63" s="14">
        <v>0</v>
      </c>
      <c r="J63" s="14">
        <v>2</v>
      </c>
      <c r="K63" s="14">
        <v>0</v>
      </c>
      <c r="L63" s="14">
        <v>0</v>
      </c>
      <c r="M63" s="14">
        <v>0</v>
      </c>
      <c r="N63" s="14">
        <v>0</v>
      </c>
      <c r="O63" s="14">
        <v>2</v>
      </c>
      <c r="P63" s="22">
        <v>7</v>
      </c>
    </row>
    <row r="64" spans="1:16" ht="22.5" x14ac:dyDescent="0.25">
      <c r="A64" s="28" t="s">
        <v>448</v>
      </c>
      <c r="B64" s="28" t="s">
        <v>449</v>
      </c>
      <c r="C64" s="14">
        <v>21</v>
      </c>
      <c r="D64" s="14">
        <v>0</v>
      </c>
      <c r="E64" s="29">
        <v>0</v>
      </c>
      <c r="F64" s="14">
        <v>1</v>
      </c>
      <c r="G64" s="14">
        <v>0</v>
      </c>
      <c r="H64" s="14">
        <v>0</v>
      </c>
      <c r="I64" s="14">
        <v>0</v>
      </c>
      <c r="J64" s="14">
        <v>3</v>
      </c>
      <c r="K64" s="14">
        <v>0</v>
      </c>
      <c r="L64" s="14">
        <v>0</v>
      </c>
      <c r="M64" s="14">
        <v>0</v>
      </c>
      <c r="N64" s="14">
        <v>0</v>
      </c>
      <c r="O64" s="14">
        <v>2</v>
      </c>
      <c r="P64" s="22">
        <v>0</v>
      </c>
    </row>
    <row r="65" spans="1:16" ht="33.75" x14ac:dyDescent="0.25">
      <c r="A65" s="28" t="s">
        <v>450</v>
      </c>
      <c r="B65" s="28" t="s">
        <v>451</v>
      </c>
      <c r="C65" s="14">
        <v>0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452</v>
      </c>
      <c r="B66" s="28" t="s">
        <v>453</v>
      </c>
      <c r="C66" s="14">
        <v>1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3</v>
      </c>
      <c r="D69" s="14">
        <v>1</v>
      </c>
      <c r="E69" s="29">
        <v>2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2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2</v>
      </c>
      <c r="E70" s="29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3</v>
      </c>
      <c r="E71" s="29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1" t="s">
        <v>464</v>
      </c>
      <c r="B72" s="182"/>
      <c r="C72" s="25">
        <v>5</v>
      </c>
      <c r="D72" s="25">
        <v>2</v>
      </c>
      <c r="E72" s="26">
        <v>1.5</v>
      </c>
      <c r="F72" s="25">
        <v>0</v>
      </c>
      <c r="G72" s="25">
        <v>0</v>
      </c>
      <c r="H72" s="25">
        <v>1</v>
      </c>
      <c r="I72" s="25">
        <v>0</v>
      </c>
      <c r="J72" s="25">
        <v>1</v>
      </c>
      <c r="K72" s="25">
        <v>0</v>
      </c>
      <c r="L72" s="25">
        <v>1</v>
      </c>
      <c r="M72" s="25">
        <v>0</v>
      </c>
      <c r="N72" s="25">
        <v>0</v>
      </c>
      <c r="O72" s="25">
        <v>0</v>
      </c>
      <c r="P72" s="27">
        <v>2</v>
      </c>
    </row>
    <row r="73" spans="1:16" x14ac:dyDescent="0.25">
      <c r="A73" s="28" t="s">
        <v>465</v>
      </c>
      <c r="B73" s="28" t="s">
        <v>466</v>
      </c>
      <c r="C73" s="14">
        <v>5</v>
      </c>
      <c r="D73" s="14">
        <v>2</v>
      </c>
      <c r="E73" s="29">
        <v>1.5</v>
      </c>
      <c r="F73" s="14">
        <v>0</v>
      </c>
      <c r="G73" s="14">
        <v>0</v>
      </c>
      <c r="H73" s="14">
        <v>1</v>
      </c>
      <c r="I73" s="14">
        <v>0</v>
      </c>
      <c r="J73" s="14">
        <v>1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2">
        <v>2</v>
      </c>
    </row>
    <row r="74" spans="1:16" x14ac:dyDescent="0.25">
      <c r="A74" s="181" t="s">
        <v>467</v>
      </c>
      <c r="B74" s="182"/>
      <c r="C74" s="25">
        <v>58</v>
      </c>
      <c r="D74" s="25">
        <v>62</v>
      </c>
      <c r="E74" s="26">
        <v>-6.4516129032258104E-2</v>
      </c>
      <c r="F74" s="25">
        <v>3</v>
      </c>
      <c r="G74" s="25">
        <v>3</v>
      </c>
      <c r="H74" s="25">
        <v>15</v>
      </c>
      <c r="I74" s="25">
        <v>26</v>
      </c>
      <c r="J74" s="25">
        <v>5</v>
      </c>
      <c r="K74" s="25">
        <v>0</v>
      </c>
      <c r="L74" s="25">
        <v>3</v>
      </c>
      <c r="M74" s="25">
        <v>1</v>
      </c>
      <c r="N74" s="25">
        <v>2</v>
      </c>
      <c r="O74" s="25">
        <v>0</v>
      </c>
      <c r="P74" s="27">
        <v>15</v>
      </c>
    </row>
    <row r="75" spans="1:16" x14ac:dyDescent="0.25">
      <c r="A75" s="28" t="s">
        <v>468</v>
      </c>
      <c r="B75" s="28" t="s">
        <v>469</v>
      </c>
      <c r="C75" s="14">
        <v>23</v>
      </c>
      <c r="D75" s="14">
        <v>20</v>
      </c>
      <c r="E75" s="29">
        <v>0.15</v>
      </c>
      <c r="F75" s="14">
        <v>1</v>
      </c>
      <c r="G75" s="14">
        <v>2</v>
      </c>
      <c r="H75" s="14">
        <v>2</v>
      </c>
      <c r="I75" s="14">
        <v>16</v>
      </c>
      <c r="J75" s="14">
        <v>5</v>
      </c>
      <c r="K75" s="14">
        <v>0</v>
      </c>
      <c r="L75" s="14">
        <v>2</v>
      </c>
      <c r="M75" s="14">
        <v>0</v>
      </c>
      <c r="N75" s="14">
        <v>0</v>
      </c>
      <c r="O75" s="14">
        <v>0</v>
      </c>
      <c r="P75" s="22">
        <v>5</v>
      </c>
    </row>
    <row r="76" spans="1:16" ht="33.75" x14ac:dyDescent="0.25">
      <c r="A76" s="28" t="s">
        <v>470</v>
      </c>
      <c r="B76" s="28" t="s">
        <v>471</v>
      </c>
      <c r="C76" s="14">
        <v>1</v>
      </c>
      <c r="D76" s="14">
        <v>3</v>
      </c>
      <c r="E76" s="29">
        <v>-0.66666666666666696</v>
      </c>
      <c r="F76" s="14">
        <v>0</v>
      </c>
      <c r="G76" s="14">
        <v>0</v>
      </c>
      <c r="H76" s="14">
        <v>2</v>
      </c>
      <c r="I76" s="14">
        <v>0</v>
      </c>
      <c r="J76" s="14">
        <v>0</v>
      </c>
      <c r="K76" s="14">
        <v>0</v>
      </c>
      <c r="L76" s="14">
        <v>1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22</v>
      </c>
      <c r="D77" s="14">
        <v>35</v>
      </c>
      <c r="E77" s="29">
        <v>-0.371428571428571</v>
      </c>
      <c r="F77" s="14">
        <v>2</v>
      </c>
      <c r="G77" s="14">
        <v>0</v>
      </c>
      <c r="H77" s="14">
        <v>6</v>
      </c>
      <c r="I77" s="14">
        <v>6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22">
        <v>5</v>
      </c>
    </row>
    <row r="78" spans="1:16" x14ac:dyDescent="0.25">
      <c r="A78" s="28" t="s">
        <v>474</v>
      </c>
      <c r="B78" s="28" t="s">
        <v>475</v>
      </c>
      <c r="C78" s="14">
        <v>1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8</v>
      </c>
      <c r="D79" s="14">
        <v>0</v>
      </c>
      <c r="E79" s="29">
        <v>0</v>
      </c>
      <c r="F79" s="14">
        <v>0</v>
      </c>
      <c r="G79" s="14">
        <v>1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2">
        <v>5</v>
      </c>
    </row>
    <row r="80" spans="1:16" ht="33.75" x14ac:dyDescent="0.25">
      <c r="A80" s="28" t="s">
        <v>478</v>
      </c>
      <c r="B80" s="28" t="s">
        <v>479</v>
      </c>
      <c r="C80" s="14">
        <v>1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2</v>
      </c>
      <c r="D81" s="14">
        <v>4</v>
      </c>
      <c r="E81" s="29">
        <v>-0.5</v>
      </c>
      <c r="F81" s="14">
        <v>0</v>
      </c>
      <c r="G81" s="14">
        <v>0</v>
      </c>
      <c r="H81" s="14">
        <v>2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2">
        <v>0</v>
      </c>
    </row>
    <row r="82" spans="1:16" x14ac:dyDescent="0.25">
      <c r="A82" s="181" t="s">
        <v>482</v>
      </c>
      <c r="B82" s="182"/>
      <c r="C82" s="25">
        <v>132</v>
      </c>
      <c r="D82" s="25">
        <v>100</v>
      </c>
      <c r="E82" s="26">
        <v>0.32</v>
      </c>
      <c r="F82" s="25">
        <v>6</v>
      </c>
      <c r="G82" s="25">
        <v>13</v>
      </c>
      <c r="H82" s="25">
        <v>51</v>
      </c>
      <c r="I82" s="25">
        <v>44</v>
      </c>
      <c r="J82" s="25">
        <v>0</v>
      </c>
      <c r="K82" s="25">
        <v>1</v>
      </c>
      <c r="L82" s="25">
        <v>0</v>
      </c>
      <c r="M82" s="25">
        <v>0</v>
      </c>
      <c r="N82" s="25">
        <v>3</v>
      </c>
      <c r="O82" s="25">
        <v>0</v>
      </c>
      <c r="P82" s="27">
        <v>35</v>
      </c>
    </row>
    <row r="83" spans="1:16" x14ac:dyDescent="0.25">
      <c r="A83" s="28" t="s">
        <v>483</v>
      </c>
      <c r="B83" s="28" t="s">
        <v>484</v>
      </c>
      <c r="C83" s="14">
        <v>49</v>
      </c>
      <c r="D83" s="14">
        <v>27</v>
      </c>
      <c r="E83" s="29">
        <v>0.81481481481481499</v>
      </c>
      <c r="F83" s="14">
        <v>0</v>
      </c>
      <c r="G83" s="14">
        <v>0</v>
      </c>
      <c r="H83" s="14">
        <v>7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1</v>
      </c>
    </row>
    <row r="84" spans="1:16" x14ac:dyDescent="0.25">
      <c r="A84" s="28" t="s">
        <v>485</v>
      </c>
      <c r="B84" s="28" t="s">
        <v>486</v>
      </c>
      <c r="C84" s="14">
        <v>83</v>
      </c>
      <c r="D84" s="14">
        <v>73</v>
      </c>
      <c r="E84" s="29">
        <v>0.13698630136986301</v>
      </c>
      <c r="F84" s="14">
        <v>6</v>
      </c>
      <c r="G84" s="14">
        <v>13</v>
      </c>
      <c r="H84" s="14">
        <v>44</v>
      </c>
      <c r="I84" s="14">
        <v>42</v>
      </c>
      <c r="J84" s="14">
        <v>0</v>
      </c>
      <c r="K84" s="14">
        <v>1</v>
      </c>
      <c r="L84" s="14">
        <v>0</v>
      </c>
      <c r="M84" s="14">
        <v>0</v>
      </c>
      <c r="N84" s="14">
        <v>3</v>
      </c>
      <c r="O84" s="14">
        <v>0</v>
      </c>
      <c r="P84" s="22">
        <v>34</v>
      </c>
    </row>
    <row r="85" spans="1:16" x14ac:dyDescent="0.25">
      <c r="A85" s="181" t="s">
        <v>487</v>
      </c>
      <c r="B85" s="182"/>
      <c r="C85" s="25">
        <v>167</v>
      </c>
      <c r="D85" s="25">
        <v>175</v>
      </c>
      <c r="E85" s="26">
        <v>-4.57142857142857E-2</v>
      </c>
      <c r="F85" s="25">
        <v>0</v>
      </c>
      <c r="G85" s="25">
        <v>0</v>
      </c>
      <c r="H85" s="25">
        <v>89</v>
      </c>
      <c r="I85" s="25">
        <v>42</v>
      </c>
      <c r="J85" s="25">
        <v>0</v>
      </c>
      <c r="K85" s="25">
        <v>0</v>
      </c>
      <c r="L85" s="25">
        <v>0</v>
      </c>
      <c r="M85" s="25">
        <v>0</v>
      </c>
      <c r="N85" s="25">
        <v>9</v>
      </c>
      <c r="O85" s="25">
        <v>0</v>
      </c>
      <c r="P85" s="27">
        <v>52</v>
      </c>
    </row>
    <row r="86" spans="1:16" x14ac:dyDescent="0.25">
      <c r="A86" s="28" t="s">
        <v>488</v>
      </c>
      <c r="B86" s="28" t="s">
        <v>489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2</v>
      </c>
      <c r="D89" s="14">
        <v>8</v>
      </c>
      <c r="E89" s="29">
        <v>-0.75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8</v>
      </c>
      <c r="O89" s="14">
        <v>0</v>
      </c>
      <c r="P89" s="22">
        <v>1</v>
      </c>
    </row>
    <row r="90" spans="1:16" ht="22.5" x14ac:dyDescent="0.25">
      <c r="A90" s="28" t="s">
        <v>496</v>
      </c>
      <c r="B90" s="28" t="s">
        <v>497</v>
      </c>
      <c r="C90" s="14">
        <v>1</v>
      </c>
      <c r="D90" s="14">
        <v>2</v>
      </c>
      <c r="E90" s="29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13</v>
      </c>
      <c r="D91" s="14">
        <v>9</v>
      </c>
      <c r="E91" s="29">
        <v>0.44444444444444398</v>
      </c>
      <c r="F91" s="14">
        <v>0</v>
      </c>
      <c r="G91" s="14">
        <v>0</v>
      </c>
      <c r="H91" s="14">
        <v>3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18</v>
      </c>
      <c r="D92" s="14">
        <v>18</v>
      </c>
      <c r="E92" s="29">
        <v>0</v>
      </c>
      <c r="F92" s="14">
        <v>0</v>
      </c>
      <c r="G92" s="14">
        <v>0</v>
      </c>
      <c r="H92" s="14">
        <v>7</v>
      </c>
      <c r="I92" s="14">
        <v>17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2">
        <v>37</v>
      </c>
    </row>
    <row r="93" spans="1:16" x14ac:dyDescent="0.25">
      <c r="A93" s="28" t="s">
        <v>502</v>
      </c>
      <c r="B93" s="28" t="s">
        <v>503</v>
      </c>
      <c r="C93" s="14">
        <v>15</v>
      </c>
      <c r="D93" s="14">
        <v>6</v>
      </c>
      <c r="E93" s="29">
        <v>1.5</v>
      </c>
      <c r="F93" s="14">
        <v>0</v>
      </c>
      <c r="G93" s="14">
        <v>0</v>
      </c>
      <c r="H93" s="14">
        <v>3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504</v>
      </c>
      <c r="B94" s="28" t="s">
        <v>505</v>
      </c>
      <c r="C94" s="14">
        <v>108</v>
      </c>
      <c r="D94" s="14">
        <v>129</v>
      </c>
      <c r="E94" s="29">
        <v>-0.162790697674419</v>
      </c>
      <c r="F94" s="14">
        <v>0</v>
      </c>
      <c r="G94" s="14">
        <v>0</v>
      </c>
      <c r="H94" s="14">
        <v>75</v>
      </c>
      <c r="I94" s="14">
        <v>22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14</v>
      </c>
    </row>
    <row r="95" spans="1:16" ht="22.5" x14ac:dyDescent="0.25">
      <c r="A95" s="28" t="s">
        <v>506</v>
      </c>
      <c r="B95" s="28" t="s">
        <v>507</v>
      </c>
      <c r="C95" s="14">
        <v>0</v>
      </c>
      <c r="D95" s="14">
        <v>1</v>
      </c>
      <c r="E95" s="29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10</v>
      </c>
      <c r="D96" s="14">
        <v>2</v>
      </c>
      <c r="E96" s="29">
        <v>4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3897</v>
      </c>
      <c r="D97" s="25">
        <v>3734</v>
      </c>
      <c r="E97" s="26">
        <v>4.36529191215854E-2</v>
      </c>
      <c r="F97" s="25">
        <v>143</v>
      </c>
      <c r="G97" s="25">
        <v>78</v>
      </c>
      <c r="H97" s="25">
        <v>1354</v>
      </c>
      <c r="I97" s="25">
        <v>989</v>
      </c>
      <c r="J97" s="25">
        <v>1</v>
      </c>
      <c r="K97" s="25">
        <v>0</v>
      </c>
      <c r="L97" s="25">
        <v>1</v>
      </c>
      <c r="M97" s="25">
        <v>0</v>
      </c>
      <c r="N97" s="25">
        <v>4</v>
      </c>
      <c r="O97" s="25">
        <v>12</v>
      </c>
      <c r="P97" s="27">
        <v>785</v>
      </c>
    </row>
    <row r="98" spans="1:16" x14ac:dyDescent="0.25">
      <c r="A98" s="28" t="s">
        <v>511</v>
      </c>
      <c r="B98" s="28" t="s">
        <v>512</v>
      </c>
      <c r="C98" s="14">
        <v>467</v>
      </c>
      <c r="D98" s="14">
        <v>422</v>
      </c>
      <c r="E98" s="29">
        <v>0.106635071090047</v>
      </c>
      <c r="F98" s="14">
        <v>31</v>
      </c>
      <c r="G98" s="14">
        <v>22</v>
      </c>
      <c r="H98" s="14">
        <v>220</v>
      </c>
      <c r="I98" s="14">
        <v>164</v>
      </c>
      <c r="J98" s="14">
        <v>0</v>
      </c>
      <c r="K98" s="14">
        <v>0</v>
      </c>
      <c r="L98" s="14">
        <v>1</v>
      </c>
      <c r="M98" s="14">
        <v>0</v>
      </c>
      <c r="N98" s="14">
        <v>1</v>
      </c>
      <c r="O98" s="14">
        <v>0</v>
      </c>
      <c r="P98" s="22">
        <v>198</v>
      </c>
    </row>
    <row r="99" spans="1:16" x14ac:dyDescent="0.25">
      <c r="A99" s="28" t="s">
        <v>513</v>
      </c>
      <c r="B99" s="28" t="s">
        <v>514</v>
      </c>
      <c r="C99" s="14">
        <v>430</v>
      </c>
      <c r="D99" s="14">
        <v>385</v>
      </c>
      <c r="E99" s="29">
        <v>0.11688311688311701</v>
      </c>
      <c r="F99" s="14">
        <v>27</v>
      </c>
      <c r="G99" s="14">
        <v>15</v>
      </c>
      <c r="H99" s="14">
        <v>363</v>
      </c>
      <c r="I99" s="14">
        <v>269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</v>
      </c>
      <c r="P99" s="22">
        <v>198</v>
      </c>
    </row>
    <row r="100" spans="1:16" ht="33.75" x14ac:dyDescent="0.25">
      <c r="A100" s="28" t="s">
        <v>515</v>
      </c>
      <c r="B100" s="28" t="s">
        <v>516</v>
      </c>
      <c r="C100" s="14">
        <v>84</v>
      </c>
      <c r="D100" s="14">
        <v>75</v>
      </c>
      <c r="E100" s="29">
        <v>0.12</v>
      </c>
      <c r="F100" s="14">
        <v>5</v>
      </c>
      <c r="G100" s="14">
        <v>0</v>
      </c>
      <c r="H100" s="14">
        <v>89</v>
      </c>
      <c r="I100" s="14">
        <v>66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2">
        <v>21</v>
      </c>
    </row>
    <row r="101" spans="1:16" ht="22.5" x14ac:dyDescent="0.25">
      <c r="A101" s="28" t="s">
        <v>517</v>
      </c>
      <c r="B101" s="28" t="s">
        <v>518</v>
      </c>
      <c r="C101" s="14">
        <v>179</v>
      </c>
      <c r="D101" s="14">
        <v>147</v>
      </c>
      <c r="E101" s="29">
        <v>0.21768707482993199</v>
      </c>
      <c r="F101" s="14">
        <v>8</v>
      </c>
      <c r="G101" s="14">
        <v>4</v>
      </c>
      <c r="H101" s="14">
        <v>113</v>
      </c>
      <c r="I101" s="14">
        <v>112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4</v>
      </c>
      <c r="P101" s="22">
        <v>64</v>
      </c>
    </row>
    <row r="102" spans="1:16" x14ac:dyDescent="0.25">
      <c r="A102" s="28" t="s">
        <v>519</v>
      </c>
      <c r="B102" s="28" t="s">
        <v>520</v>
      </c>
      <c r="C102" s="14">
        <v>57</v>
      </c>
      <c r="D102" s="14">
        <v>17</v>
      </c>
      <c r="E102" s="29">
        <v>2.3529411764705901</v>
      </c>
      <c r="F102" s="14">
        <v>0</v>
      </c>
      <c r="G102" s="14">
        <v>0</v>
      </c>
      <c r="H102" s="14">
        <v>2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521</v>
      </c>
      <c r="B103" s="28" t="s">
        <v>522</v>
      </c>
      <c r="C103" s="14">
        <v>47</v>
      </c>
      <c r="D103" s="14">
        <v>47</v>
      </c>
      <c r="E103" s="29">
        <v>0</v>
      </c>
      <c r="F103" s="14">
        <v>3</v>
      </c>
      <c r="G103" s="14">
        <v>3</v>
      </c>
      <c r="H103" s="14">
        <v>31</v>
      </c>
      <c r="I103" s="14">
        <v>22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9</v>
      </c>
    </row>
    <row r="104" spans="1:16" x14ac:dyDescent="0.25">
      <c r="A104" s="28" t="s">
        <v>523</v>
      </c>
      <c r="B104" s="28" t="s">
        <v>524</v>
      </c>
      <c r="C104" s="14">
        <v>83</v>
      </c>
      <c r="D104" s="14">
        <v>73</v>
      </c>
      <c r="E104" s="29">
        <v>0.13698630136986301</v>
      </c>
      <c r="F104" s="14">
        <v>0</v>
      </c>
      <c r="G104" s="14">
        <v>0</v>
      </c>
      <c r="H104" s="14">
        <v>9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10</v>
      </c>
    </row>
    <row r="105" spans="1:16" x14ac:dyDescent="0.25">
      <c r="A105" s="28" t="s">
        <v>525</v>
      </c>
      <c r="B105" s="28" t="s">
        <v>526</v>
      </c>
      <c r="C105" s="14">
        <v>1646</v>
      </c>
      <c r="D105" s="14">
        <v>1782</v>
      </c>
      <c r="E105" s="29">
        <v>-7.6318742985409693E-2</v>
      </c>
      <c r="F105" s="14">
        <v>13</v>
      </c>
      <c r="G105" s="14">
        <v>12</v>
      </c>
      <c r="H105" s="14">
        <v>246</v>
      </c>
      <c r="I105" s="14">
        <v>174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2">
        <v>123</v>
      </c>
    </row>
    <row r="106" spans="1:16" ht="22.5" x14ac:dyDescent="0.25">
      <c r="A106" s="28" t="s">
        <v>527</v>
      </c>
      <c r="B106" s="28" t="s">
        <v>528</v>
      </c>
      <c r="C106" s="14">
        <v>223</v>
      </c>
      <c r="D106" s="14">
        <v>206</v>
      </c>
      <c r="E106" s="29">
        <v>8.2524271844660199E-2</v>
      </c>
      <c r="F106" s="14">
        <v>4</v>
      </c>
      <c r="G106" s="14">
        <v>3</v>
      </c>
      <c r="H106" s="14">
        <v>63</v>
      </c>
      <c r="I106" s="14">
        <v>34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22">
        <v>29</v>
      </c>
    </row>
    <row r="107" spans="1:16" ht="22.5" x14ac:dyDescent="0.25">
      <c r="A107" s="28" t="s">
        <v>529</v>
      </c>
      <c r="B107" s="28" t="s">
        <v>530</v>
      </c>
      <c r="C107" s="14">
        <v>4</v>
      </c>
      <c r="D107" s="14">
        <v>4</v>
      </c>
      <c r="E107" s="29">
        <v>0</v>
      </c>
      <c r="F107" s="14">
        <v>0</v>
      </c>
      <c r="G107" s="14">
        <v>0</v>
      </c>
      <c r="H107" s="14">
        <v>2</v>
      </c>
      <c r="I107" s="14">
        <v>11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4</v>
      </c>
    </row>
    <row r="108" spans="1:16" x14ac:dyDescent="0.25">
      <c r="A108" s="28" t="s">
        <v>531</v>
      </c>
      <c r="B108" s="28" t="s">
        <v>532</v>
      </c>
      <c r="C108" s="14">
        <v>8</v>
      </c>
      <c r="D108" s="14">
        <v>12</v>
      </c>
      <c r="E108" s="29">
        <v>-0.33333333333333298</v>
      </c>
      <c r="F108" s="14">
        <v>0</v>
      </c>
      <c r="G108" s="14">
        <v>0</v>
      </c>
      <c r="H108" s="14">
        <v>6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5</v>
      </c>
    </row>
    <row r="109" spans="1:16" x14ac:dyDescent="0.25">
      <c r="A109" s="28" t="s">
        <v>533</v>
      </c>
      <c r="B109" s="28" t="s">
        <v>534</v>
      </c>
      <c r="C109" s="14">
        <v>8</v>
      </c>
      <c r="D109" s="14">
        <v>9</v>
      </c>
      <c r="E109" s="29">
        <v>-0.11111111111111099</v>
      </c>
      <c r="F109" s="14">
        <v>0</v>
      </c>
      <c r="G109" s="14">
        <v>0</v>
      </c>
      <c r="H109" s="14">
        <v>3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1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581</v>
      </c>
      <c r="D111" s="14">
        <v>497</v>
      </c>
      <c r="E111" s="29">
        <v>0.169014084507042</v>
      </c>
      <c r="F111" s="14">
        <v>52</v>
      </c>
      <c r="G111" s="14">
        <v>19</v>
      </c>
      <c r="H111" s="14">
        <v>188</v>
      </c>
      <c r="I111" s="14">
        <v>101</v>
      </c>
      <c r="J111" s="14">
        <v>1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108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543</v>
      </c>
      <c r="B114" s="28" t="s">
        <v>544</v>
      </c>
      <c r="C114" s="14">
        <v>2</v>
      </c>
      <c r="D114" s="14">
        <v>6</v>
      </c>
      <c r="E114" s="29">
        <v>-0.66666666666666696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1</v>
      </c>
      <c r="D115" s="14">
        <v>2</v>
      </c>
      <c r="E115" s="29">
        <v>-0.5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1</v>
      </c>
    </row>
    <row r="116" spans="1:16" ht="33.75" x14ac:dyDescent="0.25">
      <c r="A116" s="28" t="s">
        <v>547</v>
      </c>
      <c r="B116" s="28" t="s">
        <v>548</v>
      </c>
      <c r="C116" s="14">
        <v>3</v>
      </c>
      <c r="D116" s="14">
        <v>3</v>
      </c>
      <c r="E116" s="29">
        <v>0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1</v>
      </c>
      <c r="D117" s="14">
        <v>2</v>
      </c>
      <c r="E117" s="29">
        <v>-0.5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2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1</v>
      </c>
    </row>
    <row r="119" spans="1:16" ht="22.5" x14ac:dyDescent="0.25">
      <c r="A119" s="28" t="s">
        <v>553</v>
      </c>
      <c r="B119" s="28" t="s">
        <v>554</v>
      </c>
      <c r="C119" s="14">
        <v>50</v>
      </c>
      <c r="D119" s="14">
        <v>15</v>
      </c>
      <c r="E119" s="29">
        <v>2.3333333333333299</v>
      </c>
      <c r="F119" s="14">
        <v>0</v>
      </c>
      <c r="G119" s="14">
        <v>0</v>
      </c>
      <c r="H119" s="14">
        <v>4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5</v>
      </c>
      <c r="D120" s="14">
        <v>6</v>
      </c>
      <c r="E120" s="29">
        <v>-0.16666666666666699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8</v>
      </c>
      <c r="D121" s="14">
        <v>6</v>
      </c>
      <c r="E121" s="29">
        <v>0.33333333333333298</v>
      </c>
      <c r="F121" s="14">
        <v>0</v>
      </c>
      <c r="G121" s="14">
        <v>0</v>
      </c>
      <c r="H121" s="14">
        <v>7</v>
      </c>
      <c r="I121" s="14">
        <v>14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11</v>
      </c>
    </row>
    <row r="122" spans="1:16" x14ac:dyDescent="0.25">
      <c r="A122" s="28" t="s">
        <v>559</v>
      </c>
      <c r="B122" s="28" t="s">
        <v>560</v>
      </c>
      <c r="C122" s="14">
        <v>1</v>
      </c>
      <c r="D122" s="14">
        <v>6</v>
      </c>
      <c r="E122" s="29">
        <v>-0.83333333333333304</v>
      </c>
      <c r="F122" s="14">
        <v>0</v>
      </c>
      <c r="G122" s="14">
        <v>0</v>
      </c>
      <c r="H122" s="14">
        <v>1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561</v>
      </c>
      <c r="B123" s="28" t="s">
        <v>562</v>
      </c>
      <c r="C123" s="14">
        <v>2</v>
      </c>
      <c r="D123" s="14">
        <v>1</v>
      </c>
      <c r="E123" s="29">
        <v>1</v>
      </c>
      <c r="F123" s="14">
        <v>0</v>
      </c>
      <c r="G123" s="14">
        <v>0</v>
      </c>
      <c r="H123" s="14">
        <v>0</v>
      </c>
      <c r="I123" s="14">
        <v>2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7</v>
      </c>
      <c r="D126" s="14">
        <v>10</v>
      </c>
      <c r="E126" s="29">
        <v>-0.3</v>
      </c>
      <c r="F126" s="14">
        <v>0</v>
      </c>
      <c r="G126" s="14">
        <v>0</v>
      </c>
      <c r="H126" s="14">
        <v>3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2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2</v>
      </c>
      <c r="D131" s="25">
        <v>13</v>
      </c>
      <c r="E131" s="26">
        <v>-0.84615384615384603</v>
      </c>
      <c r="F131" s="25">
        <v>0</v>
      </c>
      <c r="G131" s="25">
        <v>0</v>
      </c>
      <c r="H131" s="25">
        <v>9</v>
      </c>
      <c r="I131" s="25">
        <v>4</v>
      </c>
      <c r="J131" s="25">
        <v>0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27">
        <v>1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1</v>
      </c>
      <c r="E132" s="29">
        <v>-1</v>
      </c>
      <c r="F132" s="14">
        <v>0</v>
      </c>
      <c r="G132" s="14">
        <v>0</v>
      </c>
      <c r="H132" s="14">
        <v>6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1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2</v>
      </c>
      <c r="D134" s="14">
        <v>12</v>
      </c>
      <c r="E134" s="29">
        <v>-0.83333333333333304</v>
      </c>
      <c r="F134" s="14">
        <v>0</v>
      </c>
      <c r="G134" s="14">
        <v>0</v>
      </c>
      <c r="H134" s="14">
        <v>3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2">
        <v>0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22</v>
      </c>
      <c r="D137" s="25">
        <v>0</v>
      </c>
      <c r="E137" s="26">
        <v>0</v>
      </c>
      <c r="F137" s="25">
        <v>0</v>
      </c>
      <c r="G137" s="25">
        <v>0</v>
      </c>
      <c r="H137" s="25">
        <v>6</v>
      </c>
      <c r="I137" s="25">
        <v>6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8</v>
      </c>
    </row>
    <row r="138" spans="1:16" ht="22.5" x14ac:dyDescent="0.25">
      <c r="A138" s="28" t="s">
        <v>589</v>
      </c>
      <c r="B138" s="28" t="s">
        <v>590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1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0</v>
      </c>
      <c r="D142" s="14">
        <v>0</v>
      </c>
      <c r="E142" s="29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33.75" x14ac:dyDescent="0.25">
      <c r="A143" s="28" t="s">
        <v>599</v>
      </c>
      <c r="B143" s="28" t="s">
        <v>600</v>
      </c>
      <c r="C143" s="14">
        <v>22</v>
      </c>
      <c r="D143" s="14">
        <v>0</v>
      </c>
      <c r="E143" s="29">
        <v>0</v>
      </c>
      <c r="F143" s="14">
        <v>0</v>
      </c>
      <c r="G143" s="14">
        <v>0</v>
      </c>
      <c r="H143" s="14">
        <v>6</v>
      </c>
      <c r="I143" s="14">
        <v>6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7</v>
      </c>
    </row>
    <row r="144" spans="1:16" x14ac:dyDescent="0.25">
      <c r="A144" s="181" t="s">
        <v>601</v>
      </c>
      <c r="B144" s="182"/>
      <c r="C144" s="25">
        <v>3</v>
      </c>
      <c r="D144" s="25">
        <v>2</v>
      </c>
      <c r="E144" s="26">
        <v>0.5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1</v>
      </c>
    </row>
    <row r="145" spans="1:16" ht="33.75" x14ac:dyDescent="0.25">
      <c r="A145" s="28" t="s">
        <v>602</v>
      </c>
      <c r="B145" s="28" t="s">
        <v>603</v>
      </c>
      <c r="C145" s="14">
        <v>2</v>
      </c>
      <c r="D145" s="14">
        <v>1</v>
      </c>
      <c r="E145" s="29">
        <v>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1</v>
      </c>
    </row>
    <row r="146" spans="1:16" ht="22.5" x14ac:dyDescent="0.25">
      <c r="A146" s="28" t="s">
        <v>604</v>
      </c>
      <c r="B146" s="28" t="s">
        <v>605</v>
      </c>
      <c r="C146" s="14">
        <v>1</v>
      </c>
      <c r="D146" s="14">
        <v>1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1" t="s">
        <v>606</v>
      </c>
      <c r="B147" s="182"/>
      <c r="C147" s="25">
        <v>23</v>
      </c>
      <c r="D147" s="25">
        <v>31</v>
      </c>
      <c r="E147" s="26">
        <v>-0.25806451612903197</v>
      </c>
      <c r="F147" s="25">
        <v>1</v>
      </c>
      <c r="G147" s="25">
        <v>0</v>
      </c>
      <c r="H147" s="25">
        <v>9</v>
      </c>
      <c r="I147" s="25">
        <v>7</v>
      </c>
      <c r="J147" s="25">
        <v>0</v>
      </c>
      <c r="K147" s="25">
        <v>0</v>
      </c>
      <c r="L147" s="25">
        <v>0</v>
      </c>
      <c r="M147" s="25">
        <v>0</v>
      </c>
      <c r="N147" s="25">
        <v>18</v>
      </c>
      <c r="O147" s="25">
        <v>0</v>
      </c>
      <c r="P147" s="27">
        <v>9</v>
      </c>
    </row>
    <row r="148" spans="1:16" ht="22.5" x14ac:dyDescent="0.25">
      <c r="A148" s="28" t="s">
        <v>607</v>
      </c>
      <c r="B148" s="28" t="s">
        <v>608</v>
      </c>
      <c r="C148" s="14">
        <v>1</v>
      </c>
      <c r="D148" s="14">
        <v>1</v>
      </c>
      <c r="E148" s="29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2">
        <v>1</v>
      </c>
    </row>
    <row r="149" spans="1:16" ht="22.5" x14ac:dyDescent="0.25">
      <c r="A149" s="28" t="s">
        <v>609</v>
      </c>
      <c r="B149" s="28" t="s">
        <v>610</v>
      </c>
      <c r="C149" s="14">
        <v>0</v>
      </c>
      <c r="D149" s="14">
        <v>2</v>
      </c>
      <c r="E149" s="29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1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8</v>
      </c>
      <c r="D151" s="14">
        <v>13</v>
      </c>
      <c r="E151" s="29">
        <v>-0.38461538461538503</v>
      </c>
      <c r="F151" s="14">
        <v>0</v>
      </c>
      <c r="G151" s="14">
        <v>0</v>
      </c>
      <c r="H151" s="14">
        <v>4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2">
        <v>2</v>
      </c>
    </row>
    <row r="152" spans="1:16" ht="33.75" x14ac:dyDescent="0.25">
      <c r="A152" s="28" t="s">
        <v>615</v>
      </c>
      <c r="B152" s="28" t="s">
        <v>616</v>
      </c>
      <c r="C152" s="14">
        <v>0</v>
      </c>
      <c r="D152" s="14">
        <v>1</v>
      </c>
      <c r="E152" s="29">
        <v>-1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2</v>
      </c>
      <c r="D154" s="14">
        <v>6</v>
      </c>
      <c r="E154" s="29">
        <v>-0.66666666666666696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13</v>
      </c>
      <c r="O154" s="14">
        <v>0</v>
      </c>
      <c r="P154" s="22">
        <v>3</v>
      </c>
    </row>
    <row r="155" spans="1:16" ht="22.5" x14ac:dyDescent="0.25">
      <c r="A155" s="28" t="s">
        <v>621</v>
      </c>
      <c r="B155" s="28" t="s">
        <v>622</v>
      </c>
      <c r="C155" s="14">
        <v>12</v>
      </c>
      <c r="D155" s="14">
        <v>8</v>
      </c>
      <c r="E155" s="29">
        <v>0.5</v>
      </c>
      <c r="F155" s="14">
        <v>1</v>
      </c>
      <c r="G155" s="14">
        <v>0</v>
      </c>
      <c r="H155" s="14">
        <v>4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2</v>
      </c>
    </row>
    <row r="156" spans="1:16" x14ac:dyDescent="0.25">
      <c r="A156" s="181" t="s">
        <v>623</v>
      </c>
      <c r="B156" s="182"/>
      <c r="C156" s="25">
        <v>44</v>
      </c>
      <c r="D156" s="25">
        <v>15</v>
      </c>
      <c r="E156" s="26">
        <v>1.93333333333333</v>
      </c>
      <c r="F156" s="25">
        <v>0</v>
      </c>
      <c r="G156" s="25">
        <v>0</v>
      </c>
      <c r="H156" s="25">
        <v>6</v>
      </c>
      <c r="I156" s="25">
        <v>3</v>
      </c>
      <c r="J156" s="25">
        <v>0</v>
      </c>
      <c r="K156" s="25">
        <v>1</v>
      </c>
      <c r="L156" s="25">
        <v>0</v>
      </c>
      <c r="M156" s="25">
        <v>0</v>
      </c>
      <c r="N156" s="25">
        <v>14</v>
      </c>
      <c r="O156" s="25">
        <v>0</v>
      </c>
      <c r="P156" s="27">
        <v>4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1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3</v>
      </c>
      <c r="D161" s="14">
        <v>1</v>
      </c>
      <c r="E161" s="29">
        <v>2</v>
      </c>
      <c r="F161" s="14">
        <v>0</v>
      </c>
      <c r="G161" s="14">
        <v>0</v>
      </c>
      <c r="H161" s="14">
        <v>2</v>
      </c>
      <c r="I161" s="14">
        <v>1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2">
        <v>4</v>
      </c>
    </row>
    <row r="162" spans="1:16" x14ac:dyDescent="0.25">
      <c r="A162" s="28" t="s">
        <v>634</v>
      </c>
      <c r="B162" s="28" t="s">
        <v>635</v>
      </c>
      <c r="C162" s="14">
        <v>24</v>
      </c>
      <c r="D162" s="14">
        <v>8</v>
      </c>
      <c r="E162" s="29">
        <v>2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14</v>
      </c>
      <c r="O162" s="14">
        <v>0</v>
      </c>
      <c r="P162" s="22">
        <v>0</v>
      </c>
    </row>
    <row r="163" spans="1:16" ht="22.5" x14ac:dyDescent="0.25">
      <c r="A163" s="28" t="s">
        <v>636</v>
      </c>
      <c r="B163" s="28" t="s">
        <v>637</v>
      </c>
      <c r="C163" s="14">
        <v>5</v>
      </c>
      <c r="D163" s="14">
        <v>1</v>
      </c>
      <c r="E163" s="29">
        <v>4</v>
      </c>
      <c r="F163" s="14">
        <v>0</v>
      </c>
      <c r="G163" s="14">
        <v>0</v>
      </c>
      <c r="H163" s="14">
        <v>2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9</v>
      </c>
      <c r="D164" s="14">
        <v>4</v>
      </c>
      <c r="E164" s="29">
        <v>1.25</v>
      </c>
      <c r="F164" s="14">
        <v>0</v>
      </c>
      <c r="G164" s="14">
        <v>0</v>
      </c>
      <c r="H164" s="14">
        <v>0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2</v>
      </c>
      <c r="D165" s="14">
        <v>1</v>
      </c>
      <c r="E165" s="29">
        <v>1</v>
      </c>
      <c r="F165" s="14">
        <v>0</v>
      </c>
      <c r="G165" s="14">
        <v>0</v>
      </c>
      <c r="H165" s="14">
        <v>2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642</v>
      </c>
      <c r="B166" s="182"/>
      <c r="C166" s="25">
        <v>321</v>
      </c>
      <c r="D166" s="25">
        <v>254</v>
      </c>
      <c r="E166" s="26">
        <v>0.26377952755905498</v>
      </c>
      <c r="F166" s="25">
        <v>3</v>
      </c>
      <c r="G166" s="25">
        <v>5</v>
      </c>
      <c r="H166" s="25">
        <v>198</v>
      </c>
      <c r="I166" s="25">
        <v>110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9</v>
      </c>
      <c r="P166" s="27">
        <v>93</v>
      </c>
    </row>
    <row r="167" spans="1:16" ht="22.5" x14ac:dyDescent="0.25">
      <c r="A167" s="28" t="s">
        <v>643</v>
      </c>
      <c r="B167" s="28" t="s">
        <v>644</v>
      </c>
      <c r="C167" s="14">
        <v>12</v>
      </c>
      <c r="D167" s="14">
        <v>6</v>
      </c>
      <c r="E167" s="29">
        <v>1</v>
      </c>
      <c r="F167" s="14">
        <v>0</v>
      </c>
      <c r="G167" s="14">
        <v>0</v>
      </c>
      <c r="H167" s="14">
        <v>7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9</v>
      </c>
    </row>
    <row r="168" spans="1:16" ht="33.75" x14ac:dyDescent="0.25">
      <c r="A168" s="28" t="s">
        <v>645</v>
      </c>
      <c r="B168" s="28" t="s">
        <v>646</v>
      </c>
      <c r="C168" s="14">
        <v>2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1</v>
      </c>
      <c r="E169" s="29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213</v>
      </c>
      <c r="D173" s="14">
        <v>199</v>
      </c>
      <c r="E173" s="29">
        <v>7.0351758793969807E-2</v>
      </c>
      <c r="F173" s="14">
        <v>3</v>
      </c>
      <c r="G173" s="14">
        <v>3</v>
      </c>
      <c r="H173" s="14">
        <v>147</v>
      </c>
      <c r="I173" s="14">
        <v>71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</v>
      </c>
      <c r="P173" s="22">
        <v>62</v>
      </c>
    </row>
    <row r="174" spans="1:16" ht="22.5" x14ac:dyDescent="0.25">
      <c r="A174" s="28" t="s">
        <v>657</v>
      </c>
      <c r="B174" s="28" t="s">
        <v>658</v>
      </c>
      <c r="C174" s="14">
        <v>40</v>
      </c>
      <c r="D174" s="14">
        <v>21</v>
      </c>
      <c r="E174" s="29">
        <v>0.90476190476190499</v>
      </c>
      <c r="F174" s="14">
        <v>0</v>
      </c>
      <c r="G174" s="14">
        <v>2</v>
      </c>
      <c r="H174" s="14">
        <v>23</v>
      </c>
      <c r="I174" s="14">
        <v>30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5</v>
      </c>
      <c r="P174" s="22">
        <v>20</v>
      </c>
    </row>
    <row r="175" spans="1:16" x14ac:dyDescent="0.25">
      <c r="A175" s="28" t="s">
        <v>659</v>
      </c>
      <c r="B175" s="28" t="s">
        <v>660</v>
      </c>
      <c r="C175" s="14">
        <v>37</v>
      </c>
      <c r="D175" s="14">
        <v>13</v>
      </c>
      <c r="E175" s="29">
        <v>1.84615384615385</v>
      </c>
      <c r="F175" s="14">
        <v>0</v>
      </c>
      <c r="G175" s="14">
        <v>0</v>
      </c>
      <c r="H175" s="14">
        <v>17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22">
        <v>1</v>
      </c>
    </row>
    <row r="176" spans="1:16" ht="22.5" x14ac:dyDescent="0.25">
      <c r="A176" s="28" t="s">
        <v>661</v>
      </c>
      <c r="B176" s="28" t="s">
        <v>662</v>
      </c>
      <c r="C176" s="14">
        <v>17</v>
      </c>
      <c r="D176" s="14">
        <v>14</v>
      </c>
      <c r="E176" s="29">
        <v>0.214285714285714</v>
      </c>
      <c r="F176" s="14">
        <v>0</v>
      </c>
      <c r="G176" s="14">
        <v>0</v>
      </c>
      <c r="H176" s="14">
        <v>4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1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791</v>
      </c>
      <c r="D178" s="25">
        <v>761</v>
      </c>
      <c r="E178" s="26">
        <v>3.9421813403416599E-2</v>
      </c>
      <c r="F178" s="25">
        <v>1118</v>
      </c>
      <c r="G178" s="25">
        <v>992</v>
      </c>
      <c r="H178" s="25">
        <v>475</v>
      </c>
      <c r="I178" s="25">
        <v>259</v>
      </c>
      <c r="J178" s="25">
        <v>0</v>
      </c>
      <c r="K178" s="25">
        <v>0</v>
      </c>
      <c r="L178" s="25">
        <v>2</v>
      </c>
      <c r="M178" s="25">
        <v>0</v>
      </c>
      <c r="N178" s="25">
        <v>0</v>
      </c>
      <c r="O178" s="25">
        <v>0</v>
      </c>
      <c r="P178" s="27">
        <v>1211</v>
      </c>
    </row>
    <row r="179" spans="1:16" ht="22.5" x14ac:dyDescent="0.25">
      <c r="A179" s="28" t="s">
        <v>666</v>
      </c>
      <c r="B179" s="28" t="s">
        <v>667</v>
      </c>
      <c r="C179" s="14">
        <v>9</v>
      </c>
      <c r="D179" s="14">
        <v>3</v>
      </c>
      <c r="E179" s="29">
        <v>2</v>
      </c>
      <c r="F179" s="14">
        <v>3</v>
      </c>
      <c r="G179" s="14">
        <v>3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1</v>
      </c>
    </row>
    <row r="180" spans="1:16" ht="22.5" x14ac:dyDescent="0.25">
      <c r="A180" s="28" t="s">
        <v>668</v>
      </c>
      <c r="B180" s="28" t="s">
        <v>669</v>
      </c>
      <c r="C180" s="14">
        <v>405</v>
      </c>
      <c r="D180" s="14">
        <v>383</v>
      </c>
      <c r="E180" s="29">
        <v>5.7441253263707602E-2</v>
      </c>
      <c r="F180" s="14">
        <v>798</v>
      </c>
      <c r="G180" s="14">
        <v>730</v>
      </c>
      <c r="H180" s="14">
        <v>207</v>
      </c>
      <c r="I180" s="14">
        <v>108</v>
      </c>
      <c r="J180" s="14">
        <v>0</v>
      </c>
      <c r="K180" s="14">
        <v>0</v>
      </c>
      <c r="L180" s="14">
        <v>1</v>
      </c>
      <c r="M180" s="14">
        <v>0</v>
      </c>
      <c r="N180" s="14">
        <v>0</v>
      </c>
      <c r="O180" s="14">
        <v>0</v>
      </c>
      <c r="P180" s="22">
        <v>860</v>
      </c>
    </row>
    <row r="181" spans="1:16" x14ac:dyDescent="0.25">
      <c r="A181" s="28" t="s">
        <v>670</v>
      </c>
      <c r="B181" s="28" t="s">
        <v>671</v>
      </c>
      <c r="C181" s="14">
        <v>44</v>
      </c>
      <c r="D181" s="14">
        <v>28</v>
      </c>
      <c r="E181" s="29">
        <v>0.57142857142857095</v>
      </c>
      <c r="F181" s="14">
        <v>17</v>
      </c>
      <c r="G181" s="14">
        <v>12</v>
      </c>
      <c r="H181" s="14">
        <v>29</v>
      </c>
      <c r="I181" s="14">
        <v>18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18</v>
      </c>
    </row>
    <row r="182" spans="1:16" ht="22.5" x14ac:dyDescent="0.25">
      <c r="A182" s="28" t="s">
        <v>672</v>
      </c>
      <c r="B182" s="28" t="s">
        <v>673</v>
      </c>
      <c r="C182" s="14">
        <v>6</v>
      </c>
      <c r="D182" s="14">
        <v>2</v>
      </c>
      <c r="E182" s="29">
        <v>2</v>
      </c>
      <c r="F182" s="14">
        <v>1</v>
      </c>
      <c r="G182" s="14">
        <v>0</v>
      </c>
      <c r="H182" s="14">
        <v>6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3</v>
      </c>
    </row>
    <row r="183" spans="1:16" ht="22.5" x14ac:dyDescent="0.25">
      <c r="A183" s="28" t="s">
        <v>674</v>
      </c>
      <c r="B183" s="28" t="s">
        <v>675</v>
      </c>
      <c r="C183" s="14">
        <v>37</v>
      </c>
      <c r="D183" s="14">
        <v>38</v>
      </c>
      <c r="E183" s="29">
        <v>-2.6315789473684199E-2</v>
      </c>
      <c r="F183" s="14">
        <v>48</v>
      </c>
      <c r="G183" s="14">
        <v>46</v>
      </c>
      <c r="H183" s="14">
        <v>44</v>
      </c>
      <c r="I183" s="14">
        <v>28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68</v>
      </c>
    </row>
    <row r="184" spans="1:16" ht="22.5" x14ac:dyDescent="0.25">
      <c r="A184" s="28" t="s">
        <v>676</v>
      </c>
      <c r="B184" s="28" t="s">
        <v>677</v>
      </c>
      <c r="C184" s="14">
        <v>248</v>
      </c>
      <c r="D184" s="14">
        <v>239</v>
      </c>
      <c r="E184" s="29">
        <v>3.7656903765690398E-2</v>
      </c>
      <c r="F184" s="14">
        <v>247</v>
      </c>
      <c r="G184" s="14">
        <v>200</v>
      </c>
      <c r="H184" s="14">
        <v>185</v>
      </c>
      <c r="I184" s="14">
        <v>103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22">
        <v>259</v>
      </c>
    </row>
    <row r="185" spans="1:16" ht="22.5" x14ac:dyDescent="0.25">
      <c r="A185" s="28" t="s">
        <v>678</v>
      </c>
      <c r="B185" s="28" t="s">
        <v>679</v>
      </c>
      <c r="C185" s="14">
        <v>42</v>
      </c>
      <c r="D185" s="14">
        <v>68</v>
      </c>
      <c r="E185" s="29">
        <v>-0.38235294117647001</v>
      </c>
      <c r="F185" s="14">
        <v>4</v>
      </c>
      <c r="G185" s="14">
        <v>1</v>
      </c>
      <c r="H185" s="14">
        <v>4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2</v>
      </c>
    </row>
    <row r="186" spans="1:16" x14ac:dyDescent="0.25">
      <c r="A186" s="181" t="s">
        <v>680</v>
      </c>
      <c r="B186" s="182"/>
      <c r="C186" s="25">
        <v>268</v>
      </c>
      <c r="D186" s="25">
        <v>207</v>
      </c>
      <c r="E186" s="26">
        <v>0.29468599033816401</v>
      </c>
      <c r="F186" s="25">
        <v>7</v>
      </c>
      <c r="G186" s="25">
        <v>7</v>
      </c>
      <c r="H186" s="25">
        <v>93</v>
      </c>
      <c r="I186" s="25">
        <v>75</v>
      </c>
      <c r="J186" s="25">
        <v>0</v>
      </c>
      <c r="K186" s="25">
        <v>0</v>
      </c>
      <c r="L186" s="25">
        <v>0</v>
      </c>
      <c r="M186" s="25">
        <v>0</v>
      </c>
      <c r="N186" s="25">
        <v>3</v>
      </c>
      <c r="O186" s="25">
        <v>0</v>
      </c>
      <c r="P186" s="27">
        <v>59</v>
      </c>
    </row>
    <row r="187" spans="1:16" x14ac:dyDescent="0.25">
      <c r="A187" s="28" t="s">
        <v>681</v>
      </c>
      <c r="B187" s="28" t="s">
        <v>682</v>
      </c>
      <c r="C187" s="14">
        <v>3</v>
      </c>
      <c r="D187" s="14">
        <v>16</v>
      </c>
      <c r="E187" s="29">
        <v>-0.8125</v>
      </c>
      <c r="F187" s="14">
        <v>0</v>
      </c>
      <c r="G187" s="14">
        <v>0</v>
      </c>
      <c r="H187" s="14">
        <v>7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1</v>
      </c>
      <c r="E188" s="29">
        <v>-1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1</v>
      </c>
    </row>
    <row r="189" spans="1:16" ht="22.5" x14ac:dyDescent="0.25">
      <c r="A189" s="28" t="s">
        <v>685</v>
      </c>
      <c r="B189" s="28" t="s">
        <v>686</v>
      </c>
      <c r="C189" s="14">
        <v>102</v>
      </c>
      <c r="D189" s="14">
        <v>83</v>
      </c>
      <c r="E189" s="29">
        <v>0.22891566265060201</v>
      </c>
      <c r="F189" s="14">
        <v>5</v>
      </c>
      <c r="G189" s="14">
        <v>4</v>
      </c>
      <c r="H189" s="14">
        <v>64</v>
      </c>
      <c r="I189" s="14">
        <v>52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2">
        <v>42</v>
      </c>
    </row>
    <row r="190" spans="1:16" ht="22.5" x14ac:dyDescent="0.25">
      <c r="A190" s="28" t="s">
        <v>687</v>
      </c>
      <c r="B190" s="28" t="s">
        <v>688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689</v>
      </c>
      <c r="B191" s="28" t="s">
        <v>690</v>
      </c>
      <c r="C191" s="14">
        <v>17</v>
      </c>
      <c r="D191" s="14">
        <v>15</v>
      </c>
      <c r="E191" s="29">
        <v>0.133333333333333</v>
      </c>
      <c r="F191" s="14">
        <v>1</v>
      </c>
      <c r="G191" s="14">
        <v>2</v>
      </c>
      <c r="H191" s="14">
        <v>9</v>
      </c>
      <c r="I191" s="14">
        <v>14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7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16</v>
      </c>
      <c r="D193" s="14">
        <v>15</v>
      </c>
      <c r="E193" s="29">
        <v>6.6666666666666693E-2</v>
      </c>
      <c r="F193" s="14">
        <v>0</v>
      </c>
      <c r="G193" s="14">
        <v>0</v>
      </c>
      <c r="H193" s="14">
        <v>1</v>
      </c>
      <c r="I193" s="14">
        <v>6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2</v>
      </c>
    </row>
    <row r="194" spans="1:16" x14ac:dyDescent="0.25">
      <c r="A194" s="28" t="s">
        <v>695</v>
      </c>
      <c r="B194" s="28" t="s">
        <v>696</v>
      </c>
      <c r="C194" s="14">
        <v>3</v>
      </c>
      <c r="D194" s="14">
        <v>1</v>
      </c>
      <c r="E194" s="29">
        <v>2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5</v>
      </c>
    </row>
    <row r="197" spans="1:16" x14ac:dyDescent="0.25">
      <c r="A197" s="28" t="s">
        <v>701</v>
      </c>
      <c r="B197" s="28" t="s">
        <v>702</v>
      </c>
      <c r="C197" s="14">
        <v>124</v>
      </c>
      <c r="D197" s="14">
        <v>68</v>
      </c>
      <c r="E197" s="29">
        <v>0.82352941176470595</v>
      </c>
      <c r="F197" s="14">
        <v>1</v>
      </c>
      <c r="G197" s="14">
        <v>1</v>
      </c>
      <c r="H197" s="14">
        <v>10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2.5" x14ac:dyDescent="0.25">
      <c r="A198" s="28" t="s">
        <v>703</v>
      </c>
      <c r="B198" s="28" t="s">
        <v>704</v>
      </c>
      <c r="C198" s="14">
        <v>1</v>
      </c>
      <c r="D198" s="14">
        <v>4</v>
      </c>
      <c r="E198" s="29">
        <v>-0.75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2</v>
      </c>
      <c r="D199" s="14">
        <v>4</v>
      </c>
      <c r="E199" s="29">
        <v>-0.5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2">
        <v>1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709</v>
      </c>
      <c r="B201" s="182"/>
      <c r="C201" s="25">
        <v>78</v>
      </c>
      <c r="D201" s="25">
        <v>158</v>
      </c>
      <c r="E201" s="26">
        <v>-0.506329113924051</v>
      </c>
      <c r="F201" s="25">
        <v>20</v>
      </c>
      <c r="G201" s="25">
        <v>12</v>
      </c>
      <c r="H201" s="25">
        <v>51</v>
      </c>
      <c r="I201" s="25">
        <v>22</v>
      </c>
      <c r="J201" s="25">
        <v>0</v>
      </c>
      <c r="K201" s="25">
        <v>0</v>
      </c>
      <c r="L201" s="25">
        <v>0</v>
      </c>
      <c r="M201" s="25">
        <v>0</v>
      </c>
      <c r="N201" s="25">
        <v>3</v>
      </c>
      <c r="O201" s="25">
        <v>0</v>
      </c>
      <c r="P201" s="27">
        <v>13</v>
      </c>
    </row>
    <row r="202" spans="1:16" x14ac:dyDescent="0.25">
      <c r="A202" s="28" t="s">
        <v>710</v>
      </c>
      <c r="B202" s="28" t="s">
        <v>711</v>
      </c>
      <c r="C202" s="14">
        <v>13</v>
      </c>
      <c r="D202" s="14">
        <v>7</v>
      </c>
      <c r="E202" s="29">
        <v>0.85714285714285698</v>
      </c>
      <c r="F202" s="14">
        <v>0</v>
      </c>
      <c r="G202" s="14">
        <v>0</v>
      </c>
      <c r="H202" s="14">
        <v>1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2">
        <v>0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2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59</v>
      </c>
      <c r="D206" s="14">
        <v>149</v>
      </c>
      <c r="E206" s="29">
        <v>-0.60402684563758402</v>
      </c>
      <c r="F206" s="14">
        <v>20</v>
      </c>
      <c r="G206" s="14">
        <v>12</v>
      </c>
      <c r="H206" s="14">
        <v>47</v>
      </c>
      <c r="I206" s="14">
        <v>17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12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1</v>
      </c>
      <c r="E207" s="29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1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3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1</v>
      </c>
      <c r="D214" s="14">
        <v>1</v>
      </c>
      <c r="E214" s="29">
        <v>0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2">
        <v>0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2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747</v>
      </c>
      <c r="D223" s="25">
        <v>479</v>
      </c>
      <c r="E223" s="26">
        <v>0.55949895615866396</v>
      </c>
      <c r="F223" s="25">
        <v>254</v>
      </c>
      <c r="G223" s="25">
        <v>124</v>
      </c>
      <c r="H223" s="25">
        <v>490</v>
      </c>
      <c r="I223" s="25">
        <v>210</v>
      </c>
      <c r="J223" s="25">
        <v>0</v>
      </c>
      <c r="K223" s="25">
        <v>1</v>
      </c>
      <c r="L223" s="25">
        <v>0</v>
      </c>
      <c r="M223" s="25">
        <v>1</v>
      </c>
      <c r="N223" s="25">
        <v>46</v>
      </c>
      <c r="O223" s="25">
        <v>12</v>
      </c>
      <c r="P223" s="27">
        <v>346</v>
      </c>
    </row>
    <row r="224" spans="1:16" x14ac:dyDescent="0.25">
      <c r="A224" s="28" t="s">
        <v>753</v>
      </c>
      <c r="B224" s="28" t="s">
        <v>754</v>
      </c>
      <c r="C224" s="14">
        <v>7</v>
      </c>
      <c r="D224" s="14">
        <v>1</v>
      </c>
      <c r="E224" s="29">
        <v>6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2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2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2</v>
      </c>
      <c r="O229" s="14">
        <v>0</v>
      </c>
      <c r="P229" s="22">
        <v>1</v>
      </c>
    </row>
    <row r="230" spans="1:16" ht="22.5" x14ac:dyDescent="0.25">
      <c r="A230" s="28" t="s">
        <v>765</v>
      </c>
      <c r="B230" s="28" t="s">
        <v>766</v>
      </c>
      <c r="C230" s="14">
        <v>1</v>
      </c>
      <c r="D230" s="14">
        <v>2</v>
      </c>
      <c r="E230" s="29">
        <v>-0.5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4</v>
      </c>
    </row>
    <row r="231" spans="1:16" x14ac:dyDescent="0.25">
      <c r="A231" s="28" t="s">
        <v>767</v>
      </c>
      <c r="B231" s="28" t="s">
        <v>768</v>
      </c>
      <c r="C231" s="14">
        <v>25</v>
      </c>
      <c r="D231" s="14">
        <v>19</v>
      </c>
      <c r="E231" s="29">
        <v>0.31578947368421101</v>
      </c>
      <c r="F231" s="14">
        <v>1</v>
      </c>
      <c r="G231" s="14">
        <v>1</v>
      </c>
      <c r="H231" s="14">
        <v>9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3</v>
      </c>
    </row>
    <row r="232" spans="1:16" x14ac:dyDescent="0.25">
      <c r="A232" s="28" t="s">
        <v>769</v>
      </c>
      <c r="B232" s="28" t="s">
        <v>770</v>
      </c>
      <c r="C232" s="14">
        <v>10</v>
      </c>
      <c r="D232" s="14">
        <v>12</v>
      </c>
      <c r="E232" s="29">
        <v>-0.16666666666666699</v>
      </c>
      <c r="F232" s="14">
        <v>1</v>
      </c>
      <c r="G232" s="14">
        <v>1</v>
      </c>
      <c r="H232" s="14">
        <v>2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8</v>
      </c>
    </row>
    <row r="233" spans="1:16" x14ac:dyDescent="0.25">
      <c r="A233" s="28" t="s">
        <v>771</v>
      </c>
      <c r="B233" s="28" t="s">
        <v>772</v>
      </c>
      <c r="C233" s="14">
        <v>11</v>
      </c>
      <c r="D233" s="14">
        <v>13</v>
      </c>
      <c r="E233" s="29">
        <v>-0.15384615384615399</v>
      </c>
      <c r="F233" s="14">
        <v>0</v>
      </c>
      <c r="G233" s="14">
        <v>0</v>
      </c>
      <c r="H233" s="14">
        <v>3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5</v>
      </c>
    </row>
    <row r="234" spans="1:16" ht="22.5" x14ac:dyDescent="0.25">
      <c r="A234" s="28" t="s">
        <v>773</v>
      </c>
      <c r="B234" s="28" t="s">
        <v>774</v>
      </c>
      <c r="C234" s="14">
        <v>9</v>
      </c>
      <c r="D234" s="14">
        <v>3</v>
      </c>
      <c r="E234" s="29">
        <v>2</v>
      </c>
      <c r="F234" s="14">
        <v>0</v>
      </c>
      <c r="G234" s="14">
        <v>0</v>
      </c>
      <c r="H234" s="14">
        <v>4</v>
      </c>
      <c r="I234" s="14">
        <v>4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4</v>
      </c>
    </row>
    <row r="235" spans="1:16" ht="33.75" x14ac:dyDescent="0.25">
      <c r="A235" s="28" t="s">
        <v>775</v>
      </c>
      <c r="B235" s="28" t="s">
        <v>776</v>
      </c>
      <c r="C235" s="14">
        <v>1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777</v>
      </c>
      <c r="B236" s="28" t="s">
        <v>778</v>
      </c>
      <c r="C236" s="14">
        <v>2</v>
      </c>
      <c r="D236" s="14">
        <v>1</v>
      </c>
      <c r="E236" s="29">
        <v>1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1</v>
      </c>
      <c r="E237" s="29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677</v>
      </c>
      <c r="D238" s="14">
        <v>427</v>
      </c>
      <c r="E238" s="29">
        <v>0.58548009367681497</v>
      </c>
      <c r="F238" s="14">
        <v>252</v>
      </c>
      <c r="G238" s="14">
        <v>122</v>
      </c>
      <c r="H238" s="14">
        <v>470</v>
      </c>
      <c r="I238" s="14">
        <v>199</v>
      </c>
      <c r="J238" s="14">
        <v>0</v>
      </c>
      <c r="K238" s="14">
        <v>1</v>
      </c>
      <c r="L238" s="14">
        <v>0</v>
      </c>
      <c r="M238" s="14">
        <v>1</v>
      </c>
      <c r="N238" s="14">
        <v>44</v>
      </c>
      <c r="O238" s="14">
        <v>12</v>
      </c>
      <c r="P238" s="22">
        <v>321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4</v>
      </c>
      <c r="D244" s="25">
        <v>6</v>
      </c>
      <c r="E244" s="26">
        <v>-0.33333333333333298</v>
      </c>
      <c r="F244" s="25">
        <v>0</v>
      </c>
      <c r="G244" s="25">
        <v>0</v>
      </c>
      <c r="H244" s="25">
        <v>3</v>
      </c>
      <c r="I244" s="25">
        <v>2</v>
      </c>
      <c r="J244" s="25">
        <v>0</v>
      </c>
      <c r="K244" s="25">
        <v>0</v>
      </c>
      <c r="L244" s="25">
        <v>0</v>
      </c>
      <c r="M244" s="25">
        <v>0</v>
      </c>
      <c r="N244" s="25">
        <v>8</v>
      </c>
      <c r="O244" s="25">
        <v>0</v>
      </c>
      <c r="P244" s="27">
        <v>2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4</v>
      </c>
      <c r="D249" s="14">
        <v>4</v>
      </c>
      <c r="E249" s="29">
        <v>0</v>
      </c>
      <c r="F249" s="14">
        <v>0</v>
      </c>
      <c r="G249" s="14">
        <v>0</v>
      </c>
      <c r="H249" s="14">
        <v>3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8</v>
      </c>
      <c r="O249" s="14">
        <v>0</v>
      </c>
      <c r="P249" s="22">
        <v>2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1</v>
      </c>
      <c r="E254" s="29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1</v>
      </c>
      <c r="E258" s="29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417</v>
      </c>
      <c r="D271" s="25">
        <v>323</v>
      </c>
      <c r="E271" s="26">
        <v>0.29102167182662497</v>
      </c>
      <c r="F271" s="25">
        <v>144</v>
      </c>
      <c r="G271" s="25">
        <v>91</v>
      </c>
      <c r="H271" s="25">
        <v>380</v>
      </c>
      <c r="I271" s="25">
        <v>218</v>
      </c>
      <c r="J271" s="25">
        <v>0</v>
      </c>
      <c r="K271" s="25">
        <v>0</v>
      </c>
      <c r="L271" s="25">
        <v>0</v>
      </c>
      <c r="M271" s="25">
        <v>0</v>
      </c>
      <c r="N271" s="25">
        <v>1</v>
      </c>
      <c r="O271" s="25">
        <v>0</v>
      </c>
      <c r="P271" s="27">
        <v>302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305</v>
      </c>
      <c r="D273" s="14">
        <v>207</v>
      </c>
      <c r="E273" s="29">
        <v>0.47342995169082103</v>
      </c>
      <c r="F273" s="14">
        <v>103</v>
      </c>
      <c r="G273" s="14">
        <v>54</v>
      </c>
      <c r="H273" s="14">
        <v>317</v>
      </c>
      <c r="I273" s="14">
        <v>163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0</v>
      </c>
      <c r="P273" s="22">
        <v>150</v>
      </c>
    </row>
    <row r="274" spans="1:16" ht="33.75" x14ac:dyDescent="0.25">
      <c r="A274" s="28" t="s">
        <v>851</v>
      </c>
      <c r="B274" s="28" t="s">
        <v>852</v>
      </c>
      <c r="C274" s="14">
        <v>63</v>
      </c>
      <c r="D274" s="14">
        <v>82</v>
      </c>
      <c r="E274" s="29">
        <v>-0.23170731707317099</v>
      </c>
      <c r="F274" s="14">
        <v>30</v>
      </c>
      <c r="G274" s="14">
        <v>33</v>
      </c>
      <c r="H274" s="14">
        <v>47</v>
      </c>
      <c r="I274" s="14">
        <v>47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133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29</v>
      </c>
      <c r="D276" s="14">
        <v>12</v>
      </c>
      <c r="E276" s="29">
        <v>1.4166666666666701</v>
      </c>
      <c r="F276" s="14">
        <v>6</v>
      </c>
      <c r="G276" s="14">
        <v>0</v>
      </c>
      <c r="H276" s="14">
        <v>7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4</v>
      </c>
    </row>
    <row r="277" spans="1:16" ht="22.5" x14ac:dyDescent="0.25">
      <c r="A277" s="28" t="s">
        <v>857</v>
      </c>
      <c r="B277" s="28" t="s">
        <v>858</v>
      </c>
      <c r="C277" s="14">
        <v>6</v>
      </c>
      <c r="D277" s="14">
        <v>9</v>
      </c>
      <c r="E277" s="29">
        <v>-0.33333333333333298</v>
      </c>
      <c r="F277" s="14">
        <v>2</v>
      </c>
      <c r="G277" s="14">
        <v>1</v>
      </c>
      <c r="H277" s="14">
        <v>1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3</v>
      </c>
    </row>
    <row r="278" spans="1:16" ht="22.5" x14ac:dyDescent="0.25">
      <c r="A278" s="28" t="s">
        <v>859</v>
      </c>
      <c r="B278" s="28" t="s">
        <v>860</v>
      </c>
      <c r="C278" s="14">
        <v>11</v>
      </c>
      <c r="D278" s="14">
        <v>8</v>
      </c>
      <c r="E278" s="29">
        <v>0.375</v>
      </c>
      <c r="F278" s="14">
        <v>3</v>
      </c>
      <c r="G278" s="14">
        <v>3</v>
      </c>
      <c r="H278" s="14">
        <v>8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7</v>
      </c>
    </row>
    <row r="279" spans="1:16" ht="22.5" x14ac:dyDescent="0.25">
      <c r="A279" s="28" t="s">
        <v>861</v>
      </c>
      <c r="B279" s="28" t="s">
        <v>862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0</v>
      </c>
      <c r="D291" s="14">
        <v>1</v>
      </c>
      <c r="E291" s="29">
        <v>-1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5</v>
      </c>
    </row>
    <row r="292" spans="1:16" ht="22.5" x14ac:dyDescent="0.25">
      <c r="A292" s="28" t="s">
        <v>887</v>
      </c>
      <c r="B292" s="28" t="s">
        <v>888</v>
      </c>
      <c r="C292" s="14">
        <v>3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0</v>
      </c>
      <c r="D294" s="14">
        <v>4</v>
      </c>
      <c r="E294" s="29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2</v>
      </c>
      <c r="D312" s="25">
        <v>3</v>
      </c>
      <c r="E312" s="26">
        <v>-0.33333333333333298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2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0</v>
      </c>
      <c r="D315" s="14">
        <v>3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26</v>
      </c>
      <c r="D318" s="25">
        <v>30</v>
      </c>
      <c r="E318" s="26">
        <v>-0.133333333333333</v>
      </c>
      <c r="F318" s="25">
        <v>3</v>
      </c>
      <c r="G318" s="25">
        <v>3</v>
      </c>
      <c r="H318" s="25">
        <v>8</v>
      </c>
      <c r="I318" s="25">
        <v>3</v>
      </c>
      <c r="J318" s="25">
        <v>0</v>
      </c>
      <c r="K318" s="25">
        <v>0</v>
      </c>
      <c r="L318" s="25">
        <v>0</v>
      </c>
      <c r="M318" s="25">
        <v>0</v>
      </c>
      <c r="N318" s="25">
        <v>53</v>
      </c>
      <c r="O318" s="25">
        <v>0</v>
      </c>
      <c r="P318" s="27">
        <v>4</v>
      </c>
    </row>
    <row r="319" spans="1:16" x14ac:dyDescent="0.25">
      <c r="A319" s="28" t="s">
        <v>937</v>
      </c>
      <c r="B319" s="28" t="s">
        <v>938</v>
      </c>
      <c r="C319" s="14">
        <v>26</v>
      </c>
      <c r="D319" s="14">
        <v>30</v>
      </c>
      <c r="E319" s="29">
        <v>-0.133333333333333</v>
      </c>
      <c r="F319" s="14">
        <v>3</v>
      </c>
      <c r="G319" s="14">
        <v>3</v>
      </c>
      <c r="H319" s="14">
        <v>8</v>
      </c>
      <c r="I319" s="14">
        <v>3</v>
      </c>
      <c r="J319" s="14">
        <v>0</v>
      </c>
      <c r="K319" s="14">
        <v>0</v>
      </c>
      <c r="L319" s="14">
        <v>0</v>
      </c>
      <c r="M319" s="14">
        <v>0</v>
      </c>
      <c r="N319" s="14">
        <v>53</v>
      </c>
      <c r="O319" s="14">
        <v>0</v>
      </c>
      <c r="P319" s="22">
        <v>4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2324</v>
      </c>
      <c r="D323" s="25">
        <v>1621</v>
      </c>
      <c r="E323" s="26">
        <v>0.43368291178285001</v>
      </c>
      <c r="F323" s="25">
        <v>6</v>
      </c>
      <c r="G323" s="25">
        <v>0</v>
      </c>
      <c r="H323" s="25">
        <v>100</v>
      </c>
      <c r="I323" s="25">
        <v>2</v>
      </c>
      <c r="J323" s="25">
        <v>1</v>
      </c>
      <c r="K323" s="25">
        <v>0</v>
      </c>
      <c r="L323" s="25">
        <v>1</v>
      </c>
      <c r="M323" s="25">
        <v>0</v>
      </c>
      <c r="N323" s="25">
        <v>1</v>
      </c>
      <c r="O323" s="25">
        <v>0</v>
      </c>
      <c r="P323" s="27">
        <v>5</v>
      </c>
    </row>
    <row r="324" spans="1:16" x14ac:dyDescent="0.25">
      <c r="A324" s="28" t="s">
        <v>945</v>
      </c>
      <c r="B324" s="28" t="s">
        <v>946</v>
      </c>
      <c r="C324" s="14">
        <v>2324</v>
      </c>
      <c r="D324" s="14">
        <v>1621</v>
      </c>
      <c r="E324" s="29">
        <v>0.43368291178285001</v>
      </c>
      <c r="F324" s="14">
        <v>6</v>
      </c>
      <c r="G324" s="14">
        <v>0</v>
      </c>
      <c r="H324" s="14">
        <v>100</v>
      </c>
      <c r="I324" s="14">
        <v>2</v>
      </c>
      <c r="J324" s="14">
        <v>1</v>
      </c>
      <c r="K324" s="14">
        <v>0</v>
      </c>
      <c r="L324" s="14">
        <v>1</v>
      </c>
      <c r="M324" s="14">
        <v>0</v>
      </c>
      <c r="N324" s="14">
        <v>1</v>
      </c>
      <c r="O324" s="14">
        <v>0</v>
      </c>
      <c r="P324" s="22">
        <v>5</v>
      </c>
    </row>
    <row r="325" spans="1:16" x14ac:dyDescent="0.25">
      <c r="A325" s="181" t="s">
        <v>947</v>
      </c>
      <c r="B325" s="182"/>
      <c r="C325" s="25">
        <v>1</v>
      </c>
      <c r="D325" s="25">
        <v>6</v>
      </c>
      <c r="E325" s="26">
        <v>-0.83333333333333304</v>
      </c>
      <c r="F325" s="25">
        <v>0</v>
      </c>
      <c r="G325" s="25">
        <v>0</v>
      </c>
      <c r="H325" s="25">
        <v>0</v>
      </c>
      <c r="I325" s="25">
        <v>0</v>
      </c>
      <c r="J325" s="25">
        <v>1</v>
      </c>
      <c r="K325" s="25">
        <v>0</v>
      </c>
      <c r="L325" s="25">
        <v>0</v>
      </c>
      <c r="M325" s="25">
        <v>0</v>
      </c>
      <c r="N325" s="25">
        <v>0</v>
      </c>
      <c r="O325" s="25">
        <v>1</v>
      </c>
      <c r="P325" s="27">
        <v>0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1</v>
      </c>
      <c r="E326" s="29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1</v>
      </c>
      <c r="D328" s="14">
        <v>3</v>
      </c>
      <c r="E328" s="29">
        <v>-0.66666666666666696</v>
      </c>
      <c r="F328" s="14">
        <v>0</v>
      </c>
      <c r="G328" s="14">
        <v>0</v>
      </c>
      <c r="H328" s="14">
        <v>0</v>
      </c>
      <c r="I328" s="14">
        <v>0</v>
      </c>
      <c r="J328" s="14">
        <v>1</v>
      </c>
      <c r="K328" s="14">
        <v>0</v>
      </c>
      <c r="L328" s="14">
        <v>0</v>
      </c>
      <c r="M328" s="14">
        <v>0</v>
      </c>
      <c r="N328" s="14">
        <v>0</v>
      </c>
      <c r="O328" s="14">
        <v>1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2</v>
      </c>
      <c r="E332" s="29">
        <v>-1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14326</v>
      </c>
      <c r="D341" s="30">
        <v>11974</v>
      </c>
      <c r="E341" s="31">
        <v>0.196425588775681</v>
      </c>
      <c r="F341" s="30">
        <v>2168</v>
      </c>
      <c r="G341" s="30">
        <v>1714</v>
      </c>
      <c r="H341" s="30">
        <v>4890</v>
      </c>
      <c r="I341" s="30">
        <v>3395</v>
      </c>
      <c r="J341" s="30">
        <v>55</v>
      </c>
      <c r="K341" s="30">
        <v>63</v>
      </c>
      <c r="L341" s="30">
        <v>13</v>
      </c>
      <c r="M341" s="30">
        <v>18</v>
      </c>
      <c r="N341" s="30">
        <v>173</v>
      </c>
      <c r="O341" s="30">
        <v>72</v>
      </c>
      <c r="P341" s="30">
        <v>4315</v>
      </c>
    </row>
  </sheetData>
  <sheetProtection algorithmName="SHA-512" hashValue="heVzbe9rfmrAbeWCv7O/owKcaB3MYNWq+UHjZNfRhzvXr2y2cc2WIfRzSgWNqKEpkVZ5VdNW38g7qECaR5ubTg==" saltValue="SmOeSewtMH/mUYDdVdROz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0</v>
      </c>
    </row>
    <row r="6" spans="1:3" x14ac:dyDescent="0.25">
      <c r="A6" s="176"/>
      <c r="B6" s="13" t="s">
        <v>354</v>
      </c>
      <c r="C6" s="22">
        <v>42</v>
      </c>
    </row>
    <row r="7" spans="1:3" x14ac:dyDescent="0.25">
      <c r="A7" s="176"/>
      <c r="B7" s="13" t="s">
        <v>981</v>
      </c>
      <c r="C7" s="22">
        <v>6</v>
      </c>
    </row>
    <row r="8" spans="1:3" x14ac:dyDescent="0.25">
      <c r="A8" s="176"/>
      <c r="B8" s="13" t="s">
        <v>982</v>
      </c>
      <c r="C8" s="22">
        <v>18</v>
      </c>
    </row>
    <row r="9" spans="1:3" x14ac:dyDescent="0.25">
      <c r="A9" s="176"/>
      <c r="B9" s="13" t="s">
        <v>983</v>
      </c>
      <c r="C9" s="22">
        <v>23</v>
      </c>
    </row>
    <row r="10" spans="1:3" x14ac:dyDescent="0.25">
      <c r="A10" s="176"/>
      <c r="B10" s="13" t="s">
        <v>984</v>
      </c>
      <c r="C10" s="22">
        <v>19</v>
      </c>
    </row>
    <row r="11" spans="1:3" x14ac:dyDescent="0.25">
      <c r="A11" s="176"/>
      <c r="B11" s="13" t="s">
        <v>985</v>
      </c>
      <c r="C11" s="22">
        <v>51</v>
      </c>
    </row>
    <row r="12" spans="1:3" x14ac:dyDescent="0.25">
      <c r="A12" s="176"/>
      <c r="B12" s="13" t="s">
        <v>538</v>
      </c>
      <c r="C12" s="22">
        <v>32</v>
      </c>
    </row>
    <row r="13" spans="1:3" x14ac:dyDescent="0.25">
      <c r="A13" s="176"/>
      <c r="B13" s="13" t="s">
        <v>986</v>
      </c>
      <c r="C13" s="22">
        <v>10</v>
      </c>
    </row>
    <row r="14" spans="1:3" x14ac:dyDescent="0.25">
      <c r="A14" s="176"/>
      <c r="B14" s="13" t="s">
        <v>987</v>
      </c>
      <c r="C14" s="22">
        <v>2</v>
      </c>
    </row>
    <row r="15" spans="1:3" x14ac:dyDescent="0.25">
      <c r="A15" s="176"/>
      <c r="B15" s="13" t="s">
        <v>671</v>
      </c>
      <c r="C15" s="22">
        <v>0</v>
      </c>
    </row>
    <row r="16" spans="1:3" x14ac:dyDescent="0.25">
      <c r="A16" s="176"/>
      <c r="B16" s="13" t="s">
        <v>988</v>
      </c>
      <c r="C16" s="22">
        <v>17</v>
      </c>
    </row>
    <row r="17" spans="1:3" x14ac:dyDescent="0.25">
      <c r="A17" s="176"/>
      <c r="B17" s="13" t="s">
        <v>989</v>
      </c>
      <c r="C17" s="22">
        <v>58</v>
      </c>
    </row>
    <row r="18" spans="1:3" x14ac:dyDescent="0.25">
      <c r="A18" s="176"/>
      <c r="B18" s="13" t="s">
        <v>990</v>
      </c>
      <c r="C18" s="22">
        <v>5</v>
      </c>
    </row>
    <row r="19" spans="1:3" x14ac:dyDescent="0.25">
      <c r="A19" s="177"/>
      <c r="B19" s="13" t="s">
        <v>110</v>
      </c>
      <c r="C19" s="22">
        <v>121</v>
      </c>
    </row>
    <row r="20" spans="1:3" x14ac:dyDescent="0.25">
      <c r="A20" s="175" t="s">
        <v>991</v>
      </c>
      <c r="B20" s="13" t="s">
        <v>992</v>
      </c>
      <c r="C20" s="22">
        <v>32</v>
      </c>
    </row>
    <row r="21" spans="1:3" x14ac:dyDescent="0.25">
      <c r="A21" s="177"/>
      <c r="B21" s="13" t="s">
        <v>993</v>
      </c>
      <c r="C21" s="22">
        <v>9</v>
      </c>
    </row>
    <row r="22" spans="1:3" x14ac:dyDescent="0.25">
      <c r="A22" s="175" t="s">
        <v>994</v>
      </c>
      <c r="B22" s="13" t="s">
        <v>995</v>
      </c>
      <c r="C22" s="22">
        <v>103</v>
      </c>
    </row>
    <row r="23" spans="1:3" x14ac:dyDescent="0.25">
      <c r="A23" s="176"/>
      <c r="B23" s="13" t="s">
        <v>996</v>
      </c>
      <c r="C23" s="22">
        <v>110</v>
      </c>
    </row>
    <row r="24" spans="1:3" x14ac:dyDescent="0.25">
      <c r="A24" s="177"/>
      <c r="B24" s="13" t="s">
        <v>997</v>
      </c>
      <c r="C24" s="22">
        <v>3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133</v>
      </c>
    </row>
    <row r="29" spans="1:3" x14ac:dyDescent="0.25">
      <c r="A29" s="175" t="s">
        <v>316</v>
      </c>
      <c r="B29" s="13" t="s">
        <v>1000</v>
      </c>
      <c r="C29" s="22">
        <v>3</v>
      </c>
    </row>
    <row r="30" spans="1:3" x14ac:dyDescent="0.25">
      <c r="A30" s="176"/>
      <c r="B30" s="13" t="s">
        <v>1001</v>
      </c>
      <c r="C30" s="22">
        <v>23</v>
      </c>
    </row>
    <row r="31" spans="1:3" x14ac:dyDescent="0.25">
      <c r="A31" s="176"/>
      <c r="B31" s="13" t="s">
        <v>1002</v>
      </c>
      <c r="C31" s="22">
        <v>0</v>
      </c>
    </row>
    <row r="32" spans="1:3" x14ac:dyDescent="0.25">
      <c r="A32" s="177"/>
      <c r="B32" s="13" t="s">
        <v>1003</v>
      </c>
      <c r="C32" s="22">
        <v>2</v>
      </c>
    </row>
    <row r="33" spans="1:3" x14ac:dyDescent="0.25">
      <c r="A33" s="12" t="s">
        <v>1004</v>
      </c>
      <c r="B33" s="17"/>
      <c r="C33" s="22">
        <v>11</v>
      </c>
    </row>
    <row r="34" spans="1:3" x14ac:dyDescent="0.25">
      <c r="A34" s="12" t="s">
        <v>1005</v>
      </c>
      <c r="B34" s="17"/>
      <c r="C34" s="22">
        <v>87</v>
      </c>
    </row>
    <row r="35" spans="1:3" x14ac:dyDescent="0.25">
      <c r="A35" s="12" t="s">
        <v>1006</v>
      </c>
      <c r="B35" s="17"/>
      <c r="C35" s="22">
        <v>29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3</v>
      </c>
    </row>
    <row r="38" spans="1:3" x14ac:dyDescent="0.25">
      <c r="A38" s="12" t="s">
        <v>1009</v>
      </c>
      <c r="B38" s="17"/>
      <c r="C38" s="22">
        <v>0</v>
      </c>
    </row>
    <row r="39" spans="1:3" x14ac:dyDescent="0.25">
      <c r="A39" s="12" t="s">
        <v>997</v>
      </c>
      <c r="B39" s="17"/>
      <c r="C39" s="22">
        <v>41</v>
      </c>
    </row>
    <row r="40" spans="1:3" x14ac:dyDescent="0.25">
      <c r="A40" s="175" t="s">
        <v>1010</v>
      </c>
      <c r="B40" s="13" t="s">
        <v>1011</v>
      </c>
      <c r="C40" s="22">
        <v>0</v>
      </c>
    </row>
    <row r="41" spans="1:3" x14ac:dyDescent="0.25">
      <c r="A41" s="176"/>
      <c r="B41" s="13" t="s">
        <v>1012</v>
      </c>
      <c r="C41" s="22">
        <v>0</v>
      </c>
    </row>
    <row r="42" spans="1:3" x14ac:dyDescent="0.25">
      <c r="A42" s="176"/>
      <c r="B42" s="13" t="s">
        <v>1013</v>
      </c>
      <c r="C42" s="22">
        <v>0</v>
      </c>
    </row>
    <row r="43" spans="1:3" x14ac:dyDescent="0.25">
      <c r="A43" s="176"/>
      <c r="B43" s="13" t="s">
        <v>1014</v>
      </c>
      <c r="C43" s="22">
        <v>1</v>
      </c>
    </row>
    <row r="44" spans="1:3" x14ac:dyDescent="0.25">
      <c r="A44" s="177"/>
      <c r="B44" s="13" t="s">
        <v>1015</v>
      </c>
      <c r="C44" s="22">
        <v>1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5</v>
      </c>
    </row>
    <row r="49" spans="1:3" x14ac:dyDescent="0.25">
      <c r="A49" s="175" t="s">
        <v>80</v>
      </c>
      <c r="B49" s="13" t="s">
        <v>1017</v>
      </c>
      <c r="C49" s="22">
        <v>18</v>
      </c>
    </row>
    <row r="50" spans="1:3" x14ac:dyDescent="0.25">
      <c r="A50" s="177"/>
      <c r="B50" s="13" t="s">
        <v>1018</v>
      </c>
      <c r="C50" s="22">
        <v>141</v>
      </c>
    </row>
    <row r="51" spans="1:3" x14ac:dyDescent="0.25">
      <c r="A51" s="175" t="s">
        <v>1019</v>
      </c>
      <c r="B51" s="13" t="s">
        <v>1020</v>
      </c>
      <c r="C51" s="22">
        <v>0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806</v>
      </c>
    </row>
    <row r="57" spans="1:3" x14ac:dyDescent="0.25">
      <c r="A57" s="176"/>
      <c r="B57" s="13" t="s">
        <v>1023</v>
      </c>
      <c r="C57" s="22">
        <v>62</v>
      </c>
    </row>
    <row r="58" spans="1:3" x14ac:dyDescent="0.25">
      <c r="A58" s="176"/>
      <c r="B58" s="13" t="s">
        <v>1024</v>
      </c>
      <c r="C58" s="22">
        <v>50</v>
      </c>
    </row>
    <row r="59" spans="1:3" x14ac:dyDescent="0.25">
      <c r="A59" s="176"/>
      <c r="B59" s="13" t="s">
        <v>1025</v>
      </c>
      <c r="C59" s="22">
        <v>262</v>
      </c>
    </row>
    <row r="60" spans="1:3" x14ac:dyDescent="0.25">
      <c r="A60" s="177"/>
      <c r="B60" s="13" t="s">
        <v>1026</v>
      </c>
      <c r="C60" s="22">
        <v>12</v>
      </c>
    </row>
    <row r="61" spans="1:3" x14ac:dyDescent="0.25">
      <c r="A61" s="175" t="s">
        <v>1027</v>
      </c>
      <c r="B61" s="13" t="s">
        <v>1028</v>
      </c>
      <c r="C61" s="22">
        <v>404</v>
      </c>
    </row>
    <row r="62" spans="1:3" x14ac:dyDescent="0.25">
      <c r="A62" s="176"/>
      <c r="B62" s="13" t="s">
        <v>1029</v>
      </c>
      <c r="C62" s="22">
        <v>197</v>
      </c>
    </row>
    <row r="63" spans="1:3" x14ac:dyDescent="0.25">
      <c r="A63" s="176"/>
      <c r="B63" s="13" t="s">
        <v>1030</v>
      </c>
      <c r="C63" s="22">
        <v>167</v>
      </c>
    </row>
    <row r="64" spans="1:3" x14ac:dyDescent="0.25">
      <c r="A64" s="176"/>
      <c r="B64" s="13" t="s">
        <v>1031</v>
      </c>
      <c r="C64" s="22">
        <v>166</v>
      </c>
    </row>
    <row r="65" spans="1:3" x14ac:dyDescent="0.25">
      <c r="A65" s="177"/>
      <c r="B65" s="13" t="s">
        <v>1026</v>
      </c>
      <c r="C65" s="22">
        <v>134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111</v>
      </c>
    </row>
    <row r="70" spans="1:3" ht="22.5" x14ac:dyDescent="0.25">
      <c r="A70" s="12" t="s">
        <v>1034</v>
      </c>
      <c r="B70" s="17"/>
      <c r="C70" s="22">
        <v>198</v>
      </c>
    </row>
    <row r="71" spans="1:3" ht="22.5" x14ac:dyDescent="0.25">
      <c r="A71" s="12" t="s">
        <v>1035</v>
      </c>
      <c r="B71" s="17"/>
      <c r="C71" s="22">
        <v>66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50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22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2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avSnqm7jM52RuZWW7Z6mILO7Tnoh1JccGyxQKB0VtTmBr+SXWziSOLG+UhGCXGLAQ0ULYRYxgy9vKa2po/EHJA==" saltValue="k/iAtNxjtPf4c6TSYcQKu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177</v>
      </c>
    </row>
    <row r="6" spans="1:3" x14ac:dyDescent="0.25">
      <c r="A6" s="188"/>
      <c r="B6" s="37" t="s">
        <v>325</v>
      </c>
      <c r="C6" s="38">
        <v>402</v>
      </c>
    </row>
    <row r="7" spans="1:3" x14ac:dyDescent="0.25">
      <c r="A7" s="188"/>
      <c r="B7" s="37" t="s">
        <v>1049</v>
      </c>
      <c r="C7" s="38">
        <v>68</v>
      </c>
    </row>
    <row r="8" spans="1:3" x14ac:dyDescent="0.25">
      <c r="A8" s="188"/>
      <c r="B8" s="37" t="s">
        <v>1050</v>
      </c>
      <c r="C8" s="38">
        <v>0</v>
      </c>
    </row>
    <row r="9" spans="1:3" x14ac:dyDescent="0.25">
      <c r="A9" s="188"/>
      <c r="B9" s="37" t="s">
        <v>1051</v>
      </c>
      <c r="C9" s="38">
        <v>0</v>
      </c>
    </row>
    <row r="10" spans="1:3" x14ac:dyDescent="0.25">
      <c r="A10" s="188"/>
      <c r="B10" s="37" t="s">
        <v>1052</v>
      </c>
      <c r="C10" s="38">
        <v>0</v>
      </c>
    </row>
    <row r="11" spans="1:3" x14ac:dyDescent="0.25">
      <c r="A11" s="189"/>
      <c r="B11" s="37" t="s">
        <v>1053</v>
      </c>
      <c r="C11" s="38">
        <v>0</v>
      </c>
    </row>
    <row r="12" spans="1:3" x14ac:dyDescent="0.25">
      <c r="A12" s="187" t="s">
        <v>1054</v>
      </c>
      <c r="B12" s="37" t="s">
        <v>64</v>
      </c>
      <c r="C12" s="38">
        <v>314</v>
      </c>
    </row>
    <row r="13" spans="1:3" x14ac:dyDescent="0.25">
      <c r="A13" s="188"/>
      <c r="B13" s="37" t="s">
        <v>1055</v>
      </c>
      <c r="C13" s="38">
        <v>27</v>
      </c>
    </row>
    <row r="14" spans="1:3" x14ac:dyDescent="0.25">
      <c r="A14" s="188"/>
      <c r="B14" s="37" t="s">
        <v>1056</v>
      </c>
      <c r="C14" s="38">
        <v>166</v>
      </c>
    </row>
    <row r="15" spans="1:3" x14ac:dyDescent="0.25">
      <c r="A15" s="189"/>
      <c r="B15" s="37" t="s">
        <v>1057</v>
      </c>
      <c r="C15" s="38">
        <v>11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46</v>
      </c>
    </row>
    <row r="20" spans="1:3" x14ac:dyDescent="0.25">
      <c r="A20" s="36" t="s">
        <v>1060</v>
      </c>
      <c r="B20" s="39"/>
      <c r="C20" s="38">
        <v>53</v>
      </c>
    </row>
    <row r="21" spans="1:3" x14ac:dyDescent="0.25">
      <c r="A21" s="36" t="s">
        <v>1061</v>
      </c>
      <c r="B21" s="39"/>
      <c r="C21" s="38">
        <v>32</v>
      </c>
    </row>
    <row r="22" spans="1:3" x14ac:dyDescent="0.25">
      <c r="A22" s="36" t="s">
        <v>1062</v>
      </c>
      <c r="B22" s="39"/>
      <c r="C22" s="38">
        <v>30</v>
      </c>
    </row>
    <row r="23" spans="1:3" x14ac:dyDescent="0.25">
      <c r="A23" s="36" t="s">
        <v>1063</v>
      </c>
      <c r="B23" s="39"/>
      <c r="C23" s="38">
        <v>123</v>
      </c>
    </row>
    <row r="24" spans="1:3" x14ac:dyDescent="0.25">
      <c r="A24" s="36" t="s">
        <v>1064</v>
      </c>
      <c r="B24" s="39"/>
      <c r="C24" s="38">
        <v>159</v>
      </c>
    </row>
    <row r="25" spans="1:3" x14ac:dyDescent="0.25">
      <c r="A25" s="36" t="s">
        <v>1065</v>
      </c>
      <c r="B25" s="39"/>
      <c r="C25" s="38">
        <v>2</v>
      </c>
    </row>
    <row r="26" spans="1:3" x14ac:dyDescent="0.25">
      <c r="A26" s="36" t="s">
        <v>1066</v>
      </c>
      <c r="B26" s="39"/>
      <c r="C26" s="38">
        <v>5</v>
      </c>
    </row>
    <row r="27" spans="1:3" x14ac:dyDescent="0.25">
      <c r="A27" s="36" t="s">
        <v>1067</v>
      </c>
      <c r="B27" s="39"/>
      <c r="C27" s="38">
        <v>1</v>
      </c>
    </row>
    <row r="28" spans="1:3" x14ac:dyDescent="0.25">
      <c r="A28" s="36" t="s">
        <v>1068</v>
      </c>
      <c r="B28" s="39"/>
      <c r="C28" s="38">
        <v>250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1</v>
      </c>
    </row>
    <row r="33" spans="1:6" x14ac:dyDescent="0.25">
      <c r="A33" s="36" t="s">
        <v>1071</v>
      </c>
      <c r="B33" s="39"/>
      <c r="C33" s="38">
        <v>58</v>
      </c>
    </row>
    <row r="34" spans="1:6" x14ac:dyDescent="0.25">
      <c r="A34" s="36" t="s">
        <v>1072</v>
      </c>
      <c r="B34" s="39"/>
      <c r="C34" s="38">
        <v>122</v>
      </c>
    </row>
    <row r="35" spans="1:6" x14ac:dyDescent="0.25">
      <c r="A35" s="36" t="s">
        <v>1073</v>
      </c>
      <c r="B35" s="39"/>
      <c r="C35" s="38">
        <v>143</v>
      </c>
    </row>
    <row r="36" spans="1:6" x14ac:dyDescent="0.25">
      <c r="A36" s="36" t="s">
        <v>1074</v>
      </c>
      <c r="B36" s="39"/>
      <c r="C36" s="38">
        <v>27</v>
      </c>
    </row>
    <row r="37" spans="1:6" x14ac:dyDescent="0.25">
      <c r="A37" s="36" t="s">
        <v>1075</v>
      </c>
      <c r="B37" s="39"/>
      <c r="C37" s="38">
        <v>110</v>
      </c>
    </row>
    <row r="38" spans="1:6" x14ac:dyDescent="0.25">
      <c r="A38" s="36" t="s">
        <v>1076</v>
      </c>
      <c r="B38" s="39"/>
      <c r="C38" s="38">
        <v>120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0</v>
      </c>
    </row>
    <row r="44" spans="1:6" x14ac:dyDescent="0.25">
      <c r="A44" s="36" t="s">
        <v>113</v>
      </c>
      <c r="B44" s="39"/>
      <c r="C44" s="38">
        <v>0</v>
      </c>
    </row>
    <row r="45" spans="1:6" x14ac:dyDescent="0.25">
      <c r="A45" s="36" t="s">
        <v>1079</v>
      </c>
      <c r="B45" s="39"/>
      <c r="C45" s="38">
        <v>0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0</v>
      </c>
      <c r="D48" s="42">
        <v>0</v>
      </c>
      <c r="E48" s="42">
        <v>0</v>
      </c>
      <c r="F48" s="38">
        <v>1</v>
      </c>
    </row>
    <row r="49" spans="1:6" x14ac:dyDescent="0.25">
      <c r="A49" s="191"/>
      <c r="B49" s="41" t="s">
        <v>1083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1</v>
      </c>
    </row>
    <row r="51" spans="1:6" x14ac:dyDescent="0.25">
      <c r="A51" s="191"/>
      <c r="B51" s="41" t="s">
        <v>1085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191"/>
      <c r="B52" s="41" t="s">
        <v>354</v>
      </c>
      <c r="C52" s="42">
        <v>114</v>
      </c>
      <c r="D52" s="42">
        <v>14</v>
      </c>
      <c r="E52" s="42">
        <v>6</v>
      </c>
      <c r="F52" s="38">
        <v>7</v>
      </c>
    </row>
    <row r="53" spans="1:6" x14ac:dyDescent="0.25">
      <c r="A53" s="191"/>
      <c r="B53" s="41" t="s">
        <v>1086</v>
      </c>
      <c r="C53" s="42">
        <v>280</v>
      </c>
      <c r="D53" s="42">
        <v>57</v>
      </c>
      <c r="E53" s="42">
        <v>22</v>
      </c>
      <c r="F53" s="38">
        <v>15</v>
      </c>
    </row>
    <row r="54" spans="1:6" x14ac:dyDescent="0.25">
      <c r="A54" s="191"/>
      <c r="B54" s="41" t="s">
        <v>1087</v>
      </c>
      <c r="C54" s="42">
        <v>39</v>
      </c>
      <c r="D54" s="42">
        <v>6</v>
      </c>
      <c r="E54" s="42">
        <v>4</v>
      </c>
      <c r="F54" s="38">
        <v>0</v>
      </c>
    </row>
    <row r="55" spans="1:6" x14ac:dyDescent="0.25">
      <c r="A55" s="191"/>
      <c r="B55" s="41" t="s">
        <v>1088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48</v>
      </c>
      <c r="D57" s="42">
        <v>24</v>
      </c>
      <c r="E57" s="42">
        <v>11</v>
      </c>
      <c r="F57" s="38">
        <v>9</v>
      </c>
    </row>
    <row r="58" spans="1:6" x14ac:dyDescent="0.25">
      <c r="A58" s="191"/>
      <c r="B58" s="41" t="s">
        <v>1091</v>
      </c>
      <c r="C58" s="42">
        <v>17</v>
      </c>
      <c r="D58" s="42">
        <v>5</v>
      </c>
      <c r="E58" s="42">
        <v>5</v>
      </c>
      <c r="F58" s="38">
        <v>3</v>
      </c>
    </row>
    <row r="59" spans="1:6" x14ac:dyDescent="0.25">
      <c r="A59" s="191"/>
      <c r="B59" s="41" t="s">
        <v>1092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1</v>
      </c>
      <c r="D61" s="42">
        <v>0</v>
      </c>
      <c r="E61" s="42">
        <v>1</v>
      </c>
      <c r="F61" s="38">
        <v>1</v>
      </c>
    </row>
    <row r="62" spans="1:6" x14ac:dyDescent="0.25">
      <c r="A62" s="191"/>
      <c r="B62" s="41" t="s">
        <v>1094</v>
      </c>
      <c r="C62" s="42">
        <v>2</v>
      </c>
      <c r="D62" s="42">
        <v>0</v>
      </c>
      <c r="E62" s="42">
        <v>0</v>
      </c>
      <c r="F62" s="38">
        <v>0</v>
      </c>
    </row>
    <row r="63" spans="1:6" x14ac:dyDescent="0.25">
      <c r="A63" s="191"/>
      <c r="B63" s="41" t="s">
        <v>1095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163</v>
      </c>
      <c r="D64" s="42">
        <v>50</v>
      </c>
      <c r="E64" s="42">
        <v>43</v>
      </c>
      <c r="F64" s="38">
        <v>5</v>
      </c>
    </row>
    <row r="65" spans="1:6" x14ac:dyDescent="0.25">
      <c r="A65" s="191"/>
      <c r="B65" s="41" t="s">
        <v>1097</v>
      </c>
      <c r="C65" s="42">
        <v>0</v>
      </c>
      <c r="D65" s="42">
        <v>1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185" t="s">
        <v>1099</v>
      </c>
      <c r="B67" s="186"/>
      <c r="C67" s="43">
        <v>664</v>
      </c>
      <c r="D67" s="43">
        <v>157</v>
      </c>
      <c r="E67" s="43">
        <v>92</v>
      </c>
      <c r="F67" s="43">
        <v>42</v>
      </c>
    </row>
    <row r="68" spans="1:6" x14ac:dyDescent="0.25">
      <c r="A68" s="190" t="s">
        <v>994</v>
      </c>
      <c r="B68" s="41" t="s">
        <v>1100</v>
      </c>
      <c r="C68" s="42">
        <v>24</v>
      </c>
      <c r="D68" s="42">
        <v>0</v>
      </c>
      <c r="E68" s="42">
        <v>107</v>
      </c>
      <c r="F68" s="38">
        <v>47</v>
      </c>
    </row>
    <row r="69" spans="1:6" x14ac:dyDescent="0.25">
      <c r="A69" s="191"/>
      <c r="B69" s="41" t="s">
        <v>1101</v>
      </c>
      <c r="C69" s="42">
        <v>15</v>
      </c>
      <c r="D69" s="42">
        <v>0</v>
      </c>
      <c r="E69" s="42">
        <v>6</v>
      </c>
      <c r="F69" s="38">
        <v>2</v>
      </c>
    </row>
    <row r="70" spans="1:6" x14ac:dyDescent="0.25">
      <c r="A70" s="192"/>
      <c r="B70" s="41" t="s">
        <v>110</v>
      </c>
      <c r="C70" s="42">
        <v>0</v>
      </c>
      <c r="D70" s="42">
        <v>0</v>
      </c>
      <c r="E70" s="42">
        <v>0</v>
      </c>
      <c r="F70" s="38">
        <v>0</v>
      </c>
    </row>
    <row r="71" spans="1:6" x14ac:dyDescent="0.25">
      <c r="A71" s="185" t="s">
        <v>1102</v>
      </c>
      <c r="B71" s="186"/>
      <c r="C71" s="43">
        <v>39</v>
      </c>
      <c r="D71" s="43">
        <v>0</v>
      </c>
      <c r="E71" s="43">
        <v>113</v>
      </c>
      <c r="F71" s="43">
        <v>49</v>
      </c>
    </row>
  </sheetData>
  <sheetProtection algorithmName="SHA-512" hashValue="msUiVpR70eujFxzUCbYCYqr0RdAsQrwrE5r0ZkXYjovnPVNilNoOgg9sQvqO4OSTJbNjf7MpdbiTTuo/y/WPGg==" saltValue="1xpCPaUH2hYis4NffzBAd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670</v>
      </c>
    </row>
    <row r="6" spans="1:3" x14ac:dyDescent="0.25">
      <c r="A6" s="173"/>
      <c r="B6" s="13" t="s">
        <v>1048</v>
      </c>
      <c r="C6" s="22">
        <v>81</v>
      </c>
    </row>
    <row r="7" spans="1:3" x14ac:dyDescent="0.25">
      <c r="A7" s="173"/>
      <c r="B7" s="13" t="s">
        <v>1107</v>
      </c>
      <c r="C7" s="22">
        <v>1543</v>
      </c>
    </row>
    <row r="8" spans="1:3" x14ac:dyDescent="0.25">
      <c r="A8" s="173"/>
      <c r="B8" s="13" t="s">
        <v>1108</v>
      </c>
      <c r="C8" s="22">
        <v>907</v>
      </c>
    </row>
    <row r="9" spans="1:3" x14ac:dyDescent="0.25">
      <c r="A9" s="173"/>
      <c r="B9" s="13" t="s">
        <v>1050</v>
      </c>
      <c r="C9" s="22">
        <v>15</v>
      </c>
    </row>
    <row r="10" spans="1:3" x14ac:dyDescent="0.25">
      <c r="A10" s="173"/>
      <c r="B10" s="13" t="s">
        <v>1051</v>
      </c>
      <c r="C10" s="22">
        <v>20</v>
      </c>
    </row>
    <row r="11" spans="1:3" x14ac:dyDescent="0.25">
      <c r="A11" s="173"/>
      <c r="B11" s="13" t="s">
        <v>1109</v>
      </c>
      <c r="C11" s="22">
        <v>1</v>
      </c>
    </row>
    <row r="12" spans="1:3" x14ac:dyDescent="0.25">
      <c r="A12" s="174"/>
      <c r="B12" s="13" t="s">
        <v>1110</v>
      </c>
      <c r="C12" s="22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1262</v>
      </c>
    </row>
    <row r="17" spans="1:3" x14ac:dyDescent="0.25">
      <c r="A17" s="21" t="s">
        <v>1113</v>
      </c>
      <c r="B17" s="17"/>
      <c r="C17" s="22">
        <v>88</v>
      </c>
    </row>
    <row r="18" spans="1:3" x14ac:dyDescent="0.25">
      <c r="A18" s="21" t="s">
        <v>1114</v>
      </c>
      <c r="B18" s="17"/>
      <c r="C18" s="22">
        <v>140</v>
      </c>
    </row>
    <row r="19" spans="1:3" x14ac:dyDescent="0.25">
      <c r="A19" s="21" t="s">
        <v>1115</v>
      </c>
      <c r="B19" s="17"/>
      <c r="C19" s="22">
        <v>52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0</v>
      </c>
    </row>
    <row r="24" spans="1:3" x14ac:dyDescent="0.25">
      <c r="A24" s="21" t="s">
        <v>1118</v>
      </c>
      <c r="B24" s="17"/>
      <c r="C24" s="22">
        <v>0</v>
      </c>
    </row>
    <row r="25" spans="1:3" x14ac:dyDescent="0.25">
      <c r="A25" s="21" t="s">
        <v>1119</v>
      </c>
      <c r="B25" s="17"/>
      <c r="C25" s="22">
        <v>0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5</v>
      </c>
    </row>
    <row r="38" spans="1:3" x14ac:dyDescent="0.25">
      <c r="A38" s="21" t="s">
        <v>1127</v>
      </c>
      <c r="B38" s="17"/>
      <c r="C38" s="22">
        <v>87</v>
      </c>
    </row>
    <row r="39" spans="1:3" x14ac:dyDescent="0.25">
      <c r="A39" s="21" t="s">
        <v>1128</v>
      </c>
      <c r="B39" s="17"/>
      <c r="C39" s="22">
        <v>331</v>
      </c>
    </row>
    <row r="40" spans="1:3" x14ac:dyDescent="0.25">
      <c r="A40" s="21" t="s">
        <v>1129</v>
      </c>
      <c r="B40" s="17"/>
      <c r="C40" s="22">
        <v>19</v>
      </c>
    </row>
    <row r="41" spans="1:3" x14ac:dyDescent="0.25">
      <c r="A41" s="21" t="s">
        <v>1130</v>
      </c>
      <c r="B41" s="17"/>
      <c r="C41" s="22">
        <v>261</v>
      </c>
    </row>
    <row r="42" spans="1:3" x14ac:dyDescent="0.25">
      <c r="A42" s="21" t="s">
        <v>1131</v>
      </c>
      <c r="B42" s="17"/>
      <c r="C42" s="22">
        <v>331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7</v>
      </c>
    </row>
    <row r="47" spans="1:3" x14ac:dyDescent="0.25">
      <c r="A47" s="21" t="s">
        <v>1134</v>
      </c>
      <c r="B47" s="17"/>
      <c r="C47" s="22">
        <v>7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391</v>
      </c>
    </row>
    <row r="52" spans="1:6" x14ac:dyDescent="0.25">
      <c r="A52" s="173"/>
      <c r="B52" s="13" t="s">
        <v>1138</v>
      </c>
      <c r="C52" s="22">
        <v>615</v>
      </c>
    </row>
    <row r="53" spans="1:6" x14ac:dyDescent="0.25">
      <c r="A53" s="173"/>
      <c r="B53" s="13" t="s">
        <v>1139</v>
      </c>
      <c r="C53" s="22">
        <v>54</v>
      </c>
    </row>
    <row r="54" spans="1:6" x14ac:dyDescent="0.25">
      <c r="A54" s="174"/>
      <c r="B54" s="13" t="s">
        <v>1140</v>
      </c>
      <c r="C54" s="22">
        <v>4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2</v>
      </c>
    </row>
    <row r="59" spans="1:6" x14ac:dyDescent="0.25">
      <c r="A59" s="21" t="s">
        <v>113</v>
      </c>
      <c r="B59" s="17"/>
      <c r="C59" s="22">
        <v>1</v>
      </c>
    </row>
    <row r="60" spans="1:6" x14ac:dyDescent="0.25">
      <c r="A60" s="21" t="s">
        <v>1079</v>
      </c>
      <c r="B60" s="17"/>
      <c r="C60" s="22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0</v>
      </c>
      <c r="D64" s="14">
        <v>1</v>
      </c>
      <c r="E64" s="14">
        <v>0</v>
      </c>
      <c r="F64" s="22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1</v>
      </c>
      <c r="F66" s="22">
        <v>0</v>
      </c>
    </row>
    <row r="67" spans="1:6" x14ac:dyDescent="0.25">
      <c r="A67" s="173"/>
      <c r="B67" s="13" t="s">
        <v>354</v>
      </c>
      <c r="C67" s="14">
        <v>162</v>
      </c>
      <c r="D67" s="14">
        <v>25</v>
      </c>
      <c r="E67" s="14">
        <v>7</v>
      </c>
      <c r="F67" s="22">
        <v>22</v>
      </c>
    </row>
    <row r="68" spans="1:6" x14ac:dyDescent="0.25">
      <c r="A68" s="173"/>
      <c r="B68" s="13" t="s">
        <v>1141</v>
      </c>
      <c r="C68" s="14">
        <v>721</v>
      </c>
      <c r="D68" s="14">
        <v>287</v>
      </c>
      <c r="E68" s="14">
        <v>77</v>
      </c>
      <c r="F68" s="22">
        <v>263</v>
      </c>
    </row>
    <row r="69" spans="1:6" x14ac:dyDescent="0.25">
      <c r="A69" s="173"/>
      <c r="B69" s="13" t="s">
        <v>1142</v>
      </c>
      <c r="C69" s="14">
        <v>54</v>
      </c>
      <c r="D69" s="14">
        <v>49</v>
      </c>
      <c r="E69" s="14">
        <v>3</v>
      </c>
      <c r="F69" s="22">
        <v>15</v>
      </c>
    </row>
    <row r="70" spans="1:6" x14ac:dyDescent="0.25">
      <c r="A70" s="173"/>
      <c r="B70" s="13" t="s">
        <v>1088</v>
      </c>
      <c r="C70" s="14">
        <v>0</v>
      </c>
      <c r="D70" s="14">
        <v>0</v>
      </c>
      <c r="E70" s="14">
        <v>0</v>
      </c>
      <c r="F70" s="22">
        <v>1</v>
      </c>
    </row>
    <row r="71" spans="1:6" x14ac:dyDescent="0.25">
      <c r="A71" s="173"/>
      <c r="B71" s="13" t="s">
        <v>1143</v>
      </c>
      <c r="C71" s="14">
        <v>3</v>
      </c>
      <c r="D71" s="14">
        <v>1</v>
      </c>
      <c r="E71" s="14">
        <v>0</v>
      </c>
      <c r="F71" s="22">
        <v>0</v>
      </c>
    </row>
    <row r="72" spans="1:6" x14ac:dyDescent="0.25">
      <c r="A72" s="173"/>
      <c r="B72" s="13" t="s">
        <v>1144</v>
      </c>
      <c r="C72" s="14">
        <v>61</v>
      </c>
      <c r="D72" s="14">
        <v>127</v>
      </c>
      <c r="E72" s="14">
        <v>14</v>
      </c>
      <c r="F72" s="22">
        <v>59</v>
      </c>
    </row>
    <row r="73" spans="1:6" x14ac:dyDescent="0.25">
      <c r="A73" s="173"/>
      <c r="B73" s="13" t="s">
        <v>1145</v>
      </c>
      <c r="C73" s="14">
        <v>24</v>
      </c>
      <c r="D73" s="14">
        <v>71</v>
      </c>
      <c r="E73" s="14">
        <v>4</v>
      </c>
      <c r="F73" s="22">
        <v>26</v>
      </c>
    </row>
    <row r="74" spans="1:6" x14ac:dyDescent="0.25">
      <c r="A74" s="173"/>
      <c r="B74" s="13" t="s">
        <v>1092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25">
      <c r="A75" s="173"/>
      <c r="B75" s="13" t="s">
        <v>425</v>
      </c>
      <c r="C75" s="14">
        <v>0</v>
      </c>
      <c r="D75" s="14">
        <v>4</v>
      </c>
      <c r="E75" s="14">
        <v>1</v>
      </c>
      <c r="F75" s="22">
        <v>0</v>
      </c>
    </row>
    <row r="76" spans="1:6" x14ac:dyDescent="0.25">
      <c r="A76" s="173"/>
      <c r="B76" s="13" t="s">
        <v>1093</v>
      </c>
      <c r="C76" s="14">
        <v>3</v>
      </c>
      <c r="D76" s="14">
        <v>4</v>
      </c>
      <c r="E76" s="14">
        <v>0</v>
      </c>
      <c r="F76" s="22">
        <v>1</v>
      </c>
    </row>
    <row r="77" spans="1:6" x14ac:dyDescent="0.25">
      <c r="A77" s="173"/>
      <c r="B77" s="13" t="s">
        <v>1094</v>
      </c>
      <c r="C77" s="14">
        <v>10</v>
      </c>
      <c r="D77" s="14">
        <v>3</v>
      </c>
      <c r="E77" s="14">
        <v>0</v>
      </c>
      <c r="F77" s="22">
        <v>0</v>
      </c>
    </row>
    <row r="78" spans="1:6" x14ac:dyDescent="0.25">
      <c r="A78" s="173"/>
      <c r="B78" s="13" t="s">
        <v>1095</v>
      </c>
      <c r="C78" s="14">
        <v>0</v>
      </c>
      <c r="D78" s="14">
        <v>1</v>
      </c>
      <c r="E78" s="14">
        <v>0</v>
      </c>
      <c r="F78" s="22">
        <v>2</v>
      </c>
    </row>
    <row r="79" spans="1:6" x14ac:dyDescent="0.25">
      <c r="A79" s="173"/>
      <c r="B79" s="13" t="s">
        <v>1096</v>
      </c>
      <c r="C79" s="14">
        <v>404</v>
      </c>
      <c r="D79" s="14">
        <v>227</v>
      </c>
      <c r="E79" s="14">
        <v>50</v>
      </c>
      <c r="F79" s="22">
        <v>139</v>
      </c>
    </row>
    <row r="80" spans="1:6" x14ac:dyDescent="0.25">
      <c r="A80" s="173"/>
      <c r="B80" s="13" t="s">
        <v>1097</v>
      </c>
      <c r="C80" s="14">
        <v>3</v>
      </c>
      <c r="D80" s="14">
        <v>2</v>
      </c>
      <c r="E80" s="14">
        <v>0</v>
      </c>
      <c r="F80" s="22">
        <v>0</v>
      </c>
    </row>
    <row r="81" spans="1:6" x14ac:dyDescent="0.25">
      <c r="A81" s="174"/>
      <c r="B81" s="13" t="s">
        <v>1098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25">
      <c r="A82" s="193" t="s">
        <v>1099</v>
      </c>
      <c r="B82" s="194"/>
      <c r="C82" s="30">
        <v>1445</v>
      </c>
      <c r="D82" s="30">
        <v>802</v>
      </c>
      <c r="E82" s="30">
        <v>157</v>
      </c>
      <c r="F82" s="30">
        <v>528</v>
      </c>
    </row>
    <row r="83" spans="1:6" x14ac:dyDescent="0.25">
      <c r="A83" s="172" t="s">
        <v>1146</v>
      </c>
      <c r="B83" s="13" t="s">
        <v>1100</v>
      </c>
      <c r="C83" s="14">
        <v>3</v>
      </c>
      <c r="D83" s="14">
        <v>0</v>
      </c>
      <c r="E83" s="14">
        <v>171</v>
      </c>
      <c r="F83" s="22">
        <v>0</v>
      </c>
    </row>
    <row r="84" spans="1:6" x14ac:dyDescent="0.25">
      <c r="A84" s="173"/>
      <c r="B84" s="13" t="s">
        <v>1101</v>
      </c>
      <c r="C84" s="14">
        <v>1</v>
      </c>
      <c r="D84" s="14">
        <v>0</v>
      </c>
      <c r="E84" s="14">
        <v>66</v>
      </c>
      <c r="F84" s="22">
        <v>0</v>
      </c>
    </row>
    <row r="85" spans="1:6" x14ac:dyDescent="0.25">
      <c r="A85" s="174"/>
      <c r="B85" s="13" t="s">
        <v>110</v>
      </c>
      <c r="C85" s="14">
        <v>0</v>
      </c>
      <c r="D85" s="14">
        <v>0</v>
      </c>
      <c r="E85" s="14">
        <v>0</v>
      </c>
      <c r="F85" s="22">
        <v>0</v>
      </c>
    </row>
    <row r="86" spans="1:6" x14ac:dyDescent="0.25">
      <c r="A86" s="193" t="s">
        <v>1147</v>
      </c>
      <c r="B86" s="194"/>
      <c r="C86" s="30">
        <v>4</v>
      </c>
      <c r="D86" s="30">
        <v>0</v>
      </c>
      <c r="E86" s="30">
        <v>237</v>
      </c>
      <c r="F86" s="30">
        <v>0</v>
      </c>
    </row>
  </sheetData>
  <sheetProtection algorithmName="SHA-512" hashValue="k0ptMIFRRMCnLWIvLmDt+xSdKDTRMXtFLWYaJHhkwUVOqqtPjzpnWnLJc2++VxnB+Emi2meDzPJsc39sUeOjww==" saltValue="vHKbMPMk2m6eL0fFmirkt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8</v>
      </c>
    </row>
    <row r="6" spans="1:3" x14ac:dyDescent="0.25">
      <c r="A6" s="12" t="s">
        <v>1151</v>
      </c>
      <c r="B6" s="17"/>
      <c r="C6" s="22">
        <v>14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2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13</v>
      </c>
    </row>
    <row r="14" spans="1:3" x14ac:dyDescent="0.25">
      <c r="A14" s="12" t="s">
        <v>1151</v>
      </c>
      <c r="B14" s="17"/>
      <c r="C14" s="22">
        <v>37</v>
      </c>
    </row>
    <row r="15" spans="1:3" x14ac:dyDescent="0.25">
      <c r="A15" s="12" t="s">
        <v>1156</v>
      </c>
      <c r="B15" s="17"/>
      <c r="C15" s="22">
        <v>0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0</v>
      </c>
    </row>
    <row r="22" spans="1:3" x14ac:dyDescent="0.25">
      <c r="A22" s="12" t="s">
        <v>1158</v>
      </c>
      <c r="B22" s="17"/>
      <c r="C22" s="22">
        <v>0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6</v>
      </c>
    </row>
    <row r="29" spans="1:3" x14ac:dyDescent="0.25">
      <c r="A29" s="12" t="s">
        <v>1163</v>
      </c>
      <c r="B29" s="17"/>
      <c r="C29" s="22">
        <v>4</v>
      </c>
    </row>
    <row r="30" spans="1:3" x14ac:dyDescent="0.25">
      <c r="A30" s="12" t="s">
        <v>1164</v>
      </c>
      <c r="B30" s="17"/>
      <c r="C30" s="22">
        <v>5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7</v>
      </c>
    </row>
    <row r="36" spans="1:3" x14ac:dyDescent="0.25">
      <c r="A36" s="12" t="s">
        <v>1168</v>
      </c>
      <c r="B36" s="17"/>
      <c r="C36" s="22">
        <v>0</v>
      </c>
    </row>
  </sheetData>
  <sheetProtection algorithmName="SHA-512" hashValue="0bEhenc+Xm+AcD0eEn5gLUfSZbdzuaXn58Yz9OneR37ScFzz5noUnvCCKLYITLin9ddW/MbTO2NBKJS4uSYvSA==" saltValue="jd4HRnLNZRPKI9HlACcRF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18</v>
      </c>
    </row>
    <row r="6" spans="1:3" x14ac:dyDescent="0.25">
      <c r="A6" s="12" t="s">
        <v>1172</v>
      </c>
      <c r="B6" s="17"/>
      <c r="C6" s="22">
        <v>81</v>
      </c>
    </row>
    <row r="7" spans="1:3" x14ac:dyDescent="0.25">
      <c r="A7" s="12" t="s">
        <v>1173</v>
      </c>
      <c r="B7" s="17"/>
      <c r="C7" s="22">
        <v>0</v>
      </c>
    </row>
    <row r="8" spans="1:3" x14ac:dyDescent="0.25">
      <c r="A8" s="12" t="s">
        <v>1174</v>
      </c>
      <c r="B8" s="17"/>
      <c r="C8" s="22">
        <v>8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7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4</v>
      </c>
    </row>
    <row r="15" spans="1:3" x14ac:dyDescent="0.25">
      <c r="A15" s="12" t="s">
        <v>1179</v>
      </c>
      <c r="B15" s="17"/>
      <c r="C15" s="22">
        <v>1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2</v>
      </c>
    </row>
    <row r="21" spans="1:3" x14ac:dyDescent="0.25">
      <c r="A21" s="12" t="s">
        <v>1183</v>
      </c>
      <c r="B21" s="17"/>
      <c r="C21" s="22">
        <v>2</v>
      </c>
    </row>
    <row r="22" spans="1:3" x14ac:dyDescent="0.25">
      <c r="A22" s="12" t="s">
        <v>1184</v>
      </c>
      <c r="B22" s="17"/>
      <c r="C22" s="22">
        <v>5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4</v>
      </c>
    </row>
    <row r="37" spans="1:3" x14ac:dyDescent="0.25">
      <c r="A37" s="12" t="s">
        <v>1112</v>
      </c>
      <c r="B37" s="17"/>
      <c r="C37" s="22">
        <v>0</v>
      </c>
    </row>
    <row r="38" spans="1:3" x14ac:dyDescent="0.25">
      <c r="A38" s="12" t="s">
        <v>1195</v>
      </c>
      <c r="B38" s="17"/>
      <c r="C38" s="22">
        <v>0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2</v>
      </c>
    </row>
    <row r="46" spans="1:3" x14ac:dyDescent="0.25">
      <c r="A46" s="12" t="s">
        <v>1112</v>
      </c>
      <c r="B46" s="17"/>
      <c r="C46" s="22">
        <v>1</v>
      </c>
    </row>
    <row r="47" spans="1:3" x14ac:dyDescent="0.25">
      <c r="A47" s="12" t="s">
        <v>1195</v>
      </c>
      <c r="B47" s="17"/>
      <c r="C47" s="22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0</v>
      </c>
    </row>
    <row r="54" spans="1:3" x14ac:dyDescent="0.25">
      <c r="A54" s="12" t="s">
        <v>1112</v>
      </c>
      <c r="B54" s="17"/>
      <c r="C54" s="22">
        <v>0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IYfY9mJbfmurskrkR6UB9pNCxBLCY7DTgkgVn7v6Qpx7cftLulNN/7dndMjYpgAQpe0rT3J9HbPjS78Dz4mCOQ==" saltValue="BrUJB5pgDD+NLJK9fyOvb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791</v>
      </c>
      <c r="D4" s="30">
        <v>761</v>
      </c>
      <c r="E4" s="31">
        <v>0</v>
      </c>
      <c r="F4" s="30">
        <v>1118</v>
      </c>
      <c r="G4" s="30">
        <v>992</v>
      </c>
      <c r="H4" s="30">
        <v>475</v>
      </c>
      <c r="I4" s="30">
        <v>259</v>
      </c>
      <c r="J4" s="30">
        <v>0</v>
      </c>
      <c r="K4" s="30">
        <v>0</v>
      </c>
      <c r="L4" s="30">
        <v>2</v>
      </c>
      <c r="M4" s="30">
        <v>0</v>
      </c>
      <c r="N4" s="30">
        <v>0</v>
      </c>
      <c r="O4" s="30">
        <v>0</v>
      </c>
      <c r="P4" s="30">
        <v>1211</v>
      </c>
    </row>
    <row r="5" spans="1:16" ht="45" x14ac:dyDescent="0.25">
      <c r="A5" s="45" t="s">
        <v>666</v>
      </c>
      <c r="B5" s="45" t="s">
        <v>667</v>
      </c>
      <c r="C5" s="14">
        <v>9</v>
      </c>
      <c r="D5" s="14">
        <v>3</v>
      </c>
      <c r="E5" s="29">
        <v>2</v>
      </c>
      <c r="F5" s="14">
        <v>3</v>
      </c>
      <c r="G5" s="14">
        <v>3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1</v>
      </c>
    </row>
    <row r="6" spans="1:16" ht="33.75" x14ac:dyDescent="0.25">
      <c r="A6" s="45" t="s">
        <v>668</v>
      </c>
      <c r="B6" s="45" t="s">
        <v>669</v>
      </c>
      <c r="C6" s="14">
        <v>405</v>
      </c>
      <c r="D6" s="14">
        <v>383</v>
      </c>
      <c r="E6" s="29">
        <v>0</v>
      </c>
      <c r="F6" s="14">
        <v>798</v>
      </c>
      <c r="G6" s="14">
        <v>730</v>
      </c>
      <c r="H6" s="14">
        <v>207</v>
      </c>
      <c r="I6" s="14">
        <v>108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0</v>
      </c>
      <c r="P6" s="22">
        <v>860</v>
      </c>
    </row>
    <row r="7" spans="1:16" ht="22.5" x14ac:dyDescent="0.25">
      <c r="A7" s="45" t="s">
        <v>670</v>
      </c>
      <c r="B7" s="45" t="s">
        <v>671</v>
      </c>
      <c r="C7" s="14">
        <v>44</v>
      </c>
      <c r="D7" s="14">
        <v>28</v>
      </c>
      <c r="E7" s="29">
        <v>0</v>
      </c>
      <c r="F7" s="14">
        <v>17</v>
      </c>
      <c r="G7" s="14">
        <v>12</v>
      </c>
      <c r="H7" s="14">
        <v>29</v>
      </c>
      <c r="I7" s="14">
        <v>18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18</v>
      </c>
    </row>
    <row r="8" spans="1:16" ht="33.75" x14ac:dyDescent="0.25">
      <c r="A8" s="45" t="s">
        <v>672</v>
      </c>
      <c r="B8" s="45" t="s">
        <v>673</v>
      </c>
      <c r="C8" s="14">
        <v>6</v>
      </c>
      <c r="D8" s="14">
        <v>2</v>
      </c>
      <c r="E8" s="29">
        <v>2</v>
      </c>
      <c r="F8" s="14">
        <v>1</v>
      </c>
      <c r="G8" s="14">
        <v>0</v>
      </c>
      <c r="H8" s="14">
        <v>6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3</v>
      </c>
    </row>
    <row r="9" spans="1:16" ht="45" x14ac:dyDescent="0.25">
      <c r="A9" s="45" t="s">
        <v>674</v>
      </c>
      <c r="B9" s="45" t="s">
        <v>675</v>
      </c>
      <c r="C9" s="14">
        <v>37</v>
      </c>
      <c r="D9" s="14">
        <v>38</v>
      </c>
      <c r="E9" s="29">
        <v>-1</v>
      </c>
      <c r="F9" s="14">
        <v>48</v>
      </c>
      <c r="G9" s="14">
        <v>46</v>
      </c>
      <c r="H9" s="14">
        <v>44</v>
      </c>
      <c r="I9" s="14">
        <v>28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68</v>
      </c>
    </row>
    <row r="10" spans="1:16" ht="33.75" x14ac:dyDescent="0.25">
      <c r="A10" s="45" t="s">
        <v>676</v>
      </c>
      <c r="B10" s="45" t="s">
        <v>677</v>
      </c>
      <c r="C10" s="14">
        <v>248</v>
      </c>
      <c r="D10" s="14">
        <v>239</v>
      </c>
      <c r="E10" s="29">
        <v>0</v>
      </c>
      <c r="F10" s="14">
        <v>247</v>
      </c>
      <c r="G10" s="14">
        <v>200</v>
      </c>
      <c r="H10" s="14">
        <v>185</v>
      </c>
      <c r="I10" s="14">
        <v>103</v>
      </c>
      <c r="J10" s="14">
        <v>0</v>
      </c>
      <c r="K10" s="14">
        <v>0</v>
      </c>
      <c r="L10" s="14">
        <v>1</v>
      </c>
      <c r="M10" s="14">
        <v>0</v>
      </c>
      <c r="N10" s="14">
        <v>0</v>
      </c>
      <c r="O10" s="14">
        <v>0</v>
      </c>
      <c r="P10" s="22">
        <v>259</v>
      </c>
    </row>
    <row r="11" spans="1:16" ht="45" x14ac:dyDescent="0.25">
      <c r="A11" s="45" t="s">
        <v>678</v>
      </c>
      <c r="B11" s="45" t="s">
        <v>679</v>
      </c>
      <c r="C11" s="14">
        <v>42</v>
      </c>
      <c r="D11" s="14">
        <v>68</v>
      </c>
      <c r="E11" s="29">
        <v>-1</v>
      </c>
      <c r="F11" s="14">
        <v>4</v>
      </c>
      <c r="G11" s="14">
        <v>1</v>
      </c>
      <c r="H11" s="14">
        <v>4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2</v>
      </c>
    </row>
  </sheetData>
  <sheetProtection algorithmName="SHA-512" hashValue="73/8SrlDd4HXDT5vM9nJT1uS2k7pD75dUKr3YMJVO3Amsi84RSw4OHwIwa363So4RP98MjkLwBz0LHcEq1JZ3w==" saltValue="Yw9lVMYTKF8fA9XF7T050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2022-05-23T11:17:14Z</dcterms:created>
  <dcterms:modified xsi:type="dcterms:W3CDTF">2022-06-03T10:06:57Z</dcterms:modified>
</cp:coreProperties>
</file>