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B903AF0-F963-4ABD-B54E-38C293935B26}" xr6:coauthVersionLast="47" xr6:coauthVersionMax="47" xr10:uidLastSave="{00000000-0000-0000-0000-000000000000}"/>
  <workbookProtection workbookAlgorithmName="SHA-512" workbookHashValue="yFKt/i8mGz9PYEKibKPfTiGG6eylptpfJSbYkwdmqz27d8N+z988aqSORNsrsuKTI1jFXo8Pv61U9NtS2cyCQQ==" workbookSaltValue="m5hh/6p7ok8oK92JGkhJt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J43" i="15" s="1"/>
  <c r="I32" i="15"/>
  <c r="H32" i="15"/>
  <c r="H43" i="15" s="1"/>
  <c r="G32" i="15"/>
  <c r="F32" i="15"/>
  <c r="E32" i="15"/>
  <c r="D32" i="15"/>
  <c r="L31" i="15"/>
  <c r="K31" i="15"/>
  <c r="K43" i="15" s="1"/>
  <c r="J31" i="15"/>
  <c r="I31" i="15"/>
  <c r="H31" i="15"/>
  <c r="G31" i="15"/>
  <c r="F31" i="15"/>
  <c r="E31" i="15"/>
  <c r="D31" i="15"/>
  <c r="D43" i="15" s="1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I43" i="15"/>
  <c r="G43" i="15"/>
  <c r="E43" i="15"/>
  <c r="F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19D4460-15EE-4C62-9EF6-E3FFDCBEED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2BA59AF-5AE6-4DC3-A43C-57D912AE80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9288F7B-2E1D-46AC-9D76-027262E473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AA01D0B-8E20-41D4-8056-4CFBDFADD5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3328052-9225-4C07-914C-C68829860F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528A457-BBC1-4400-9D6D-EE2CB6DFAF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CA13404-3DB0-4F2F-85CE-93F9FD6B0D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295D599-3FA5-4106-83BC-554A1F1C63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4FCF850-72F2-456F-8547-4D9AF7D1FF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734CC7E-7FCE-406E-A222-FB11950FDC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AC57BD1-1A9F-4981-90CC-E522E27DE2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856F42F-F29D-4A28-ABF4-79252D4032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0323A41-DAE1-494C-A8AA-FB36D958A5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AA80FB3-D8C7-453D-A0E2-12B343B77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885CAA7-26E5-44E4-BF86-DEFCEA3D96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02420EC-1462-453D-990C-AFA94B58EB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09481C2-1F48-4A69-A75C-A22C815BF9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F29D294-CDE7-45AA-A1C8-BBA15B0B7C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C3F460-7E45-41F0-9E93-59932B7EE6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7EBA66D-1113-4374-9E71-F0332C8890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426A5E-D793-4B5F-AA68-02F9FAB6CA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5F231A8-F85F-4FEE-B7D8-453620FFD8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3EDC4BF-6A4C-43F8-A654-7A836F9F74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D6A70BC-4484-4576-BD45-5662B55DAB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D2A6BC3-EA54-4965-BD41-207F7ADFAA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DAFC5F3-1038-436E-95B9-A6DC5A78FE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23EDB41-F262-43BF-9BC4-1590688905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CE9D64E-3DCC-4D20-AF83-C9E18291F5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280BA2E-0DB5-4A1C-8D9D-538A1F2F01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4986C83-0F7F-438B-939A-B2E163AA2A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37B5A0F-3847-4F4E-A5B5-21560766CF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8576EBE-7C89-40B5-A821-3431A671A5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<sst xmlns="http://schemas.openxmlformats.org/spreadsheetml/2006/main" count="2847" uniqueCount="1826">
  <si>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</si>
  <si>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</si>
  <si>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</si>
  <si>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</si>
  <si>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</si>
  <si>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</si>
  <si>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Cuenca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</si>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</sst>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24" xfId="2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19" xfId="1" applyNumberFormat="1" applyFont="1" applyFill="1" applyBorder="1" applyAlignment="1">
      <alignment horizontal="left" wrapText="1"/>
    </xf>
  </cellXfs>
  <cellStyles count="4">
    <cellStyle name="Excel Built-in Normal" xfId="2" xr:uid="{50C7AB0D-F000-4F02-AFC4-C88D7F2CC598}"/>
    <cellStyle name="Normal" xfId="0" builtinId="0"/>
    <cellStyle name="Normal 2" xfId="1" xr:uid="{B3BAB9A7-7F98-419C-AEC5-41857A20378E}"/>
    <cellStyle name="Normal 3" xfId="3" xr:uid="{305CE1E2-917E-453B-939F-4627F64C11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AD-4AD3-8FCD-5356FFBBFA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AD-4AD3-8FCD-5356FFBBFA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1174</c:v>
                </c:pt>
                <c:pt idx="1">
                  <c:v>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D-4AD3-8FCD-5356FFBBF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47-44C1-9073-5C36A5D16D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47-44C1-9073-5C36A5D16D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47-44C1-9073-5C36A5D16D1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</c:v>
                </c:pt>
                <c:pt idx="1">
                  <c:v>184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7-44C1-9073-5C36A5D1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29-4B53-BF5F-2A1E99CA96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29-4B53-BF5F-2A1E99CA96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29-4B53-BF5F-2A1E99CA9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238</c:v>
                </c:pt>
                <c:pt idx="1">
                  <c:v>149</c:v>
                </c:pt>
                <c:pt idx="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29-4B53-BF5F-2A1E99CA9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4C-492E-BE64-3CBD88A0E9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4C-492E-BE64-3CBD88A0E9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C-492E-BE64-3CBD88A0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55-4DBD-BF97-CCF1B8A9C1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55-4DBD-BF97-CCF1B8A9C1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1109</c:v>
                </c:pt>
                <c:pt idx="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5-4DBD-BF97-CCF1B8A9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224</c:v>
              </c:pt>
              <c:pt idx="1">
                <c:v>879</c:v>
              </c:pt>
              <c:pt idx="2">
                <c:v>9</c:v>
              </c:pt>
              <c:pt idx="3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3-1B04-45DA-8A48-28A84AFBF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367</c:v>
              </c:pt>
              <c:pt idx="1">
                <c:v>586</c:v>
              </c:pt>
              <c:pt idx="2">
                <c:v>21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5DF8-406C-AB8D-79B9BEF30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</c:v>
              </c:pt>
              <c:pt idx="1">
                <c:v>12</c:v>
              </c:pt>
              <c:pt idx="2">
                <c:v>2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64CA-41FF-8C98-52480D76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44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6252-4EF5-9A1F-83483744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428</c:v>
              </c:pt>
              <c:pt idx="1">
                <c:v>5</c:v>
              </c:pt>
              <c:pt idx="2">
                <c:v>70</c:v>
              </c:pt>
              <c:pt idx="3">
                <c:v>1</c:v>
              </c:pt>
              <c:pt idx="4">
                <c:v>7</c:v>
              </c:pt>
              <c:pt idx="5">
                <c:v>31</c:v>
              </c:pt>
              <c:pt idx="6">
                <c:v>136</c:v>
              </c:pt>
              <c:pt idx="7">
                <c:v>5</c:v>
              </c:pt>
              <c:pt idx="8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3-0A2D-4A60-8BA2-3C8FF090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Medidas provisionales previas/coetáneas/posteriores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69</c:v>
              </c:pt>
              <c:pt idx="1">
                <c:v>115</c:v>
              </c:pt>
              <c:pt idx="2">
                <c:v>62</c:v>
              </c:pt>
              <c:pt idx="3">
                <c:v>73</c:v>
              </c:pt>
              <c:pt idx="4">
                <c:v>60</c:v>
              </c:pt>
              <c:pt idx="5">
                <c:v>33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0796-4B92-8B13-5150ACF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E2-4949-A1FA-D4FDAE56BF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E2-4949-A1FA-D4FDAE56BF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E2-4949-A1FA-D4FDAE56BF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2-4949-A1FA-D4FDAE56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2434</c:v>
              </c:pt>
              <c:pt idx="1">
                <c:v>379</c:v>
              </c:pt>
              <c:pt idx="2">
                <c:v>178</c:v>
              </c:pt>
              <c:pt idx="3">
                <c:v>829</c:v>
              </c:pt>
              <c:pt idx="4">
                <c:v>164</c:v>
              </c:pt>
              <c:pt idx="5">
                <c:v>128</c:v>
              </c:pt>
              <c:pt idx="6">
                <c:v>1118</c:v>
              </c:pt>
              <c:pt idx="7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0-DE96-40C9-9FA2-1C1BE8D51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148</c:v>
              </c:pt>
              <c:pt idx="1">
                <c:v>255</c:v>
              </c:pt>
              <c:pt idx="2">
                <c:v>61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1E9-477E-BAAD-00CC39A2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72</c:v>
              </c:pt>
              <c:pt idx="1">
                <c:v>22</c:v>
              </c:pt>
              <c:pt idx="2">
                <c:v>12</c:v>
              </c:pt>
              <c:pt idx="3">
                <c:v>19</c:v>
              </c:pt>
              <c:pt idx="4">
                <c:v>213</c:v>
              </c:pt>
              <c:pt idx="5">
                <c:v>45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F74-40E1-A3CD-568A34ED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110</c:v>
              </c:pt>
              <c:pt idx="2">
                <c:v>247</c:v>
              </c:pt>
              <c:pt idx="3">
                <c:v>116</c:v>
              </c:pt>
              <c:pt idx="4">
                <c:v>96</c:v>
              </c:pt>
              <c:pt idx="5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6FEF-43A6-8770-A3EC03F90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</c:v>
              </c:pt>
              <c:pt idx="1">
                <c:v>169</c:v>
              </c:pt>
              <c:pt idx="2">
                <c:v>95</c:v>
              </c:pt>
              <c:pt idx="3">
                <c:v>65</c:v>
              </c:pt>
              <c:pt idx="4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37BD-4190-8125-97A978B0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8CB-48A1-B7A5-C1B5C91F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73D-4AB4-B144-9700A54C6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Relaciones familiares</c:v>
                </c:pt>
                <c:pt idx="1">
                  <c:v>Derechos trabajadores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14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BEF5-43C5-B78E-A4EC76C0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9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92B-4A71-85DE-B4CCCC37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84</c:v>
              </c:pt>
              <c:pt idx="1">
                <c:v>216</c:v>
              </c:pt>
              <c:pt idx="2">
                <c:v>56</c:v>
              </c:pt>
              <c:pt idx="3">
                <c:v>103</c:v>
              </c:pt>
              <c:pt idx="4">
                <c:v>312</c:v>
              </c:pt>
              <c:pt idx="5">
                <c:v>87</c:v>
              </c:pt>
              <c:pt idx="6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C82D-4458-81F4-63EA689AD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A-48CB-8F8C-63E9142467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CA-48CB-8F8C-63E9142467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253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A-48CB-8F8C-63E914246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69-4186-9CD5-F5446A1F93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69-4186-9CD5-F5446A1F93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69-4186-9CD5-F5446A1F93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69-4186-9CD5-F5446A1F93F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9-4186-9CD5-F5446A1F9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9-4186-9CD5-F5446A1F9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E0-4587-B7F9-BF7744BC0D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E0-4587-B7F9-BF7744BC0D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E0-4587-B7F9-BF7744BC0D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E0-4587-B7F9-BF7744BC0D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E0-4587-B7F9-BF7744BC0DC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E0-4587-B7F9-BF7744BC0D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E0-4587-B7F9-BF7744BC0D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E0-4587-B7F9-BF7744BC0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12</c:v>
                </c:pt>
                <c:pt idx="4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E0-4587-B7F9-BF7744BC0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179</c:v>
              </c:pt>
              <c:pt idx="1">
                <c:v>26</c:v>
              </c:pt>
              <c:pt idx="2">
                <c:v>19</c:v>
              </c:pt>
              <c:pt idx="3">
                <c:v>127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0E3-44AE-BAED-0CFEEFA19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</c:v>
              </c:pt>
              <c:pt idx="1">
                <c:v>9</c:v>
              </c:pt>
              <c:pt idx="2">
                <c:v>1</c:v>
              </c:pt>
              <c:pt idx="3">
                <c:v>60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322-4BB0-8EDE-444D6AF0F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29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C776-4B41-8A3C-0A32FD650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6BB-437E-8C57-74BEF4A9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53</c:v>
              </c:pt>
              <c:pt idx="1">
                <c:v>10</c:v>
              </c:pt>
              <c:pt idx="2">
                <c:v>1</c:v>
              </c:pt>
              <c:pt idx="3">
                <c:v>18</c:v>
              </c:pt>
              <c:pt idx="4">
                <c:v>15</c:v>
              </c:pt>
              <c:pt idx="5">
                <c:v>2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3D0-4866-90E9-ADC303AB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Aux!$BD$2:$BD$10</c:f>
              <c:strCache>
                <c:ptCount val="9"/>
                <c:pt idx="0">
                  <c:v>Lesiones</c:v>
                </c:pt>
                <c:pt idx="1">
                  <c:v>Robos con fuerza</c:v>
                </c:pt>
                <c:pt idx="2">
                  <c:v>Robos con violencia o intimidación</c:v>
                </c:pt>
                <c:pt idx="3">
                  <c:v>Hurtos</c:v>
                </c:pt>
                <c:pt idx="4">
                  <c:v>Daños</c:v>
                </c:pt>
                <c:pt idx="5">
                  <c:v>Conducción sin permiso</c:v>
                </c:pt>
                <c:pt idx="6">
                  <c:v>Violencia doméstica</c:v>
                </c:pt>
                <c:pt idx="7">
                  <c:v>Violencia de género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12</c:v>
              </c:pt>
              <c:pt idx="2">
                <c:v>2</c:v>
              </c:pt>
              <c:pt idx="3">
                <c:v>6</c:v>
              </c:pt>
              <c:pt idx="4">
                <c:v>4</c:v>
              </c:pt>
              <c:pt idx="5">
                <c:v>6</c:v>
              </c:pt>
              <c:pt idx="6">
                <c:v>2</c:v>
              </c:pt>
              <c:pt idx="7">
                <c:v>1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350-43EB-91E6-2D02EA0D3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7</c:v>
              </c:pt>
              <c:pt idx="2">
                <c:v>37</c:v>
              </c:pt>
              <c:pt idx="3">
                <c:v>6</c:v>
              </c:pt>
              <c:pt idx="4">
                <c:v>4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883-40FA-B4AB-FCBE08F9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26-44E7-9466-A7FC8E76D0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26-44E7-9466-A7FC8E76D0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6-44E7-9466-A7FC8E76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B1-404D-AA70-9BD6333A0E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B1-404D-AA70-9BD6333A0E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436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1-404D-AA70-9BD6333A0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48-4B56-ABBE-663C54F6D9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48-4B56-ABBE-663C54F6D9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48-4B56-ABBE-663C54F6D9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48-4B56-ABBE-663C54F6D9B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8-4B56-ABBE-663C54F6D9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8-4B56-ABBE-663C54F6D9B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8-4B56-ABBE-663C54F6D9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77D-48D0-A2B4-3BE4416D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235-4609-82FB-824F8147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18</c:v>
              </c:pt>
              <c:pt idx="5">
                <c:v>6</c:v>
              </c:pt>
              <c:pt idx="6">
                <c:v>5</c:v>
              </c:pt>
              <c:pt idx="7">
                <c:v>1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CD2-422C-8569-6B6B8BE4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6A8-4F2A-8E27-381F69A29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61-40CB-B15C-B5592F6E31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61-40CB-B15C-B5592F6E31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1-40CB-B15C-B5592F6E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1-44F0-8EA9-44EEA052DC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41-44F0-8EA9-44EEA052DC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41-44F0-8EA9-44EEA052DC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41-44F0-8EA9-44EEA052DC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1-44F0-8EA9-44EEA052D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26</c:v>
                </c:pt>
                <c:pt idx="1">
                  <c:v>96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1-44F0-8EA9-44EEA052D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261</c:v>
              </c:pt>
              <c:pt idx="1">
                <c:v>49</c:v>
              </c:pt>
              <c:pt idx="2">
                <c:v>2</c:v>
              </c:pt>
              <c:pt idx="3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DDF1-4D9B-AB9F-EFBF8390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99</c:v>
              </c:pt>
              <c:pt idx="1">
                <c:v>51</c:v>
              </c:pt>
              <c:pt idx="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5AF8-46C5-A4CA-8BBDFB087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69-453A-889C-B079CB977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41-4A0A-8CCD-8CC18402DC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41-4A0A-8CCD-8CC18402DC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177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1-4A0A-8CCD-8CC18402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672</c:v>
              </c:pt>
            </c:numLit>
          </c:val>
          <c:extLst>
            <c:ext xmlns:c16="http://schemas.microsoft.com/office/drawing/2014/chart" uri="{C3380CC4-5D6E-409C-BE32-E72D297353CC}">
              <c16:uniqueId val="{00000000-593A-4636-9D1C-A6D60387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8918-4FA0-B784-BF22C98A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5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156-4989-89CE-6707B225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22F-49F3-9DCA-830C4C51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07-4893-A694-D8AE6896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106</c:v>
              </c:pt>
              <c:pt idx="2">
                <c:v>6</c:v>
              </c:pt>
              <c:pt idx="3">
                <c:v>5</c:v>
              </c:pt>
              <c:pt idx="4">
                <c:v>40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36-4514-BA60-E273EFE2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152</c:v>
              </c:pt>
              <c:pt idx="2">
                <c:v>2</c:v>
              </c:pt>
              <c:pt idx="3">
                <c:v>6</c:v>
              </c:pt>
              <c:pt idx="4">
                <c:v>83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29-48AF-9FEF-7F1E8AAF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127</c:v>
              </c:pt>
              <c:pt idx="2">
                <c:v>3</c:v>
              </c:pt>
              <c:pt idx="3">
                <c:v>3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38C8-44B6-B4F5-A9B65C253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FD-43C7-8C89-571C57D7C4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FD-43C7-8C89-571C57D7C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D-43C7-8C89-571C57D7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68</c:v>
              </c:pt>
              <c:pt idx="2">
                <c:v>3</c:v>
              </c:pt>
              <c:pt idx="3">
                <c:v>5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8928-4A56-A966-C8B442FE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5</c:v>
              </c:pt>
              <c:pt idx="2">
                <c:v>3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B26E-4AF7-A8F5-22065FCF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9A7-4F2F-B655-4491EDB90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192</c:v>
              </c:pt>
              <c:pt idx="2">
                <c:v>10</c:v>
              </c:pt>
              <c:pt idx="3">
                <c:v>1</c:v>
              </c:pt>
              <c:pt idx="4">
                <c:v>4</c:v>
              </c:pt>
              <c:pt idx="5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2FA0-44B9-8AE6-312DCA5B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DD7-43D1-8272-C8E29FC1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7D77-4061-91F7-65437B5D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1E3D-48B3-8500-A5E60F91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10-4902-A2F4-F761701A2B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10-4902-A2F4-F761701A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0-4902-A2F4-F761701A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0-4587-854F-4F9850F2F9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0-4587-854F-4F9850F2F9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A0-4587-854F-4F9850F2F9D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0-4587-854F-4F9850F2F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0-4587-854F-4F9850F2F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D3-4DAD-9C52-36EB288ED0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D3-4DAD-9C52-36EB288ED0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129</c:v>
                </c:pt>
                <c:pt idx="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3-4DAD-9C52-36EB288ED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20B6DEA-2035-45C9-9F1A-CD5A0A067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ED511D8-6280-43F2-AD48-723A8C285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C0B79DD-4E1D-4421-9A24-65F699A40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7757B5D-8678-4EEB-9011-520C32CDC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D4AC605-04A8-4F50-B399-9A57A4627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279778F-DFDE-428C-883E-174882E8B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8D5C5F7-C77C-4A46-8871-71E45D679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B6601CB2-E1FE-4229-B5C2-212CE7249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3826D71E-8354-4FCE-97B6-251FC5320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B553EE23-ABBC-43C9-BC87-13CDC9BBF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E1CC28-22CD-4673-9DD7-FDCDEA8F2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3A73D3-EB61-4EBD-9934-1FF7593A3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AB3A173-7AA8-4CD9-A7CD-39945DEAE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940D4CD-660E-4B0D-9C5F-7BF6E559C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6A59DBC-60A0-41F4-ADD4-724DE560A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3825CA6-224F-4AA8-B156-C7CB6A598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C6C175C8-7173-4584-A127-BA26BBAAA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2A442BC-2526-44B7-829C-5478E0EFF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1E08D5B-F115-4997-A4F9-E96E51EE3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3CB87C7-188F-4A10-B9F2-091A0328E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E92BCC7-E9FF-494A-9426-AD27B4BEA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0706F94-2224-48E1-96C3-603D11E47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C525903-443C-42BF-AEB0-8745F7715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DE35B0B-7401-47AA-9D3D-793061FD2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E423E32-E432-418F-9ED1-2EFEAA7D2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8B304C5-7F14-49AD-921C-B1DF1DC55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8625B90-39E0-4D66-884E-AB8B632A1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E6DCEF4-2344-47CA-AB42-94F6D4139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F498FF2-3EC8-4F62-BBE2-A14C58457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BC498FA-1D9F-4A26-A70A-C2473B221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3085CA0-6C98-4187-A7E2-9A1CB5ECA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764BA31-0E5B-4797-82F2-3B9988D14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F090BAD-0EC7-406C-B605-EABF32B5D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393700</xdr:colOff>
      <xdr:row>6</xdr:row>
      <xdr:rowOff>104775</xdr:rowOff>
    </xdr:from>
    <xdr:to>
      <xdr:col>22</xdr:col>
      <xdr:colOff>76200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CA43232-F445-4713-A8E3-B32E30CE2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D6E65D3-31AA-47D1-88D0-1CA05459A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457200</xdr:colOff>
      <xdr:row>6</xdr:row>
      <xdr:rowOff>184150</xdr:rowOff>
    </xdr:from>
    <xdr:to>
      <xdr:col>60</xdr:col>
      <xdr:colOff>352425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7A1961B-DB43-4458-BE81-6BBA2F64B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6</xdr:row>
      <xdr:rowOff>247651</xdr:rowOff>
    </xdr:from>
    <xdr:to>
      <xdr:col>72</xdr:col>
      <xdr:colOff>228600</xdr:colOff>
      <xdr:row>21</xdr:row>
      <xdr:rowOff>28575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D1F9EF6-12E1-4B21-8BF4-22A307C51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A216837-19C9-4252-8F80-0635B0C6D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AB22B19-F3B0-49F7-98A2-B6AAEB228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B9E7C61-039E-4126-9416-80B0BD42F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8B6A639-067D-4DE2-A072-DE7F8A5D8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6D5804A-A525-4975-A4E4-B781AB64B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6358754-1326-49C6-9A49-3C1E2D4B8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039407D-94C7-4332-979B-860B53D1E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FCC5DB-2D2A-44AC-84A2-D6D4F5E3D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ACFE5AE-160A-4667-AAB7-2E13E09F6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5891C38-90A1-4342-B8A1-7B95F7097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7C42A24-03D6-4A0F-A049-7F01808E4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0BBAC74-1E03-4CCA-B582-3FEB1F31D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EDE1D57-C3CA-4991-B282-958776F1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86B7959-B344-40A3-B260-E0EB7BEA9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4F09C88-8112-4A05-8ADC-C61AD2D21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E0A5308-8AAA-404D-8C28-820A74C39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01841E0-4176-4F78-B2D6-93ACF9468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D723902-7E50-4141-B2AD-BB88D36CD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0C8DE8B-CEBD-4119-8D57-28E32E461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2A7884F-B0E5-467F-9FCF-84B17997F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7AADA3D-F868-46A8-90C6-D781574BD9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08D2AE8-EFE1-4A7C-945E-EFF30BA67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1AD745C-16CB-461F-8846-29EFB3F5C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77861C8-F49F-47F6-B34C-F6FE36D30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41143CD-E0C4-4C1D-86C3-2448B5D9C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88BC6EC-7E49-4107-B1B6-84E400217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C2F5CD4-BF4B-4EB0-8252-98832BD91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EDB6262-5244-473C-AFD3-5299F2C3E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5B70A82-413C-4414-AE46-6BB14B84C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F1RqAmKgI7UC/de5iiL8R7AbbpWM8e6YmvLE0yU+AuSyr7NpyQjDXK2J4+7vmcLjnB6um2oJKFRsooexLkX5Nw==" saltValue="3hGI0XQn41lapWxZF0P6S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1</v>
      </c>
      <c r="D5" s="14">
        <v>0</v>
      </c>
      <c r="E5" s="24">
        <v>2</v>
      </c>
    </row>
    <row r="6" spans="1:5" x14ac:dyDescent="0.25">
      <c r="A6" s="22" t="s">
        <v>1204</v>
      </c>
      <c r="B6" s="18"/>
      <c r="C6" s="14">
        <v>2</v>
      </c>
      <c r="D6" s="14">
        <v>1</v>
      </c>
      <c r="E6" s="24">
        <v>0</v>
      </c>
    </row>
    <row r="7" spans="1:5" x14ac:dyDescent="0.25">
      <c r="A7" s="22" t="s">
        <v>1205</v>
      </c>
      <c r="B7" s="18"/>
      <c r="C7" s="14">
        <v>2</v>
      </c>
      <c r="D7" s="14">
        <v>0</v>
      </c>
      <c r="E7" s="24">
        <v>1</v>
      </c>
    </row>
    <row r="8" spans="1:5" x14ac:dyDescent="0.25">
      <c r="A8" s="22" t="s">
        <v>1206</v>
      </c>
      <c r="B8" s="18"/>
      <c r="C8" s="14">
        <v>2</v>
      </c>
      <c r="D8" s="14">
        <v>0</v>
      </c>
      <c r="E8" s="24">
        <v>2</v>
      </c>
    </row>
    <row r="9" spans="1:5" x14ac:dyDescent="0.25">
      <c r="A9" s="22" t="s">
        <v>635</v>
      </c>
      <c r="B9" s="18"/>
      <c r="C9" s="16"/>
      <c r="D9" s="16"/>
      <c r="E9" s="23"/>
    </row>
    <row r="10" spans="1:5" x14ac:dyDescent="0.25">
      <c r="A10" s="22" t="s">
        <v>1207</v>
      </c>
      <c r="B10" s="18"/>
      <c r="C10" s="14">
        <v>1</v>
      </c>
      <c r="D10" s="14">
        <v>0</v>
      </c>
      <c r="E10" s="24">
        <v>1</v>
      </c>
    </row>
    <row r="11" spans="1:5" x14ac:dyDescent="0.25">
      <c r="A11" s="198" t="s">
        <v>976</v>
      </c>
      <c r="B11" s="199"/>
      <c r="C11" s="32">
        <v>8</v>
      </c>
      <c r="D11" s="32">
        <v>1</v>
      </c>
      <c r="E11" s="32">
        <v>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4">
        <v>4</v>
      </c>
    </row>
    <row r="15" spans="1:5" x14ac:dyDescent="0.25">
      <c r="A15" s="22" t="s">
        <v>1210</v>
      </c>
      <c r="B15" s="18"/>
      <c r="C15" s="23"/>
    </row>
    <row r="16" spans="1:5" x14ac:dyDescent="0.25">
      <c r="A16" s="22" t="s">
        <v>1211</v>
      </c>
      <c r="B16" s="18"/>
      <c r="C16" s="23"/>
    </row>
    <row r="17" spans="1:3" x14ac:dyDescent="0.25">
      <c r="A17" s="198" t="s">
        <v>976</v>
      </c>
      <c r="B17" s="199"/>
      <c r="C17" s="32">
        <v>4</v>
      </c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4">
        <v>5</v>
      </c>
    </row>
    <row r="22" spans="1:3" x14ac:dyDescent="0.25">
      <c r="A22" s="22" t="s">
        <v>1204</v>
      </c>
      <c r="B22" s="18"/>
      <c r="C22" s="24">
        <v>2</v>
      </c>
    </row>
    <row r="23" spans="1:3" x14ac:dyDescent="0.25">
      <c r="A23" s="22" t="s">
        <v>1205</v>
      </c>
      <c r="B23" s="18"/>
      <c r="C23" s="24">
        <v>1</v>
      </c>
    </row>
    <row r="24" spans="1:3" x14ac:dyDescent="0.25">
      <c r="A24" s="22" t="s">
        <v>1206</v>
      </c>
      <c r="B24" s="18"/>
      <c r="C24" s="24">
        <v>4</v>
      </c>
    </row>
    <row r="25" spans="1:3" x14ac:dyDescent="0.25">
      <c r="A25" s="22" t="s">
        <v>635</v>
      </c>
      <c r="B25" s="18"/>
      <c r="C25" s="24">
        <v>3</v>
      </c>
    </row>
    <row r="26" spans="1:3" x14ac:dyDescent="0.25">
      <c r="A26" s="22" t="s">
        <v>1207</v>
      </c>
      <c r="B26" s="18"/>
      <c r="C26" s="24">
        <v>8</v>
      </c>
    </row>
    <row r="27" spans="1:3" x14ac:dyDescent="0.25">
      <c r="A27" s="198" t="s">
        <v>976</v>
      </c>
      <c r="B27" s="199"/>
      <c r="C27" s="32">
        <v>23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3"/>
    </row>
    <row r="32" spans="1:3" x14ac:dyDescent="0.25">
      <c r="A32" s="22" t="s">
        <v>1048</v>
      </c>
      <c r="B32" s="18"/>
      <c r="C32" s="23"/>
    </row>
    <row r="33" spans="1:3" x14ac:dyDescent="0.25">
      <c r="A33" s="22" t="s">
        <v>1213</v>
      </c>
      <c r="B33" s="18"/>
      <c r="C33" s="24">
        <v>21</v>
      </c>
    </row>
    <row r="34" spans="1:3" x14ac:dyDescent="0.25">
      <c r="A34" s="22" t="s">
        <v>1146</v>
      </c>
      <c r="B34" s="18"/>
      <c r="C34" s="24">
        <v>2</v>
      </c>
    </row>
    <row r="35" spans="1:3" x14ac:dyDescent="0.25">
      <c r="A35" s="22" t="s">
        <v>1214</v>
      </c>
      <c r="B35" s="18"/>
      <c r="C35" s="24">
        <v>9</v>
      </c>
    </row>
    <row r="36" spans="1:3" x14ac:dyDescent="0.25">
      <c r="A36" s="22" t="s">
        <v>1050</v>
      </c>
      <c r="B36" s="18"/>
      <c r="C36" s="23"/>
    </row>
    <row r="37" spans="1:3" x14ac:dyDescent="0.25">
      <c r="A37" s="22" t="s">
        <v>1051</v>
      </c>
      <c r="B37" s="18"/>
      <c r="C37" s="23"/>
    </row>
    <row r="38" spans="1:3" x14ac:dyDescent="0.25">
      <c r="A38" s="22" t="s">
        <v>1109</v>
      </c>
      <c r="B38" s="18"/>
      <c r="C38" s="23"/>
    </row>
    <row r="39" spans="1:3" x14ac:dyDescent="0.25">
      <c r="A39" s="22" t="s">
        <v>1110</v>
      </c>
      <c r="B39" s="18"/>
      <c r="C39" s="23"/>
    </row>
    <row r="40" spans="1:3" x14ac:dyDescent="0.25">
      <c r="A40" s="198" t="s">
        <v>976</v>
      </c>
      <c r="B40" s="199"/>
      <c r="C40" s="32">
        <v>32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4">
        <v>1</v>
      </c>
    </row>
    <row r="45" spans="1:3" x14ac:dyDescent="0.25">
      <c r="A45" s="22" t="s">
        <v>1204</v>
      </c>
      <c r="B45" s="18"/>
      <c r="C45" s="23"/>
    </row>
    <row r="46" spans="1:3" x14ac:dyDescent="0.25">
      <c r="A46" s="22" t="s">
        <v>1205</v>
      </c>
      <c r="B46" s="18"/>
      <c r="C46" s="23"/>
    </row>
    <row r="47" spans="1:3" x14ac:dyDescent="0.25">
      <c r="A47" s="22" t="s">
        <v>1206</v>
      </c>
      <c r="B47" s="18"/>
      <c r="C47" s="24">
        <v>2</v>
      </c>
    </row>
    <row r="48" spans="1:3" x14ac:dyDescent="0.25">
      <c r="A48" s="22" t="s">
        <v>635</v>
      </c>
      <c r="B48" s="18"/>
      <c r="C48" s="24">
        <v>1</v>
      </c>
    </row>
    <row r="49" spans="1:3" x14ac:dyDescent="0.25">
      <c r="A49" s="22" t="s">
        <v>1207</v>
      </c>
      <c r="B49" s="18"/>
      <c r="C49" s="23"/>
    </row>
    <row r="50" spans="1:3" x14ac:dyDescent="0.25">
      <c r="A50" s="198" t="s">
        <v>976</v>
      </c>
      <c r="B50" s="199"/>
      <c r="C50" s="32">
        <v>4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81" t="s">
        <v>1203</v>
      </c>
      <c r="B53" s="13" t="s">
        <v>80</v>
      </c>
      <c r="C53" s="23"/>
    </row>
    <row r="54" spans="1:3" x14ac:dyDescent="0.25">
      <c r="A54" s="183"/>
      <c r="B54" s="13" t="s">
        <v>81</v>
      </c>
      <c r="C54" s="23"/>
    </row>
    <row r="55" spans="1:3" x14ac:dyDescent="0.25">
      <c r="A55" s="181" t="s">
        <v>1204</v>
      </c>
      <c r="B55" s="13" t="s">
        <v>80</v>
      </c>
      <c r="C55" s="24">
        <v>1</v>
      </c>
    </row>
    <row r="56" spans="1:3" x14ac:dyDescent="0.25">
      <c r="A56" s="183"/>
      <c r="B56" s="13" t="s">
        <v>81</v>
      </c>
      <c r="C56" s="23"/>
    </row>
    <row r="57" spans="1:3" x14ac:dyDescent="0.25">
      <c r="A57" s="181" t="s">
        <v>1205</v>
      </c>
      <c r="B57" s="13" t="s">
        <v>80</v>
      </c>
      <c r="C57" s="23"/>
    </row>
    <row r="58" spans="1:3" x14ac:dyDescent="0.25">
      <c r="A58" s="183"/>
      <c r="B58" s="13" t="s">
        <v>81</v>
      </c>
      <c r="C58" s="23"/>
    </row>
    <row r="59" spans="1:3" x14ac:dyDescent="0.25">
      <c r="A59" s="181" t="s">
        <v>1206</v>
      </c>
      <c r="B59" s="13" t="s">
        <v>80</v>
      </c>
      <c r="C59" s="24">
        <v>3</v>
      </c>
    </row>
    <row r="60" spans="1:3" x14ac:dyDescent="0.25">
      <c r="A60" s="183"/>
      <c r="B60" s="13" t="s">
        <v>81</v>
      </c>
      <c r="C60" s="23"/>
    </row>
    <row r="61" spans="1:3" x14ac:dyDescent="0.25">
      <c r="A61" s="181" t="s">
        <v>635</v>
      </c>
      <c r="B61" s="13" t="s">
        <v>80</v>
      </c>
      <c r="C61" s="23"/>
    </row>
    <row r="62" spans="1:3" x14ac:dyDescent="0.25">
      <c r="A62" s="183"/>
      <c r="B62" s="13" t="s">
        <v>81</v>
      </c>
      <c r="C62" s="23"/>
    </row>
    <row r="63" spans="1:3" x14ac:dyDescent="0.25">
      <c r="A63" s="181" t="s">
        <v>1207</v>
      </c>
      <c r="B63" s="13" t="s">
        <v>80</v>
      </c>
      <c r="C63" s="24">
        <v>2</v>
      </c>
    </row>
    <row r="64" spans="1:3" x14ac:dyDescent="0.25">
      <c r="A64" s="183"/>
      <c r="B64" s="13" t="s">
        <v>81</v>
      </c>
      <c r="C64" s="23"/>
    </row>
    <row r="65" spans="1:3" x14ac:dyDescent="0.25">
      <c r="A65" s="198" t="s">
        <v>976</v>
      </c>
      <c r="B65" s="199"/>
      <c r="C65" s="32">
        <v>6</v>
      </c>
    </row>
  </sheetData>
  <sheetProtection algorithmName="SHA-512" hashValue="58P0Kd1SXPIC2cCnXzu6ephQSS2PAAFZPchT9gnxBIVIr4RILKg0B5QXHRXMVd+QkUuwXRH2cPKsfG0Syh9tCg==" saltValue="j8Pb+qtB55aAxV+wD+MIA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5" t="s">
        <v>1221</v>
      </c>
      <c r="B5" s="48" t="s">
        <v>1222</v>
      </c>
      <c r="C5" s="14">
        <v>1</v>
      </c>
      <c r="D5" s="14">
        <v>1</v>
      </c>
      <c r="E5" s="14">
        <v>0</v>
      </c>
      <c r="F5" s="24">
        <v>0</v>
      </c>
    </row>
    <row r="6" spans="1:6" x14ac:dyDescent="0.25">
      <c r="A6" s="177"/>
      <c r="B6" s="48" t="s">
        <v>1223</v>
      </c>
      <c r="C6" s="14">
        <v>0</v>
      </c>
      <c r="D6" s="14">
        <v>1</v>
      </c>
      <c r="E6" s="14">
        <v>1</v>
      </c>
      <c r="F6" s="24">
        <v>0</v>
      </c>
    </row>
    <row r="7" spans="1:6" x14ac:dyDescent="0.25">
      <c r="A7" s="12" t="s">
        <v>1224</v>
      </c>
      <c r="B7" s="48" t="s">
        <v>1225</v>
      </c>
      <c r="C7" s="16"/>
      <c r="D7" s="16"/>
      <c r="E7" s="16"/>
      <c r="F7" s="23"/>
    </row>
    <row r="8" spans="1:6" ht="22.5" x14ac:dyDescent="0.25">
      <c r="A8" s="175" t="s">
        <v>1226</v>
      </c>
      <c r="B8" s="48" t="s">
        <v>1227</v>
      </c>
      <c r="C8" s="14">
        <v>0</v>
      </c>
      <c r="D8" s="14">
        <v>3</v>
      </c>
      <c r="E8" s="14">
        <v>0</v>
      </c>
      <c r="F8" s="24">
        <v>0</v>
      </c>
    </row>
    <row r="9" spans="1:6" x14ac:dyDescent="0.25">
      <c r="A9" s="176"/>
      <c r="B9" s="48" t="s">
        <v>1228</v>
      </c>
      <c r="C9" s="14">
        <v>0</v>
      </c>
      <c r="D9" s="14">
        <v>1</v>
      </c>
      <c r="E9" s="14">
        <v>0</v>
      </c>
      <c r="F9" s="24">
        <v>0</v>
      </c>
    </row>
    <row r="10" spans="1:6" ht="22.5" x14ac:dyDescent="0.25">
      <c r="A10" s="177"/>
      <c r="B10" s="48" t="s">
        <v>1229</v>
      </c>
      <c r="C10" s="14">
        <v>4</v>
      </c>
      <c r="D10" s="14">
        <v>2</v>
      </c>
      <c r="E10" s="14">
        <v>1</v>
      </c>
      <c r="F10" s="24">
        <v>0</v>
      </c>
    </row>
    <row r="11" spans="1:6" ht="22.5" x14ac:dyDescent="0.25">
      <c r="A11" s="175" t="s">
        <v>1230</v>
      </c>
      <c r="B11" s="48" t="s">
        <v>1231</v>
      </c>
      <c r="C11" s="16"/>
      <c r="D11" s="16"/>
      <c r="E11" s="16"/>
      <c r="F11" s="23"/>
    </row>
    <row r="12" spans="1:6" x14ac:dyDescent="0.25">
      <c r="A12" s="176"/>
      <c r="B12" s="48" t="s">
        <v>1232</v>
      </c>
      <c r="C12" s="16"/>
      <c r="D12" s="16"/>
      <c r="E12" s="16"/>
      <c r="F12" s="23"/>
    </row>
    <row r="13" spans="1:6" ht="22.5" x14ac:dyDescent="0.25">
      <c r="A13" s="177"/>
      <c r="B13" s="48" t="s">
        <v>1233</v>
      </c>
      <c r="C13" s="14">
        <v>0</v>
      </c>
      <c r="D13" s="14">
        <v>1</v>
      </c>
      <c r="E13" s="14">
        <v>0</v>
      </c>
      <c r="F13" s="24">
        <v>0</v>
      </c>
    </row>
    <row r="14" spans="1:6" ht="22.5" x14ac:dyDescent="0.25">
      <c r="A14" s="12" t="s">
        <v>1234</v>
      </c>
      <c r="B14" s="48" t="s">
        <v>1235</v>
      </c>
      <c r="C14" s="14">
        <v>2</v>
      </c>
      <c r="D14" s="14">
        <v>1</v>
      </c>
      <c r="E14" s="14">
        <v>1</v>
      </c>
      <c r="F14" s="24">
        <v>0</v>
      </c>
    </row>
    <row r="15" spans="1:6" x14ac:dyDescent="0.25">
      <c r="A15" s="175" t="s">
        <v>1236</v>
      </c>
      <c r="B15" s="48" t="s">
        <v>1237</v>
      </c>
      <c r="C15" s="14">
        <v>50</v>
      </c>
      <c r="D15" s="14">
        <v>23</v>
      </c>
      <c r="E15" s="14">
        <v>5</v>
      </c>
      <c r="F15" s="24">
        <v>0</v>
      </c>
    </row>
    <row r="16" spans="1:6" x14ac:dyDescent="0.25">
      <c r="A16" s="176"/>
      <c r="B16" s="48" t="s">
        <v>1238</v>
      </c>
      <c r="C16" s="16"/>
      <c r="D16" s="16"/>
      <c r="E16" s="16"/>
      <c r="F16" s="23"/>
    </row>
    <row r="17" spans="1:6" ht="22.5" x14ac:dyDescent="0.25">
      <c r="A17" s="176"/>
      <c r="B17" s="48" t="s">
        <v>1239</v>
      </c>
      <c r="C17" s="16"/>
      <c r="D17" s="16"/>
      <c r="E17" s="16"/>
      <c r="F17" s="23"/>
    </row>
    <row r="18" spans="1:6" x14ac:dyDescent="0.25">
      <c r="A18" s="176"/>
      <c r="B18" s="48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2.5" x14ac:dyDescent="0.25">
      <c r="A19" s="177"/>
      <c r="B19" s="48" t="s">
        <v>1241</v>
      </c>
      <c r="C19" s="14">
        <v>0</v>
      </c>
      <c r="D19" s="14">
        <v>0</v>
      </c>
      <c r="E19" s="14">
        <v>1</v>
      </c>
      <c r="F19" s="24">
        <v>0</v>
      </c>
    </row>
    <row r="20" spans="1:6" x14ac:dyDescent="0.25">
      <c r="A20" s="12" t="s">
        <v>1242</v>
      </c>
      <c r="B20" s="48" t="s">
        <v>1243</v>
      </c>
      <c r="C20" s="14">
        <v>0</v>
      </c>
      <c r="D20" s="14">
        <v>1</v>
      </c>
      <c r="E20" s="14">
        <v>0</v>
      </c>
      <c r="F20" s="24">
        <v>0</v>
      </c>
    </row>
    <row r="21" spans="1:6" ht="22.5" x14ac:dyDescent="0.25">
      <c r="A21" s="12" t="s">
        <v>1244</v>
      </c>
      <c r="B21" s="48" t="s">
        <v>1245</v>
      </c>
      <c r="C21" s="16"/>
      <c r="D21" s="16"/>
      <c r="E21" s="16"/>
      <c r="F21" s="23"/>
    </row>
    <row r="22" spans="1:6" x14ac:dyDescent="0.25">
      <c r="A22" s="198" t="s">
        <v>976</v>
      </c>
      <c r="B22" s="199"/>
      <c r="C22" s="32">
        <v>58</v>
      </c>
      <c r="D22" s="32">
        <v>34</v>
      </c>
      <c r="E22" s="32">
        <v>9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3"/>
    </row>
    <row r="26" spans="1:6" x14ac:dyDescent="0.25">
      <c r="A26" s="22" t="s">
        <v>113</v>
      </c>
      <c r="B26" s="18"/>
      <c r="C26" s="23"/>
    </row>
    <row r="27" spans="1:6" x14ac:dyDescent="0.25">
      <c r="A27" s="22" t="s">
        <v>1079</v>
      </c>
      <c r="B27" s="18"/>
      <c r="C27" s="23"/>
    </row>
    <row r="28" spans="1:6" x14ac:dyDescent="0.25">
      <c r="A28" s="198" t="s">
        <v>976</v>
      </c>
      <c r="B28" s="199"/>
      <c r="C28" s="49"/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4">
        <v>4</v>
      </c>
    </row>
    <row r="33" spans="1:3" x14ac:dyDescent="0.25">
      <c r="A33" s="22" t="s">
        <v>1248</v>
      </c>
      <c r="B33" s="18"/>
      <c r="C33" s="24">
        <v>5</v>
      </c>
    </row>
    <row r="34" spans="1:3" x14ac:dyDescent="0.25">
      <c r="A34" s="22" t="s">
        <v>81</v>
      </c>
      <c r="B34" s="18"/>
      <c r="C34" s="24">
        <v>3</v>
      </c>
    </row>
    <row r="35" spans="1:3" x14ac:dyDescent="0.25">
      <c r="A35" s="198" t="s">
        <v>976</v>
      </c>
      <c r="B35" s="199"/>
      <c r="C35" s="32">
        <v>12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4">
        <v>38</v>
      </c>
    </row>
    <row r="40" spans="1:3" x14ac:dyDescent="0.25">
      <c r="A40" s="22" t="s">
        <v>1251</v>
      </c>
      <c r="B40" s="18"/>
      <c r="C40" s="24">
        <v>16</v>
      </c>
    </row>
    <row r="41" spans="1:3" x14ac:dyDescent="0.25">
      <c r="A41" s="198" t="s">
        <v>976</v>
      </c>
      <c r="B41" s="199"/>
      <c r="C41" s="32">
        <v>54</v>
      </c>
    </row>
    <row r="42" spans="1:3" ht="15.95" customHeight="1" x14ac:dyDescent="0.25"/>
  </sheetData>
  <sheetProtection algorithmName="SHA-512" hashValue="c0PvXz5QuK4WaBGOZLHy+sKDaBDqdRg7mSw9bmPTI3qSQozHBEIeaDCHBM14uPrz+oFavP+8C6r8u4+wVqaNOw==" saltValue="e8Z3IDzlO83JpqvO7VM03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95</v>
      </c>
      <c r="D5" s="16"/>
      <c r="E5" s="15">
        <v>0</v>
      </c>
    </row>
    <row r="6" spans="1:5" x14ac:dyDescent="0.25">
      <c r="A6" s="176"/>
      <c r="B6" s="13" t="s">
        <v>1256</v>
      </c>
      <c r="C6" s="14">
        <v>12</v>
      </c>
      <c r="D6" s="16"/>
      <c r="E6" s="15">
        <v>0</v>
      </c>
    </row>
    <row r="7" spans="1:5" x14ac:dyDescent="0.25">
      <c r="A7" s="177"/>
      <c r="B7" s="13" t="s">
        <v>1257</v>
      </c>
      <c r="C7" s="14">
        <v>25</v>
      </c>
      <c r="D7" s="16"/>
      <c r="E7" s="15">
        <v>0</v>
      </c>
    </row>
    <row r="8" spans="1:5" x14ac:dyDescent="0.25">
      <c r="A8" s="17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0</v>
      </c>
      <c r="D11" s="16"/>
      <c r="E11" s="15">
        <v>0</v>
      </c>
    </row>
    <row r="12" spans="1:5" x14ac:dyDescent="0.25">
      <c r="A12" s="176"/>
      <c r="B12" s="13" t="s">
        <v>1261</v>
      </c>
      <c r="C12" s="14">
        <v>7</v>
      </c>
      <c r="D12" s="16"/>
      <c r="E12" s="15">
        <v>0</v>
      </c>
    </row>
    <row r="13" spans="1:5" x14ac:dyDescent="0.25">
      <c r="A13" s="176"/>
      <c r="B13" s="13" t="s">
        <v>1262</v>
      </c>
      <c r="C13" s="14">
        <v>37</v>
      </c>
      <c r="D13" s="16"/>
      <c r="E13" s="15">
        <v>0</v>
      </c>
    </row>
    <row r="14" spans="1:5" x14ac:dyDescent="0.25">
      <c r="A14" s="176"/>
      <c r="B14" s="13" t="s">
        <v>1263</v>
      </c>
      <c r="C14" s="14">
        <v>40</v>
      </c>
      <c r="D14" s="16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6"/>
      <c r="B16" s="13" t="s">
        <v>1265</v>
      </c>
      <c r="C16" s="14">
        <v>11</v>
      </c>
      <c r="D16" s="16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6"/>
      <c r="E19" s="15">
        <v>0</v>
      </c>
    </row>
    <row r="20" spans="1:5" x14ac:dyDescent="0.25">
      <c r="A20" s="17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6"/>
      <c r="B24" s="13" t="s">
        <v>1272</v>
      </c>
      <c r="C24" s="14">
        <v>4</v>
      </c>
      <c r="D24" s="16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6"/>
      <c r="E26" s="15">
        <v>0</v>
      </c>
    </row>
    <row r="27" spans="1:5" x14ac:dyDescent="0.25">
      <c r="A27" s="17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0</v>
      </c>
      <c r="D30" s="16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16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16"/>
      <c r="E32" s="15">
        <v>0</v>
      </c>
    </row>
  </sheetData>
  <sheetProtection algorithmName="SHA-512" hashValue="vsbkYfnzEuymmdeJP1+R8uMtfU/y3wXM0w3eNBelNRzPULKHhswa6O+z9cTlDgCGLI1m69v/ox/LQa92D42Zww==" saltValue="hgHrvw8cuprJNKs7aXkRz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6"/>
      <c r="E5" s="15">
        <v>0</v>
      </c>
    </row>
    <row r="6" spans="1:5" x14ac:dyDescent="0.25">
      <c r="A6" s="176"/>
      <c r="B6" s="13" t="s">
        <v>1283</v>
      </c>
      <c r="C6" s="14">
        <v>0</v>
      </c>
      <c r="D6" s="16"/>
      <c r="E6" s="15">
        <v>0</v>
      </c>
    </row>
    <row r="7" spans="1:5" x14ac:dyDescent="0.25">
      <c r="A7" s="176"/>
      <c r="B7" s="13" t="s">
        <v>1284</v>
      </c>
      <c r="C7" s="14">
        <v>3</v>
      </c>
      <c r="D7" s="16"/>
      <c r="E7" s="15">
        <v>0</v>
      </c>
    </row>
    <row r="8" spans="1:5" x14ac:dyDescent="0.25">
      <c r="A8" s="176"/>
      <c r="B8" s="13" t="s">
        <v>1285</v>
      </c>
      <c r="C8" s="14">
        <v>0</v>
      </c>
      <c r="D8" s="16"/>
      <c r="E8" s="15">
        <v>0</v>
      </c>
    </row>
    <row r="9" spans="1:5" x14ac:dyDescent="0.25">
      <c r="A9" s="176"/>
      <c r="B9" s="13" t="s">
        <v>1286</v>
      </c>
      <c r="C9" s="14">
        <v>0</v>
      </c>
      <c r="D9" s="16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6"/>
      <c r="E10" s="15">
        <v>0</v>
      </c>
    </row>
    <row r="11" spans="1:5" x14ac:dyDescent="0.25">
      <c r="A11" s="176"/>
      <c r="B11" s="13" t="s">
        <v>1288</v>
      </c>
      <c r="C11" s="14">
        <v>0</v>
      </c>
      <c r="D11" s="16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6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6"/>
      <c r="E13" s="15">
        <v>0</v>
      </c>
    </row>
    <row r="14" spans="1:5" x14ac:dyDescent="0.25">
      <c r="A14" s="176"/>
      <c r="B14" s="13" t="s">
        <v>1291</v>
      </c>
      <c r="C14" s="14">
        <v>1</v>
      </c>
      <c r="D14" s="16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77"/>
      <c r="B16" s="13" t="s">
        <v>110</v>
      </c>
      <c r="C16" s="14">
        <v>0</v>
      </c>
      <c r="D16" s="16"/>
      <c r="E16" s="15">
        <v>0</v>
      </c>
    </row>
  </sheetData>
  <sheetProtection algorithmName="SHA-512" hashValue="S5ffq9bXqyB5QnFN1r1v6jMO7120tA0yD8Uu1DPoiAkYDffQQPI55XmID4XZrzmTNZfhzCCOQAv7r2xH+a0Hzg==" saltValue="s5EXYonhe2dBXFJhNiiBK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8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6"/>
      <c r="B5" s="48" t="s">
        <v>1047</v>
      </c>
      <c r="C5" s="53">
        <v>1</v>
      </c>
      <c r="D5" s="53">
        <v>0</v>
      </c>
      <c r="E5" s="53">
        <v>1</v>
      </c>
      <c r="F5" s="53">
        <v>1</v>
      </c>
      <c r="G5" s="53">
        <v>0</v>
      </c>
      <c r="H5" s="53">
        <v>4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6"/>
      <c r="B6" s="48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7"/>
      <c r="B7" s="48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5" t="s">
        <v>1308</v>
      </c>
      <c r="B8" s="48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6"/>
      <c r="B9" s="48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6"/>
      <c r="B10" s="48" t="s">
        <v>1311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6"/>
      <c r="B11" s="48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6"/>
      <c r="B12" s="48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6"/>
      <c r="B13" s="48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6"/>
      <c r="B14" s="48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6"/>
      <c r="B15" s="48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6"/>
      <c r="B16" s="48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6"/>
      <c r="B17" s="48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6"/>
      <c r="B18" s="48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6"/>
      <c r="B19" s="48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6"/>
      <c r="B20" s="48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6"/>
      <c r="B21" s="48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6"/>
      <c r="B22" s="48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6"/>
      <c r="B23" s="48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6"/>
      <c r="B24" s="48" t="s">
        <v>1325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6"/>
      <c r="B25" s="48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6"/>
      <c r="B26" s="48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6"/>
      <c r="B27" s="48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6"/>
      <c r="B28" s="48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6"/>
      <c r="B29" s="48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6"/>
      <c r="B30" s="48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6"/>
      <c r="B31" s="48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6"/>
      <c r="B32" s="48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6"/>
      <c r="B33" s="48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6"/>
      <c r="B34" s="48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6"/>
      <c r="B35" s="48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6"/>
      <c r="B36" s="48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6"/>
      <c r="B37" s="48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6"/>
      <c r="B38" s="48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6"/>
      <c r="B39" s="48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6"/>
      <c r="B40" s="48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6"/>
      <c r="B41" s="48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6"/>
      <c r="B42" s="48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6"/>
      <c r="B43" s="48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6"/>
      <c r="B44" s="48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6"/>
      <c r="B45" s="48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6"/>
      <c r="B46" s="48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6"/>
      <c r="B47" s="48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6"/>
      <c r="B48" s="48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6"/>
      <c r="B49" s="48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6"/>
      <c r="B50" s="48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6"/>
      <c r="B51" s="48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6"/>
      <c r="B52" s="48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6"/>
      <c r="B53" s="48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6"/>
      <c r="B54" s="48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6"/>
      <c r="B55" s="48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6"/>
      <c r="B56" s="48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6"/>
      <c r="B57" s="48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6"/>
      <c r="B58" s="48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6"/>
      <c r="B59" s="48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6"/>
      <c r="B60" s="48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6"/>
      <c r="B61" s="48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6"/>
      <c r="B62" s="48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6"/>
      <c r="B63" s="48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6"/>
      <c r="B64" s="48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6"/>
      <c r="B65" s="48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6"/>
      <c r="B66" s="48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6"/>
      <c r="B67" s="48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6"/>
      <c r="B68" s="48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6"/>
      <c r="B69" s="48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6"/>
      <c r="B70" s="48" t="s">
        <v>1371</v>
      </c>
      <c r="C70" s="53">
        <v>0</v>
      </c>
      <c r="D70" s="53">
        <v>0</v>
      </c>
      <c r="E70" s="53">
        <v>0</v>
      </c>
      <c r="F70" s="53">
        <v>1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6"/>
      <c r="B71" s="48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6"/>
      <c r="B72" s="48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6"/>
      <c r="B73" s="48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6"/>
      <c r="B74" s="48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6"/>
      <c r="B75" s="48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6"/>
      <c r="B76" s="48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6"/>
      <c r="B77" s="48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6"/>
      <c r="B78" s="48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6"/>
      <c r="B79" s="48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6"/>
      <c r="B80" s="48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6"/>
      <c r="B81" s="48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6"/>
      <c r="B82" s="48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6"/>
      <c r="B83" s="48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6"/>
      <c r="B84" s="48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6"/>
      <c r="B85" s="48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6"/>
      <c r="B86" s="48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6"/>
      <c r="B87" s="48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6"/>
      <c r="B88" s="48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6"/>
      <c r="B89" s="48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6"/>
      <c r="B90" s="48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6"/>
      <c r="B91" s="48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6"/>
      <c r="B92" s="48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6"/>
      <c r="B93" s="48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6"/>
      <c r="B94" s="48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6"/>
      <c r="B95" s="48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6"/>
      <c r="B96" s="48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6"/>
      <c r="B97" s="48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6"/>
      <c r="B98" s="48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6"/>
      <c r="B99" s="48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6"/>
      <c r="B100" s="48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6"/>
      <c r="B101" s="48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6"/>
      <c r="B102" s="48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6"/>
      <c r="B103" s="48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6"/>
      <c r="B104" s="48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6"/>
      <c r="B105" s="48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6"/>
      <c r="B106" s="48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6"/>
      <c r="B107" s="48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6"/>
      <c r="B108" s="48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6"/>
      <c r="B109" s="48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6"/>
      <c r="B110" s="48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6"/>
      <c r="B111" s="48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6"/>
      <c r="B112" s="48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6"/>
      <c r="B113" s="48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6"/>
      <c r="B114" s="48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6"/>
      <c r="B115" s="48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6"/>
      <c r="B116" s="48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6"/>
      <c r="B117" s="48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6"/>
      <c r="B118" s="48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6"/>
      <c r="B119" s="48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6"/>
      <c r="B120" s="48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6"/>
      <c r="B121" s="48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6"/>
      <c r="B122" s="48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6"/>
      <c r="B123" s="48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6"/>
      <c r="B124" s="48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6"/>
      <c r="B125" s="48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6"/>
      <c r="B126" s="48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6"/>
      <c r="B127" s="48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6"/>
      <c r="B128" s="48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6"/>
      <c r="B129" s="48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6"/>
      <c r="B130" s="48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6"/>
      <c r="B131" s="48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6"/>
      <c r="B132" s="48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6"/>
      <c r="B133" s="48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6"/>
      <c r="B134" s="48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6"/>
      <c r="B135" s="48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6"/>
      <c r="B136" s="48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6"/>
      <c r="B137" s="48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6"/>
      <c r="B138" s="48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6"/>
      <c r="B139" s="48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6"/>
      <c r="B140" s="48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6"/>
      <c r="B141" s="48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6"/>
      <c r="B142" s="48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6"/>
      <c r="B143" s="48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6"/>
      <c r="B144" s="48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6"/>
      <c r="B145" s="48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6"/>
      <c r="B146" s="48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6"/>
      <c r="B147" s="48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6"/>
      <c r="B148" s="48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6"/>
      <c r="B149" s="48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6"/>
      <c r="B150" s="48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6"/>
      <c r="B151" s="48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6"/>
      <c r="B152" s="48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6"/>
      <c r="B153" s="48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6"/>
      <c r="B154" s="48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6"/>
      <c r="B155" s="48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6"/>
      <c r="B156" s="48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6"/>
      <c r="B157" s="48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6"/>
      <c r="B158" s="48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6"/>
      <c r="B159" s="48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6"/>
      <c r="B160" s="48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6"/>
      <c r="B161" s="48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6"/>
      <c r="B162" s="48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6"/>
      <c r="B163" s="48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6"/>
      <c r="B164" s="48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6"/>
      <c r="B165" s="48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6"/>
      <c r="B166" s="48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6"/>
      <c r="B167" s="48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6"/>
      <c r="B168" s="48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6"/>
      <c r="B169" s="48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6"/>
      <c r="B170" s="48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6"/>
      <c r="B171" s="48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6"/>
      <c r="B172" s="48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6"/>
      <c r="B173" s="48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6"/>
      <c r="B174" s="48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6"/>
      <c r="B175" s="48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6"/>
      <c r="B176" s="48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6"/>
      <c r="B177" s="48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6"/>
      <c r="B178" s="48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6"/>
      <c r="B179" s="48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6"/>
      <c r="B180" s="48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6"/>
      <c r="B181" s="48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6"/>
      <c r="B182" s="48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6"/>
      <c r="B183" s="48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6"/>
      <c r="B184" s="48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6"/>
      <c r="B185" s="48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6"/>
      <c r="B186" s="48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6"/>
      <c r="B187" s="48" t="s">
        <v>1488</v>
      </c>
      <c r="C187" s="53">
        <v>0</v>
      </c>
      <c r="D187" s="53">
        <v>0</v>
      </c>
      <c r="E187" s="53">
        <v>1</v>
      </c>
      <c r="F187" s="53">
        <v>0</v>
      </c>
      <c r="G187" s="53">
        <v>0</v>
      </c>
      <c r="H187" s="53">
        <v>1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6"/>
      <c r="B188" s="48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6"/>
      <c r="B189" s="48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6"/>
      <c r="B190" s="48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6"/>
      <c r="B191" s="48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6"/>
      <c r="B192" s="48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6"/>
      <c r="B193" s="48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6"/>
      <c r="B194" s="48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6"/>
      <c r="B195" s="48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6"/>
      <c r="B196" s="48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6"/>
      <c r="B197" s="48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6"/>
      <c r="B198" s="48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6"/>
      <c r="B199" s="48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6"/>
      <c r="B200" s="48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6"/>
      <c r="B201" s="48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6"/>
      <c r="B202" s="48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6"/>
      <c r="B203" s="48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6"/>
      <c r="B204" s="48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6"/>
      <c r="B205" s="48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6"/>
      <c r="B206" s="48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6"/>
      <c r="B207" s="48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6"/>
      <c r="B208" s="48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6"/>
      <c r="B209" s="48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6"/>
      <c r="B210" s="48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6"/>
      <c r="B211" s="48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6"/>
      <c r="B212" s="48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6"/>
      <c r="B213" s="48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6"/>
      <c r="B214" s="48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6"/>
      <c r="B215" s="48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6"/>
      <c r="B216" s="48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6"/>
      <c r="B217" s="48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6"/>
      <c r="B218" s="48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6"/>
      <c r="B219" s="48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6"/>
      <c r="B220" s="48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6"/>
      <c r="B221" s="48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6"/>
      <c r="B222" s="48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6"/>
      <c r="B223" s="48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6"/>
      <c r="B224" s="48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6"/>
      <c r="B225" s="48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6"/>
      <c r="B226" s="48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6"/>
      <c r="B227" s="48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6"/>
      <c r="B228" s="48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6"/>
      <c r="B229" s="48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6"/>
      <c r="B230" s="48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6"/>
      <c r="B231" s="48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6"/>
      <c r="B232" s="48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6"/>
      <c r="B233" s="48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6"/>
      <c r="B234" s="48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6"/>
      <c r="B235" s="48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6"/>
      <c r="B236" s="48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6"/>
      <c r="B237" s="48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6"/>
      <c r="B238" s="48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6"/>
      <c r="B239" s="48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6"/>
      <c r="B240" s="48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6"/>
      <c r="B241" s="48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6"/>
      <c r="B242" s="48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6"/>
      <c r="B243" s="48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6"/>
      <c r="B244" s="48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6"/>
      <c r="B245" s="48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6"/>
      <c r="B246" s="48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6"/>
      <c r="B247" s="48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6"/>
      <c r="B248" s="48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6"/>
      <c r="B249" s="48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6"/>
      <c r="B250" s="48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6"/>
      <c r="B251" s="48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6"/>
      <c r="B252" s="48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6"/>
      <c r="B253" s="48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6"/>
      <c r="B254" s="48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6"/>
      <c r="B255" s="48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6"/>
      <c r="B256" s="48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6"/>
      <c r="B257" s="48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6"/>
      <c r="B258" s="48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7"/>
      <c r="B259" s="48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5" t="s">
        <v>1561</v>
      </c>
      <c r="B260" s="48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6"/>
      <c r="B261" s="48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6"/>
      <c r="B262" s="48" t="s">
        <v>1564</v>
      </c>
      <c r="C262" s="53">
        <v>1</v>
      </c>
      <c r="D262" s="53">
        <v>0</v>
      </c>
      <c r="E262" s="53">
        <v>0</v>
      </c>
      <c r="F262" s="53">
        <v>1</v>
      </c>
      <c r="G262" s="53">
        <v>0</v>
      </c>
      <c r="H262" s="53">
        <v>4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6"/>
      <c r="B263" s="48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6"/>
      <c r="B264" s="48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6"/>
      <c r="B265" s="48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6"/>
      <c r="B266" s="48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6"/>
      <c r="B267" s="48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6"/>
      <c r="B268" s="48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6"/>
      <c r="B269" s="48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6"/>
      <c r="B270" s="48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6"/>
      <c r="B271" s="48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6"/>
      <c r="B272" s="48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6"/>
      <c r="B273" s="48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6"/>
      <c r="B274" s="48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6"/>
      <c r="B275" s="48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6"/>
      <c r="B276" s="48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6"/>
      <c r="B277" s="48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6"/>
      <c r="B278" s="48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6"/>
      <c r="B279" s="48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6"/>
      <c r="B280" s="48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6"/>
      <c r="B281" s="48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6"/>
      <c r="B282" s="48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6"/>
      <c r="B283" s="48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6"/>
      <c r="B284" s="48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6"/>
      <c r="B285" s="48" t="s">
        <v>946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6"/>
      <c r="B286" s="48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6"/>
      <c r="B287" s="48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6"/>
      <c r="B288" s="48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6"/>
      <c r="B289" s="48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6"/>
      <c r="B290" s="48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6"/>
      <c r="B291" s="48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7"/>
      <c r="B292" s="48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5" t="s">
        <v>1592</v>
      </c>
      <c r="B293" s="48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6"/>
      <c r="B294" s="48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6"/>
      <c r="B295" s="48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6"/>
      <c r="B296" s="48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6"/>
      <c r="B297" s="48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6"/>
      <c r="B298" s="48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6"/>
      <c r="B299" s="48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6"/>
      <c r="B300" s="48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6"/>
      <c r="B301" s="48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6"/>
      <c r="B302" s="48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6"/>
      <c r="B303" s="48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6"/>
      <c r="B304" s="48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6"/>
      <c r="B305" s="48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6"/>
      <c r="B306" s="48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7"/>
      <c r="B307" s="48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chY39fpXY/riVUs7Qqc7Cb3k7xg/ZHULHMrc0mX/7IcKyb1F2+Q0Aknapw7+KmQgDSMrbMzjuLyBp87nfJkugA==" saltValue="37ydxM4Hh9Cw4BlaVcc/a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C4C2-3951-428A-9AB2-C9B1F794BB0E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6" t="s">
        <v>1729</v>
      </c>
      <c r="D1" s="206"/>
      <c r="E1" s="206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5"/>
      <c r="AW2" s="205"/>
      <c r="AX2" s="205"/>
      <c r="AY2" s="205"/>
      <c r="AZ2" s="205"/>
      <c r="BA2" s="205"/>
      <c r="BK2" s="205" t="s">
        <v>1730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5" t="s">
        <v>1078</v>
      </c>
      <c r="AW3" s="205"/>
      <c r="AX3" s="205"/>
      <c r="AY3" s="205"/>
      <c r="AZ3" s="205"/>
      <c r="BA3" s="205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1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3" t="s">
        <v>1741</v>
      </c>
      <c r="BT4" s="203" t="s">
        <v>1742</v>
      </c>
      <c r="BU4" s="203" t="s">
        <v>296</v>
      </c>
      <c r="BV4" s="203" t="s">
        <v>1743</v>
      </c>
      <c r="BY4" s="204" t="s">
        <v>167</v>
      </c>
      <c r="BZ4" s="204"/>
      <c r="CA4" s="204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1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3" t="s">
        <v>110</v>
      </c>
      <c r="BK5" s="201"/>
      <c r="BL5" s="202"/>
      <c r="BM5" s="202"/>
      <c r="BN5" s="202"/>
      <c r="BO5" s="202"/>
      <c r="BP5" s="202"/>
      <c r="BQ5" s="202"/>
      <c r="BR5" s="202"/>
      <c r="BS5" s="203"/>
      <c r="BT5" s="203"/>
      <c r="BU5" s="203"/>
      <c r="BV5" s="203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1"/>
      <c r="AW6" s="202"/>
      <c r="AX6" s="202"/>
      <c r="AY6" s="202"/>
      <c r="AZ6" s="202"/>
      <c r="BA6" s="203"/>
      <c r="BE6" s="113" t="s">
        <v>112</v>
      </c>
      <c r="BF6" s="112" t="s">
        <v>113</v>
      </c>
      <c r="BG6" s="114" t="s">
        <v>1762</v>
      </c>
      <c r="BK6" s="201"/>
      <c r="BL6" s="202"/>
      <c r="BM6" s="202"/>
      <c r="BN6" s="202"/>
      <c r="BO6" s="202"/>
      <c r="BP6" s="202"/>
      <c r="BQ6" s="202"/>
      <c r="BR6" s="202"/>
      <c r="BS6" s="203"/>
      <c r="BT6" s="203"/>
      <c r="BU6" s="203"/>
      <c r="BV6" s="203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5638</v>
      </c>
      <c r="D7" s="121">
        <f>SUM(DatosGenerales!C15:C19)</f>
        <v>1174</v>
      </c>
      <c r="E7" s="120">
        <f>SUM(DatosGenerales!C12:C14)</f>
        <v>4821</v>
      </c>
      <c r="I7" s="122">
        <f>DatosGenerales!C31</f>
        <v>494</v>
      </c>
      <c r="J7" s="121">
        <f>DatosGenerales!C32</f>
        <v>17</v>
      </c>
      <c r="K7" s="120">
        <f>SUM(DatosGenerales!C33:C34)</f>
        <v>19</v>
      </c>
      <c r="L7" s="121">
        <f>DatosGenerales!C36</f>
        <v>367</v>
      </c>
      <c r="M7" s="120">
        <f>DatosGenerales!C95</f>
        <v>253</v>
      </c>
      <c r="N7" s="123">
        <f>L7-M7</f>
        <v>114</v>
      </c>
      <c r="O7" s="123"/>
      <c r="Q7" s="122">
        <f>DatosGenerales!C36</f>
        <v>367</v>
      </c>
      <c r="R7" s="121">
        <f>DatosGenerales!C49</f>
        <v>586</v>
      </c>
      <c r="S7" s="121">
        <f>DatosGenerales!C50</f>
        <v>21</v>
      </c>
      <c r="T7" s="121">
        <f>DatosGenerales!C62</f>
        <v>11</v>
      </c>
      <c r="U7" s="121">
        <f>DatosGenerales!C78</f>
        <v>0</v>
      </c>
      <c r="V7" s="124">
        <f>SUM(Q7:U7)</f>
        <v>985</v>
      </c>
      <c r="Z7" s="122">
        <f>SUM(DatosGenerales!C106,DatosGenerales!C107,DatosGenerales!C109)</f>
        <v>436</v>
      </c>
      <c r="AA7" s="121">
        <f>SUM(DatosGenerales!C108,DatosGenerales!C110)</f>
        <v>267</v>
      </c>
      <c r="AB7" s="121">
        <f>DatosGenerales!C106</f>
        <v>177</v>
      </c>
      <c r="AC7" s="124">
        <f>DatosGenerales!C107</f>
        <v>208</v>
      </c>
      <c r="AH7" s="122">
        <f>SUM(DatosGenerales!C115,DatosGenerales!C116,DatosGenerales!C118)</f>
        <v>18</v>
      </c>
      <c r="AI7" s="121">
        <f>SUM(DatosGenerales!C117,DatosGenerales!C119)</f>
        <v>11</v>
      </c>
      <c r="AJ7" s="121">
        <f>DatosGenerales!C115</f>
        <v>6</v>
      </c>
      <c r="AK7" s="124">
        <f>DatosGenerales!C116</f>
        <v>10</v>
      </c>
      <c r="AP7" s="122">
        <f>SUM(DatosGenerales!C135:C136)</f>
        <v>19</v>
      </c>
      <c r="AQ7" s="121">
        <f>SUM(DatosGenerales!C137:C138)</f>
        <v>0</v>
      </c>
      <c r="AR7" s="124">
        <f>SUM(DatosGenerales!C139:C140)</f>
        <v>1</v>
      </c>
      <c r="AV7" s="122">
        <f>DatosGenerales!C145</f>
        <v>0</v>
      </c>
      <c r="AW7" s="121">
        <f>DatosGenerales!C146</f>
        <v>43</v>
      </c>
      <c r="AX7" s="121">
        <f>DatosGenerales!C147</f>
        <v>12</v>
      </c>
      <c r="AY7" s="121">
        <f>DatosGenerales!C148</f>
        <v>2</v>
      </c>
      <c r="AZ7" s="121">
        <f>DatosGenerales!C149</f>
        <v>17</v>
      </c>
      <c r="BA7" s="124">
        <f>DatosGenerales!C150</f>
        <v>1</v>
      </c>
      <c r="BE7" s="122">
        <f>DatosGenerales!C151</f>
        <v>26</v>
      </c>
      <c r="BF7" s="121">
        <f>DatosGenerales!C152</f>
        <v>44</v>
      </c>
      <c r="BG7" s="124">
        <f>DatosGenerales!C154</f>
        <v>14</v>
      </c>
      <c r="BK7" s="122">
        <f>SUM(DatosGenerales!C307:C321)</f>
        <v>428</v>
      </c>
      <c r="BL7" s="121">
        <f>SUM(DatosGenerales!C304:C306)</f>
        <v>5</v>
      </c>
      <c r="BM7" s="121">
        <f>SUM(DatosGenerales!C322:C354)</f>
        <v>70</v>
      </c>
      <c r="BN7" s="121">
        <f>SUM(DatosGenerales!C299)</f>
        <v>1</v>
      </c>
      <c r="BO7" s="121">
        <f>SUM(DatosGenerales!C366:C374)</f>
        <v>7</v>
      </c>
      <c r="BP7" s="121">
        <f>SUM(DatosGenerales!C296:C298)</f>
        <v>0</v>
      </c>
      <c r="BQ7" s="121">
        <f>SUM(DatosGenerales!C355:C365)</f>
        <v>0</v>
      </c>
      <c r="BR7" s="121">
        <f>SUM(DatosGenerales!C300:C302)</f>
        <v>31</v>
      </c>
      <c r="BS7" s="124">
        <f>SUM(DatosGenerales!C293:C295)</f>
        <v>136</v>
      </c>
      <c r="BT7" s="124">
        <f>SUM(DatosGenerales!C303)</f>
        <v>0</v>
      </c>
      <c r="BU7" s="124">
        <f>SUM(DatosGenerales!C375:C387)</f>
        <v>5</v>
      </c>
      <c r="BV7" s="124">
        <f>SUM(DatosGenerales!C388:C409)</f>
        <v>312</v>
      </c>
      <c r="BY7" s="122">
        <f>DatosGenerales!C246</f>
        <v>238</v>
      </c>
      <c r="BZ7" s="121">
        <f>DatosGenerales!C247</f>
        <v>149</v>
      </c>
      <c r="CA7" s="124">
        <f>DatosGenerales!C248</f>
        <v>139</v>
      </c>
      <c r="CF7" s="122">
        <f>DatosGenerales!C255</f>
        <v>65</v>
      </c>
      <c r="CG7" s="124">
        <f>DatosGenerales!C258</f>
        <v>37</v>
      </c>
      <c r="CM7" s="122">
        <f>DatosGenerales!C40</f>
        <v>1109</v>
      </c>
      <c r="CN7" s="124">
        <f>DatosGenerales!C41</f>
        <v>691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129</v>
      </c>
      <c r="BL53" s="132">
        <f>SUM(DatosGenerales!C321,DatosGenerales!C310,DatosGenerales!C319)</f>
        <v>152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4</v>
      </c>
      <c r="BL66" s="132">
        <f>SUM(DatosGenerales!C309:C310)</f>
        <v>184</v>
      </c>
      <c r="BM66" s="132">
        <f>SUM(DatosGenerales!C318:C319)</f>
        <v>93</v>
      </c>
      <c r="BN66" s="132"/>
      <c r="BO66" s="119"/>
      <c r="BP66" s="119"/>
      <c r="BQ66" s="119"/>
      <c r="BR66" s="119"/>
      <c r="BS66" s="119"/>
    </row>
  </sheetData>
  <sheetProtection algorithmName="SHA-512" hashValue="Kic0W0u1RGKBVllMmJz+52DbQ3gFLMYdKkSGz1WYsbh4UgT96DsIwcSjhR7WikFKFdSW+b1coswgB70dookkdw==" saltValue="AEnDttV888vcc6qe/N5+Qg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B99F-054C-45E6-9EC6-B872D01E573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4D7pW+j0zFsY0dPjDaWbAy9RKSFC/UJLW5ms1gqsBSwCypJdjo/wJMu67mNIKGulNOXs5X07z98R4WKHf9WGnw==" saltValue="WjOpDw2WYd8kczqNW6K6k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97F2-27E8-4973-8F74-B4DA10C848C7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40</v>
      </c>
    </row>
    <row r="8" spans="1:50" s="119" customFormat="1" ht="14.85" customHeight="1" x14ac:dyDescent="0.25">
      <c r="C8" s="207"/>
      <c r="D8" s="121">
        <f>DatosMenores!C56</f>
        <v>179</v>
      </c>
      <c r="E8" s="121">
        <f>DatosMenores!C57</f>
        <v>26</v>
      </c>
      <c r="F8" s="121">
        <f>DatosMenores!C58</f>
        <v>19</v>
      </c>
      <c r="G8" s="121">
        <f>DatosMenores!C59</f>
        <v>127</v>
      </c>
      <c r="H8" s="120">
        <f>DatosMenores!C60</f>
        <v>7</v>
      </c>
      <c r="I8" s="103"/>
      <c r="L8" s="120">
        <f>DatosMenores!C48</f>
        <v>6</v>
      </c>
      <c r="M8" s="121">
        <f>DatosMenores!C49</f>
        <v>29</v>
      </c>
      <c r="N8" s="121">
        <f>DatosMenores!C50</f>
        <v>28</v>
      </c>
      <c r="O8" s="121">
        <f>DatosMenores!C51</f>
        <v>6</v>
      </c>
      <c r="P8" s="120">
        <f>DatosMenores!C52</f>
        <v>0</v>
      </c>
      <c r="S8" s="120">
        <f>DatosMenores!C28</f>
        <v>53</v>
      </c>
      <c r="T8" s="121">
        <f>SUM(DatosMenores!C29:C32)</f>
        <v>10</v>
      </c>
      <c r="U8" s="121">
        <f>DatosMenores!C33</f>
        <v>1</v>
      </c>
      <c r="V8" s="121">
        <f>DatosMenores!C34</f>
        <v>18</v>
      </c>
      <c r="W8" s="121">
        <f>DatosMenores!C35</f>
        <v>15</v>
      </c>
      <c r="X8" s="121">
        <f>DatosMenores!C36</f>
        <v>0</v>
      </c>
      <c r="Y8" s="121">
        <f>DatosMenores!C38</f>
        <v>0</v>
      </c>
      <c r="Z8" s="121">
        <f>DatosMenores!C37</f>
        <v>2</v>
      </c>
      <c r="AA8" s="120">
        <f>DatosMenores!C39</f>
        <v>28</v>
      </c>
      <c r="AC8" s="105"/>
      <c r="AE8" s="122">
        <f>DatosMenores!C5</f>
        <v>0</v>
      </c>
      <c r="AF8" s="121">
        <f>DatosMenores!C6</f>
        <v>21</v>
      </c>
      <c r="AG8" s="121">
        <f>DatosMenores!C7</f>
        <v>0</v>
      </c>
      <c r="AH8" s="121">
        <f>DatosMenores!C8</f>
        <v>0</v>
      </c>
      <c r="AI8" s="121">
        <f>DatosMenores!C9</f>
        <v>12</v>
      </c>
      <c r="AJ8" s="120">
        <f>DatosMenores!C10</f>
        <v>2</v>
      </c>
      <c r="AK8" s="121">
        <f>DatosMenores!C11</f>
        <v>6</v>
      </c>
      <c r="AL8" s="121">
        <f>DatosMenores!C12</f>
        <v>4</v>
      </c>
      <c r="AM8" s="120">
        <f>DatosMenores!C13</f>
        <v>0</v>
      </c>
      <c r="AN8" s="105"/>
      <c r="AP8" s="122">
        <f>DatosMenores!C69</f>
        <v>40</v>
      </c>
      <c r="AQ8" s="122">
        <f>DatosMenores!C70</f>
        <v>7</v>
      </c>
      <c r="AR8" s="121">
        <f>DatosMenores!C71</f>
        <v>37</v>
      </c>
      <c r="AS8" s="121">
        <f>DatosMenores!C74</f>
        <v>0</v>
      </c>
      <c r="AT8" s="121">
        <f>DatosMenores!C75</f>
        <v>4</v>
      </c>
      <c r="AU8" s="120">
        <f>DatosMenores!C76</f>
        <v>0</v>
      </c>
      <c r="AW8" s="143" t="s">
        <v>1657</v>
      </c>
      <c r="AX8" s="144">
        <f>DatosMenores!C70</f>
        <v>7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37</v>
      </c>
    </row>
    <row r="10" spans="1:50" ht="29.85" customHeight="1" x14ac:dyDescent="0.25">
      <c r="C10" s="207"/>
      <c r="D10" s="120">
        <f>DatosMenores!C61</f>
        <v>89</v>
      </c>
      <c r="E10" s="121">
        <f>DatosMenores!C62</f>
        <v>9</v>
      </c>
      <c r="F10" s="124">
        <f>DatosMenores!C63</f>
        <v>1</v>
      </c>
      <c r="G10" s="124">
        <f>DatosMenores!C64</f>
        <v>60</v>
      </c>
      <c r="H10" s="124">
        <f>DatosMenores!C65</f>
        <v>40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6</v>
      </c>
      <c r="AH11" s="121">
        <f>DatosMenores!C17</f>
        <v>2</v>
      </c>
      <c r="AI11" s="121">
        <f>DatosMenores!C18</f>
        <v>1</v>
      </c>
      <c r="AJ11" s="121">
        <f>DatosMenores!C20</f>
        <v>0</v>
      </c>
      <c r="AK11" s="121">
        <f>DatosMenores!C21</f>
        <v>0</v>
      </c>
      <c r="AL11" s="120">
        <f>DatosMenores!C19</f>
        <v>10</v>
      </c>
      <c r="AP11" s="122">
        <f>DatosMenores!C78</f>
        <v>0</v>
      </c>
      <c r="AQ11" s="121">
        <f>DatosMenores!C77</f>
        <v>11</v>
      </c>
      <c r="AR11" s="121">
        <f>DatosMenores!C79</f>
        <v>0</v>
      </c>
      <c r="AS11" s="122">
        <f>DatosMenores!C72</f>
        <v>0</v>
      </c>
      <c r="AT11" s="120">
        <f>DatosMenores!C73</f>
        <v>6</v>
      </c>
      <c r="AW11" s="143" t="s">
        <v>1799</v>
      </c>
      <c r="AX11" s="144">
        <f>DatosMenores!C73</f>
        <v>6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4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11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dUr8nRNPbcgQHZfVhFnornZS533UeNO8mjpGbeiS5hmnZl+yMx1vA4vEAx7WC5IbF1FfYLnfGuKHrXOME4OnNA==" saltValue="85zkgOAJgaumTm2abiUcp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A948-BA38-4911-B6F5-5D5BADD12082}">
  <dimension ref="A1:AF25"/>
  <sheetViews>
    <sheetView showGridLines="0" showRowColHeaders="0" topLeftCell="N1" workbookViewId="0">
      <selection activeCell="N1" sqref="N1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2</v>
      </c>
      <c r="F4" s="157" t="s">
        <v>1807</v>
      </c>
      <c r="G4" s="159">
        <f>DatosViolenciaDoméstica!E67</f>
        <v>2</v>
      </c>
      <c r="H4" s="160"/>
    </row>
    <row r="5" spans="1:30" x14ac:dyDescent="0.2">
      <c r="C5" s="157" t="s">
        <v>12</v>
      </c>
      <c r="D5" s="158">
        <f>DatosViolenciaDoméstica!C6</f>
        <v>38</v>
      </c>
      <c r="F5" s="157" t="s">
        <v>1808</v>
      </c>
      <c r="G5" s="161">
        <f>DatosViolenciaDoméstica!F67</f>
        <v>5</v>
      </c>
      <c r="H5" s="160"/>
    </row>
    <row r="6" spans="1:30" x14ac:dyDescent="0.2">
      <c r="C6" s="157" t="s">
        <v>1809</v>
      </c>
      <c r="D6" s="158">
        <f>DatosViolenciaDoméstica!C7</f>
        <v>10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WtUbRllI0gEmCniJ213m8rhNuqm2AtWWpSMVUVCvaATLhrQpa2slYLADU3XjqllwwEdH87sLng1CAOjNeNMdFA==" saltValue="HCKOwKE1ZJ99eYIDIuNJH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6E45-CD5E-47C3-92E7-B271886E4F27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295</v>
      </c>
      <c r="F4" s="157" t="s">
        <v>1807</v>
      </c>
      <c r="G4" s="159">
        <f>DatosViolenciaGénero!E82</f>
        <v>134</v>
      </c>
      <c r="H4" s="160"/>
    </row>
    <row r="5" spans="1:30" x14ac:dyDescent="0.2">
      <c r="C5" s="157" t="s">
        <v>39</v>
      </c>
      <c r="D5" s="158">
        <f>DatosViolenciaGénero!C5</f>
        <v>125</v>
      </c>
      <c r="F5" s="157" t="s">
        <v>1808</v>
      </c>
      <c r="G5" s="159">
        <f>DatosViolenciaGénero!F82</f>
        <v>31</v>
      </c>
      <c r="H5" s="160"/>
    </row>
    <row r="6" spans="1:30" x14ac:dyDescent="0.2">
      <c r="C6" s="157" t="s">
        <v>1809</v>
      </c>
      <c r="D6" s="168">
        <f>DatosViolenciaGénero!C8</f>
        <v>125</v>
      </c>
    </row>
    <row r="7" spans="1:30" x14ac:dyDescent="0.2">
      <c r="C7" s="157" t="s">
        <v>59</v>
      </c>
      <c r="D7" s="168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71</v>
      </c>
    </row>
    <row r="11" spans="1:30" x14ac:dyDescent="0.2">
      <c r="C11" s="157" t="s">
        <v>1810</v>
      </c>
      <c r="D11" s="168">
        <f>DatosViolenciaGénero!C10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OpYRcqIV6ILADE5yfpFjQu4GkEOKXJ0p7nc5cQKVujZf2W/HZRTXNcTD+LXKJl4oTAJ5DLB9U/fSFhgFUkUtpw==" saltValue="LEeU2+Aa6e3NGMko5JgaC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2540</v>
      </c>
      <c r="D7" s="14">
        <v>2373</v>
      </c>
      <c r="E7" s="15">
        <v>7.0375052675937605E-2</v>
      </c>
    </row>
    <row r="8" spans="1:5" x14ac:dyDescent="0.25">
      <c r="A8" s="176"/>
      <c r="B8" s="13" t="s">
        <v>19</v>
      </c>
      <c r="C8" s="14">
        <v>5638</v>
      </c>
      <c r="D8" s="14">
        <v>5492</v>
      </c>
      <c r="E8" s="15">
        <v>2.6584122359796101E-2</v>
      </c>
    </row>
    <row r="9" spans="1:5" x14ac:dyDescent="0.25">
      <c r="A9" s="176"/>
      <c r="B9" s="13" t="s">
        <v>20</v>
      </c>
      <c r="C9" s="14">
        <v>5269</v>
      </c>
      <c r="D9" s="14">
        <v>4241</v>
      </c>
      <c r="E9" s="15">
        <v>0.242395661400613</v>
      </c>
    </row>
    <row r="10" spans="1:5" x14ac:dyDescent="0.25">
      <c r="A10" s="176"/>
      <c r="B10" s="13" t="s">
        <v>21</v>
      </c>
      <c r="C10" s="14">
        <v>66</v>
      </c>
      <c r="D10" s="14">
        <v>90</v>
      </c>
      <c r="E10" s="15">
        <v>-0.266666666666667</v>
      </c>
    </row>
    <row r="11" spans="1:5" x14ac:dyDescent="0.25">
      <c r="A11" s="177"/>
      <c r="B11" s="13" t="s">
        <v>22</v>
      </c>
      <c r="C11" s="14">
        <v>3423</v>
      </c>
      <c r="D11" s="14">
        <v>2540</v>
      </c>
      <c r="E11" s="15">
        <v>0.34763779527559102</v>
      </c>
    </row>
    <row r="12" spans="1:5" x14ac:dyDescent="0.25">
      <c r="A12" s="175" t="s">
        <v>23</v>
      </c>
      <c r="B12" s="13" t="s">
        <v>24</v>
      </c>
      <c r="C12" s="14">
        <v>1127</v>
      </c>
      <c r="D12" s="14">
        <v>1101</v>
      </c>
      <c r="E12" s="15">
        <v>2.3614895549500501E-2</v>
      </c>
    </row>
    <row r="13" spans="1:5" x14ac:dyDescent="0.25">
      <c r="A13" s="176"/>
      <c r="B13" s="13" t="s">
        <v>25</v>
      </c>
      <c r="C13" s="14">
        <v>375</v>
      </c>
      <c r="D13" s="14">
        <v>485</v>
      </c>
      <c r="E13" s="15">
        <v>-0.22680412371134001</v>
      </c>
    </row>
    <row r="14" spans="1:5" x14ac:dyDescent="0.25">
      <c r="A14" s="177"/>
      <c r="B14" s="13" t="s">
        <v>26</v>
      </c>
      <c r="C14" s="14">
        <v>3319</v>
      </c>
      <c r="D14" s="14">
        <v>2853</v>
      </c>
      <c r="E14" s="15">
        <v>0.16333683841570301</v>
      </c>
    </row>
    <row r="15" spans="1:5" x14ac:dyDescent="0.25">
      <c r="A15" s="175" t="s">
        <v>27</v>
      </c>
      <c r="B15" s="13" t="s">
        <v>28</v>
      </c>
      <c r="C15" s="14">
        <v>224</v>
      </c>
      <c r="D15" s="14">
        <v>180</v>
      </c>
      <c r="E15" s="15">
        <v>0.24444444444444399</v>
      </c>
    </row>
    <row r="16" spans="1:5" x14ac:dyDescent="0.25">
      <c r="A16" s="176"/>
      <c r="B16" s="13" t="s">
        <v>29</v>
      </c>
      <c r="C16" s="14">
        <v>879</v>
      </c>
      <c r="D16" s="14">
        <v>579</v>
      </c>
      <c r="E16" s="15">
        <v>0.51813471502590702</v>
      </c>
    </row>
    <row r="17" spans="1:5" x14ac:dyDescent="0.25">
      <c r="A17" s="176"/>
      <c r="B17" s="13" t="s">
        <v>30</v>
      </c>
      <c r="C17" s="14">
        <v>9</v>
      </c>
      <c r="D17" s="14">
        <v>6</v>
      </c>
      <c r="E17" s="15">
        <v>0.5</v>
      </c>
    </row>
    <row r="18" spans="1:5" x14ac:dyDescent="0.25">
      <c r="A18" s="176"/>
      <c r="B18" s="13" t="s">
        <v>31</v>
      </c>
      <c r="C18" s="16"/>
      <c r="D18" s="14">
        <v>0</v>
      </c>
      <c r="E18" s="15">
        <v>0</v>
      </c>
    </row>
    <row r="19" spans="1:5" x14ac:dyDescent="0.25">
      <c r="A19" s="177"/>
      <c r="B19" s="13" t="s">
        <v>32</v>
      </c>
      <c r="C19" s="14">
        <v>62</v>
      </c>
      <c r="D19" s="14">
        <v>31</v>
      </c>
      <c r="E19" s="15">
        <v>1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4">
        <v>252</v>
      </c>
      <c r="D23" s="14">
        <v>159</v>
      </c>
      <c r="E23" s="15">
        <v>0.58490566037735803</v>
      </c>
    </row>
    <row r="24" spans="1:5" x14ac:dyDescent="0.25">
      <c r="A24" s="12" t="s">
        <v>35</v>
      </c>
      <c r="B24" s="18"/>
      <c r="C24" s="14">
        <v>71</v>
      </c>
      <c r="D24" s="14">
        <v>45</v>
      </c>
      <c r="E24" s="15">
        <v>0.57777777777777795</v>
      </c>
    </row>
    <row r="25" spans="1:5" x14ac:dyDescent="0.25">
      <c r="A25" s="12" t="s">
        <v>36</v>
      </c>
      <c r="B25" s="18"/>
      <c r="C25" s="14">
        <v>452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438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32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494</v>
      </c>
      <c r="D31" s="14">
        <v>312</v>
      </c>
      <c r="E31" s="15">
        <v>0.58333333333333304</v>
      </c>
    </row>
    <row r="32" spans="1:5" x14ac:dyDescent="0.25">
      <c r="A32" s="175" t="s">
        <v>41</v>
      </c>
      <c r="B32" s="13" t="s">
        <v>42</v>
      </c>
      <c r="C32" s="14">
        <v>17</v>
      </c>
      <c r="D32" s="14">
        <v>20</v>
      </c>
      <c r="E32" s="15">
        <v>-0.15</v>
      </c>
    </row>
    <row r="33" spans="1:5" x14ac:dyDescent="0.25">
      <c r="A33" s="176"/>
      <c r="B33" s="13" t="s">
        <v>43</v>
      </c>
      <c r="C33" s="14">
        <v>16</v>
      </c>
      <c r="D33" s="14">
        <v>16</v>
      </c>
      <c r="E33" s="15">
        <v>0</v>
      </c>
    </row>
    <row r="34" spans="1:5" x14ac:dyDescent="0.25">
      <c r="A34" s="176"/>
      <c r="B34" s="13" t="s">
        <v>44</v>
      </c>
      <c r="C34" s="14">
        <v>3</v>
      </c>
      <c r="D34" s="14">
        <v>1</v>
      </c>
      <c r="E34" s="15">
        <v>2</v>
      </c>
    </row>
    <row r="35" spans="1:5" x14ac:dyDescent="0.25">
      <c r="A35" s="176"/>
      <c r="B35" s="13" t="s">
        <v>45</v>
      </c>
      <c r="C35" s="14">
        <v>28</v>
      </c>
      <c r="D35" s="14">
        <v>8</v>
      </c>
      <c r="E35" s="15">
        <v>2.5</v>
      </c>
    </row>
    <row r="36" spans="1:5" x14ac:dyDescent="0.25">
      <c r="A36" s="177"/>
      <c r="B36" s="13" t="s">
        <v>46</v>
      </c>
      <c r="C36" s="14">
        <v>367</v>
      </c>
      <c r="D36" s="14">
        <v>218</v>
      </c>
      <c r="E36" s="15">
        <v>0.68348623853210999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1109</v>
      </c>
      <c r="D40" s="14">
        <v>859</v>
      </c>
      <c r="E40" s="15">
        <v>0.29103608847497098</v>
      </c>
    </row>
    <row r="41" spans="1:5" x14ac:dyDescent="0.25">
      <c r="A41" s="12" t="s">
        <v>49</v>
      </c>
      <c r="B41" s="18"/>
      <c r="C41" s="14">
        <v>691</v>
      </c>
      <c r="D41" s="14">
        <v>379</v>
      </c>
      <c r="E41" s="15">
        <v>0.82321899736147797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497</v>
      </c>
      <c r="D45" s="14">
        <v>887</v>
      </c>
      <c r="E45" s="15">
        <v>-0.43968432919954897</v>
      </c>
    </row>
    <row r="46" spans="1:5" x14ac:dyDescent="0.25">
      <c r="A46" s="176"/>
      <c r="B46" s="13" t="s">
        <v>52</v>
      </c>
      <c r="C46" s="14">
        <v>16</v>
      </c>
      <c r="D46" s="14">
        <v>12</v>
      </c>
      <c r="E46" s="15">
        <v>0.33333333333333298</v>
      </c>
    </row>
    <row r="47" spans="1:5" x14ac:dyDescent="0.25">
      <c r="A47" s="176"/>
      <c r="B47" s="13" t="s">
        <v>53</v>
      </c>
      <c r="C47" s="14">
        <v>879</v>
      </c>
      <c r="D47" s="14">
        <v>579</v>
      </c>
      <c r="E47" s="15">
        <v>0.51813471502590702</v>
      </c>
    </row>
    <row r="48" spans="1:5" x14ac:dyDescent="0.25">
      <c r="A48" s="177"/>
      <c r="B48" s="13" t="s">
        <v>22</v>
      </c>
      <c r="C48" s="14">
        <v>510</v>
      </c>
      <c r="D48" s="14">
        <v>917</v>
      </c>
      <c r="E48" s="15">
        <v>-0.44383860414394799</v>
      </c>
    </row>
    <row r="49" spans="1:5" x14ac:dyDescent="0.25">
      <c r="A49" s="175" t="s">
        <v>54</v>
      </c>
      <c r="B49" s="13" t="s">
        <v>55</v>
      </c>
      <c r="C49" s="14">
        <v>586</v>
      </c>
      <c r="D49" s="14">
        <v>467</v>
      </c>
      <c r="E49" s="15">
        <v>0.25481798715203402</v>
      </c>
    </row>
    <row r="50" spans="1:5" x14ac:dyDescent="0.25">
      <c r="A50" s="176"/>
      <c r="B50" s="13" t="s">
        <v>56</v>
      </c>
      <c r="C50" s="14">
        <v>21</v>
      </c>
      <c r="D50" s="14">
        <v>19</v>
      </c>
      <c r="E50" s="15">
        <v>0.105263157894737</v>
      </c>
    </row>
    <row r="51" spans="1:5" x14ac:dyDescent="0.25">
      <c r="A51" s="176"/>
      <c r="B51" s="13" t="s">
        <v>57</v>
      </c>
      <c r="C51" s="14">
        <v>69</v>
      </c>
      <c r="D51" s="14">
        <v>60</v>
      </c>
      <c r="E51" s="15">
        <v>0.15</v>
      </c>
    </row>
    <row r="52" spans="1:5" x14ac:dyDescent="0.25">
      <c r="A52" s="177"/>
      <c r="B52" s="13" t="s">
        <v>58</v>
      </c>
      <c r="C52" s="14">
        <v>18</v>
      </c>
      <c r="D52" s="14">
        <v>15</v>
      </c>
      <c r="E52" s="15">
        <v>0.2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9</v>
      </c>
      <c r="D56" s="14">
        <v>11</v>
      </c>
      <c r="E56" s="15">
        <v>-0.18181818181818199</v>
      </c>
    </row>
    <row r="57" spans="1:5" x14ac:dyDescent="0.25">
      <c r="A57" s="176"/>
      <c r="B57" s="13" t="s">
        <v>52</v>
      </c>
      <c r="C57" s="14">
        <v>1</v>
      </c>
      <c r="D57" s="16"/>
      <c r="E57" s="15">
        <v>0</v>
      </c>
    </row>
    <row r="58" spans="1:5" x14ac:dyDescent="0.25">
      <c r="A58" s="176"/>
      <c r="B58" s="13" t="s">
        <v>18</v>
      </c>
      <c r="C58" s="14">
        <v>14</v>
      </c>
      <c r="D58" s="14">
        <v>8</v>
      </c>
      <c r="E58" s="15">
        <v>0.75</v>
      </c>
    </row>
    <row r="59" spans="1:5" x14ac:dyDescent="0.25">
      <c r="A59" s="176"/>
      <c r="B59" s="13" t="s">
        <v>22</v>
      </c>
      <c r="C59" s="14">
        <v>13</v>
      </c>
      <c r="D59" s="14">
        <v>13</v>
      </c>
      <c r="E59" s="15">
        <v>0</v>
      </c>
    </row>
    <row r="60" spans="1:5" x14ac:dyDescent="0.25">
      <c r="A60" s="176"/>
      <c r="B60" s="13" t="s">
        <v>61</v>
      </c>
      <c r="C60" s="14">
        <v>11</v>
      </c>
      <c r="D60" s="14">
        <v>6</v>
      </c>
      <c r="E60" s="15">
        <v>0.83333333333333304</v>
      </c>
    </row>
    <row r="61" spans="1:5" x14ac:dyDescent="0.25">
      <c r="A61" s="177"/>
      <c r="B61" s="13" t="s">
        <v>62</v>
      </c>
      <c r="C61" s="16"/>
      <c r="D61" s="16"/>
      <c r="E61" s="15">
        <v>0</v>
      </c>
    </row>
    <row r="62" spans="1:5" x14ac:dyDescent="0.25">
      <c r="A62" s="175" t="s">
        <v>63</v>
      </c>
      <c r="B62" s="13" t="s">
        <v>64</v>
      </c>
      <c r="C62" s="14">
        <v>11</v>
      </c>
      <c r="D62" s="14">
        <v>4</v>
      </c>
      <c r="E62" s="15">
        <v>1.75</v>
      </c>
    </row>
    <row r="63" spans="1:5" x14ac:dyDescent="0.25">
      <c r="A63" s="176"/>
      <c r="B63" s="13" t="s">
        <v>57</v>
      </c>
      <c r="C63" s="16"/>
      <c r="D63" s="14">
        <v>1</v>
      </c>
      <c r="E63" s="15">
        <v>0</v>
      </c>
    </row>
    <row r="64" spans="1:5" x14ac:dyDescent="0.25">
      <c r="A64" s="177"/>
      <c r="B64" s="13" t="s">
        <v>65</v>
      </c>
      <c r="C64" s="16"/>
      <c r="D64" s="14">
        <v>1</v>
      </c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4">
        <v>1</v>
      </c>
      <c r="E68" s="15">
        <v>0</v>
      </c>
    </row>
    <row r="69" spans="1:5" x14ac:dyDescent="0.25">
      <c r="A69" s="12" t="s">
        <v>35</v>
      </c>
      <c r="B69" s="18"/>
      <c r="C69" s="16"/>
      <c r="D69" s="16"/>
      <c r="E69" s="15">
        <v>0</v>
      </c>
    </row>
    <row r="70" spans="1:5" x14ac:dyDescent="0.25">
      <c r="A70" s="12" t="s">
        <v>36</v>
      </c>
      <c r="B70" s="18"/>
      <c r="C70" s="16"/>
      <c r="D70" s="14">
        <v>0</v>
      </c>
      <c r="E70" s="15">
        <v>0</v>
      </c>
    </row>
    <row r="71" spans="1:5" x14ac:dyDescent="0.25">
      <c r="A71" s="12" t="s">
        <v>37</v>
      </c>
      <c r="B71" s="18"/>
      <c r="C71" s="16"/>
      <c r="D71" s="14">
        <v>0</v>
      </c>
      <c r="E71" s="15">
        <v>0</v>
      </c>
    </row>
    <row r="72" spans="1:5" x14ac:dyDescent="0.25">
      <c r="A72" s="12" t="s">
        <v>38</v>
      </c>
      <c r="B72" s="18"/>
      <c r="C72" s="16"/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6"/>
      <c r="D76" s="16"/>
      <c r="E76" s="15">
        <v>0</v>
      </c>
    </row>
    <row r="77" spans="1:5" x14ac:dyDescent="0.25">
      <c r="A77" s="179"/>
      <c r="B77" s="13" t="s">
        <v>57</v>
      </c>
      <c r="C77" s="16"/>
      <c r="D77" s="16"/>
      <c r="E77" s="15">
        <v>0</v>
      </c>
    </row>
    <row r="78" spans="1:5" x14ac:dyDescent="0.25">
      <c r="A78" s="179"/>
      <c r="B78" s="13" t="s">
        <v>64</v>
      </c>
      <c r="C78" s="16"/>
      <c r="D78" s="16"/>
      <c r="E78" s="15">
        <v>0</v>
      </c>
    </row>
    <row r="79" spans="1:5" x14ac:dyDescent="0.25">
      <c r="A79" s="179"/>
      <c r="B79" s="13" t="s">
        <v>68</v>
      </c>
      <c r="C79" s="16"/>
      <c r="D79" s="16"/>
      <c r="E79" s="15">
        <v>0</v>
      </c>
    </row>
    <row r="80" spans="1:5" x14ac:dyDescent="0.25">
      <c r="A80" s="180"/>
      <c r="B80" s="13" t="s">
        <v>69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691</v>
      </c>
      <c r="D84" s="14">
        <v>379</v>
      </c>
      <c r="E84" s="15">
        <v>0.82321899736147797</v>
      </c>
    </row>
    <row r="85" spans="1:5" x14ac:dyDescent="0.25">
      <c r="A85" s="177"/>
      <c r="B85" s="13" t="s">
        <v>73</v>
      </c>
      <c r="C85" s="14">
        <v>297</v>
      </c>
      <c r="D85" s="14">
        <v>244</v>
      </c>
      <c r="E85" s="15">
        <v>0.21721311475409799</v>
      </c>
    </row>
    <row r="86" spans="1:5" x14ac:dyDescent="0.25">
      <c r="A86" s="175" t="s">
        <v>74</v>
      </c>
      <c r="B86" s="13" t="s">
        <v>72</v>
      </c>
      <c r="C86" s="14">
        <v>698</v>
      </c>
      <c r="D86" s="14">
        <v>495</v>
      </c>
      <c r="E86" s="15">
        <v>0.41010101010101002</v>
      </c>
    </row>
    <row r="87" spans="1:5" x14ac:dyDescent="0.25">
      <c r="A87" s="177"/>
      <c r="B87" s="13" t="s">
        <v>73</v>
      </c>
      <c r="C87" s="14">
        <v>248</v>
      </c>
      <c r="D87" s="14">
        <v>383</v>
      </c>
      <c r="E87" s="15">
        <v>-0.35248041775456901</v>
      </c>
    </row>
    <row r="88" spans="1:5" x14ac:dyDescent="0.25">
      <c r="A88" s="175" t="s">
        <v>75</v>
      </c>
      <c r="B88" s="13" t="s">
        <v>72</v>
      </c>
      <c r="C88" s="14">
        <v>31</v>
      </c>
      <c r="D88" s="14">
        <v>20</v>
      </c>
      <c r="E88" s="15">
        <v>0.55000000000000004</v>
      </c>
    </row>
    <row r="89" spans="1:5" x14ac:dyDescent="0.25">
      <c r="A89" s="177"/>
      <c r="B89" s="13" t="s">
        <v>73</v>
      </c>
      <c r="C89" s="14">
        <v>30</v>
      </c>
      <c r="D89" s="14">
        <v>12</v>
      </c>
      <c r="E89" s="15">
        <v>1.5</v>
      </c>
    </row>
    <row r="90" spans="1:5" x14ac:dyDescent="0.25">
      <c r="A90" s="175" t="s">
        <v>76</v>
      </c>
      <c r="B90" s="13" t="s">
        <v>72</v>
      </c>
      <c r="C90" s="16"/>
      <c r="D90" s="16"/>
      <c r="E90" s="15">
        <v>0</v>
      </c>
    </row>
    <row r="91" spans="1:5" x14ac:dyDescent="0.25">
      <c r="A91" s="177"/>
      <c r="B91" s="13" t="s">
        <v>73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253</v>
      </c>
      <c r="D95" s="14">
        <v>141</v>
      </c>
      <c r="E95" s="15">
        <v>0.79432624113475203</v>
      </c>
    </row>
    <row r="96" spans="1:5" x14ac:dyDescent="0.25">
      <c r="A96" s="12" t="s">
        <v>78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246</v>
      </c>
      <c r="D100" s="14">
        <v>185</v>
      </c>
      <c r="E100" s="15">
        <v>0.32972972972973003</v>
      </c>
    </row>
    <row r="101" spans="1:5" x14ac:dyDescent="0.25">
      <c r="A101" s="12" t="s">
        <v>81</v>
      </c>
      <c r="B101" s="18"/>
      <c r="C101" s="14">
        <v>401</v>
      </c>
      <c r="D101" s="14">
        <v>186</v>
      </c>
      <c r="E101" s="15">
        <v>1.15591397849462</v>
      </c>
    </row>
    <row r="102" spans="1:5" x14ac:dyDescent="0.25">
      <c r="A102" s="12" t="s">
        <v>78</v>
      </c>
      <c r="B102" s="18"/>
      <c r="C102" s="14">
        <v>8</v>
      </c>
      <c r="D102" s="14">
        <v>4</v>
      </c>
      <c r="E102" s="15">
        <v>1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177</v>
      </c>
      <c r="D106" s="14">
        <v>97</v>
      </c>
      <c r="E106" s="15">
        <v>0.82474226804123696</v>
      </c>
    </row>
    <row r="107" spans="1:5" x14ac:dyDescent="0.25">
      <c r="A107" s="176"/>
      <c r="B107" s="13" t="s">
        <v>84</v>
      </c>
      <c r="C107" s="14">
        <v>208</v>
      </c>
      <c r="D107" s="14">
        <v>164</v>
      </c>
      <c r="E107" s="15">
        <v>0.26829268292682901</v>
      </c>
    </row>
    <row r="108" spans="1:5" x14ac:dyDescent="0.25">
      <c r="A108" s="177"/>
      <c r="B108" s="13" t="s">
        <v>85</v>
      </c>
      <c r="C108" s="14">
        <v>80</v>
      </c>
      <c r="D108" s="14">
        <v>43</v>
      </c>
      <c r="E108" s="15">
        <v>0.86046511627906996</v>
      </c>
    </row>
    <row r="109" spans="1:5" x14ac:dyDescent="0.25">
      <c r="A109" s="175" t="s">
        <v>81</v>
      </c>
      <c r="B109" s="13" t="s">
        <v>86</v>
      </c>
      <c r="C109" s="14">
        <v>51</v>
      </c>
      <c r="D109" s="14">
        <v>44</v>
      </c>
      <c r="E109" s="15">
        <v>0.15909090909090901</v>
      </c>
    </row>
    <row r="110" spans="1:5" x14ac:dyDescent="0.25">
      <c r="A110" s="177"/>
      <c r="B110" s="13" t="s">
        <v>85</v>
      </c>
      <c r="C110" s="14">
        <v>187</v>
      </c>
      <c r="D110" s="14">
        <v>162</v>
      </c>
      <c r="E110" s="15">
        <v>0.15432098765432101</v>
      </c>
    </row>
    <row r="111" spans="1:5" x14ac:dyDescent="0.25">
      <c r="A111" s="12" t="s">
        <v>78</v>
      </c>
      <c r="B111" s="18"/>
      <c r="C111" s="14">
        <v>23</v>
      </c>
      <c r="D111" s="14">
        <v>29</v>
      </c>
      <c r="E111" s="15">
        <v>-0.20689655172413801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6</v>
      </c>
      <c r="D115" s="14">
        <v>3</v>
      </c>
      <c r="E115" s="15">
        <v>1</v>
      </c>
    </row>
    <row r="116" spans="1:5" x14ac:dyDescent="0.25">
      <c r="A116" s="176"/>
      <c r="B116" s="13" t="s">
        <v>84</v>
      </c>
      <c r="C116" s="14">
        <v>10</v>
      </c>
      <c r="D116" s="14">
        <v>11</v>
      </c>
      <c r="E116" s="15">
        <v>-9.0909090909090898E-2</v>
      </c>
    </row>
    <row r="117" spans="1:5" x14ac:dyDescent="0.25">
      <c r="A117" s="177"/>
      <c r="B117" s="13" t="s">
        <v>85</v>
      </c>
      <c r="C117" s="14">
        <v>3</v>
      </c>
      <c r="D117" s="16"/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2</v>
      </c>
      <c r="D118" s="14">
        <v>1</v>
      </c>
      <c r="E118" s="15">
        <v>1</v>
      </c>
    </row>
    <row r="119" spans="1:5" x14ac:dyDescent="0.25">
      <c r="A119" s="177"/>
      <c r="B119" s="13" t="s">
        <v>85</v>
      </c>
      <c r="C119" s="14">
        <v>8</v>
      </c>
      <c r="D119" s="14">
        <v>2</v>
      </c>
      <c r="E119" s="15">
        <v>3</v>
      </c>
    </row>
    <row r="120" spans="1:5" x14ac:dyDescent="0.25">
      <c r="A120" s="12" t="s">
        <v>78</v>
      </c>
      <c r="B120" s="18"/>
      <c r="C120" s="14">
        <v>1</v>
      </c>
      <c r="D120" s="14">
        <v>2</v>
      </c>
      <c r="E120" s="15">
        <v>-0.5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6"/>
      <c r="D124" s="16"/>
      <c r="E124" s="15">
        <v>0</v>
      </c>
    </row>
    <row r="125" spans="1:5" x14ac:dyDescent="0.25">
      <c r="A125" s="177"/>
      <c r="B125" s="13" t="s">
        <v>91</v>
      </c>
      <c r="C125" s="16"/>
      <c r="D125" s="16"/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283</v>
      </c>
      <c r="D126" s="14">
        <v>181</v>
      </c>
      <c r="E126" s="15">
        <v>0.56353591160220995</v>
      </c>
    </row>
    <row r="127" spans="1:5" x14ac:dyDescent="0.25">
      <c r="A127" s="177"/>
      <c r="B127" s="13" t="s">
        <v>91</v>
      </c>
      <c r="C127" s="14">
        <v>374</v>
      </c>
      <c r="D127" s="14">
        <v>229</v>
      </c>
      <c r="E127" s="15">
        <v>0.633187772925764</v>
      </c>
    </row>
    <row r="128" spans="1:5" x14ac:dyDescent="0.25">
      <c r="A128" s="175" t="s">
        <v>93</v>
      </c>
      <c r="B128" s="13" t="s">
        <v>90</v>
      </c>
      <c r="C128" s="14">
        <v>1573</v>
      </c>
      <c r="D128" s="14">
        <v>1414</v>
      </c>
      <c r="E128" s="15">
        <v>0.112446958981612</v>
      </c>
    </row>
    <row r="129" spans="1:5" x14ac:dyDescent="0.25">
      <c r="A129" s="177"/>
      <c r="B129" s="13" t="s">
        <v>91</v>
      </c>
      <c r="C129" s="14">
        <v>3053</v>
      </c>
      <c r="D129" s="14">
        <v>2485</v>
      </c>
      <c r="E129" s="15">
        <v>0.22857142857142901</v>
      </c>
    </row>
    <row r="130" spans="1:5" x14ac:dyDescent="0.25">
      <c r="A130" s="175" t="s">
        <v>94</v>
      </c>
      <c r="B130" s="13" t="s">
        <v>90</v>
      </c>
      <c r="C130" s="14">
        <v>283</v>
      </c>
      <c r="D130" s="14">
        <v>195</v>
      </c>
      <c r="E130" s="15">
        <v>0.45128205128205101</v>
      </c>
    </row>
    <row r="131" spans="1:5" x14ac:dyDescent="0.25">
      <c r="A131" s="177"/>
      <c r="B131" s="13" t="s">
        <v>91</v>
      </c>
      <c r="C131" s="14">
        <v>374</v>
      </c>
      <c r="D131" s="14">
        <v>241</v>
      </c>
      <c r="E131" s="15">
        <v>0.55186721991701204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19</v>
      </c>
      <c r="D135" s="14">
        <v>19</v>
      </c>
      <c r="E135" s="15">
        <v>0</v>
      </c>
    </row>
    <row r="136" spans="1:5" x14ac:dyDescent="0.25">
      <c r="A136" s="177"/>
      <c r="B136" s="13" t="s">
        <v>98</v>
      </c>
      <c r="C136" s="16"/>
      <c r="D136" s="16"/>
      <c r="E136" s="15">
        <v>0</v>
      </c>
    </row>
    <row r="137" spans="1:5" x14ac:dyDescent="0.25">
      <c r="A137" s="175" t="s">
        <v>99</v>
      </c>
      <c r="B137" s="13" t="s">
        <v>97</v>
      </c>
      <c r="C137" s="16"/>
      <c r="D137" s="16"/>
      <c r="E137" s="15">
        <v>0</v>
      </c>
    </row>
    <row r="138" spans="1:5" x14ac:dyDescent="0.25">
      <c r="A138" s="177"/>
      <c r="B138" s="13" t="s">
        <v>98</v>
      </c>
      <c r="C138" s="16"/>
      <c r="D138" s="16"/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1</v>
      </c>
      <c r="D139" s="16"/>
      <c r="E139" s="15">
        <v>0</v>
      </c>
    </row>
    <row r="140" spans="1:5" x14ac:dyDescent="0.25">
      <c r="A140" s="177"/>
      <c r="B140" s="13" t="s">
        <v>101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75</v>
      </c>
      <c r="D144" s="14">
        <v>115</v>
      </c>
      <c r="E144" s="15">
        <v>-0.34782608695652201</v>
      </c>
    </row>
    <row r="145" spans="1:5" x14ac:dyDescent="0.25">
      <c r="A145" s="175" t="s">
        <v>104</v>
      </c>
      <c r="B145" s="13" t="s">
        <v>105</v>
      </c>
      <c r="C145" s="16"/>
      <c r="D145" s="16"/>
      <c r="E145" s="15">
        <v>0</v>
      </c>
    </row>
    <row r="146" spans="1:5" x14ac:dyDescent="0.25">
      <c r="A146" s="176"/>
      <c r="B146" s="13" t="s">
        <v>106</v>
      </c>
      <c r="C146" s="14">
        <v>43</v>
      </c>
      <c r="D146" s="14">
        <v>37</v>
      </c>
      <c r="E146" s="15">
        <v>0.162162162162162</v>
      </c>
    </row>
    <row r="147" spans="1:5" x14ac:dyDescent="0.25">
      <c r="A147" s="176"/>
      <c r="B147" s="13" t="s">
        <v>107</v>
      </c>
      <c r="C147" s="14">
        <v>12</v>
      </c>
      <c r="D147" s="14">
        <v>56</v>
      </c>
      <c r="E147" s="15">
        <v>-0.78571428571428603</v>
      </c>
    </row>
    <row r="148" spans="1:5" x14ac:dyDescent="0.25">
      <c r="A148" s="176"/>
      <c r="B148" s="13" t="s">
        <v>108</v>
      </c>
      <c r="C148" s="14">
        <v>2</v>
      </c>
      <c r="D148" s="14">
        <v>2</v>
      </c>
      <c r="E148" s="15">
        <v>0</v>
      </c>
    </row>
    <row r="149" spans="1:5" x14ac:dyDescent="0.25">
      <c r="A149" s="176"/>
      <c r="B149" s="13" t="s">
        <v>109</v>
      </c>
      <c r="C149" s="14">
        <v>17</v>
      </c>
      <c r="D149" s="14">
        <v>20</v>
      </c>
      <c r="E149" s="15">
        <v>-0.15</v>
      </c>
    </row>
    <row r="150" spans="1:5" x14ac:dyDescent="0.25">
      <c r="A150" s="177"/>
      <c r="B150" s="13" t="s">
        <v>110</v>
      </c>
      <c r="C150" s="14">
        <v>1</v>
      </c>
      <c r="D150" s="16"/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26</v>
      </c>
      <c r="D151" s="14">
        <v>31</v>
      </c>
      <c r="E151" s="15">
        <v>-0.16129032258064499</v>
      </c>
    </row>
    <row r="152" spans="1:5" x14ac:dyDescent="0.25">
      <c r="A152" s="177"/>
      <c r="B152" s="13" t="s">
        <v>113</v>
      </c>
      <c r="C152" s="14">
        <v>44</v>
      </c>
      <c r="D152" s="14">
        <v>90</v>
      </c>
      <c r="E152" s="15">
        <v>-0.51111111111111096</v>
      </c>
    </row>
    <row r="153" spans="1:5" x14ac:dyDescent="0.25">
      <c r="A153" s="175" t="s">
        <v>114</v>
      </c>
      <c r="B153" s="13" t="s">
        <v>18</v>
      </c>
      <c r="C153" s="14">
        <v>9</v>
      </c>
      <c r="D153" s="14">
        <v>15</v>
      </c>
      <c r="E153" s="15">
        <v>-0.4</v>
      </c>
    </row>
    <row r="154" spans="1:5" x14ac:dyDescent="0.25">
      <c r="A154" s="177"/>
      <c r="B154" s="13" t="s">
        <v>22</v>
      </c>
      <c r="C154" s="14">
        <v>14</v>
      </c>
      <c r="D154" s="14">
        <v>9</v>
      </c>
      <c r="E154" s="15">
        <v>0.55555555555555503</v>
      </c>
    </row>
    <row r="155" spans="1:5" x14ac:dyDescent="0.25">
      <c r="A155" s="12" t="s">
        <v>115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6"/>
      <c r="D159" s="16"/>
      <c r="E159" s="15">
        <v>0</v>
      </c>
    </row>
    <row r="160" spans="1:5" x14ac:dyDescent="0.25">
      <c r="A160" s="176"/>
      <c r="B160" s="13" t="s">
        <v>119</v>
      </c>
      <c r="C160" s="16"/>
      <c r="D160" s="16"/>
      <c r="E160" s="15">
        <v>0</v>
      </c>
    </row>
    <row r="161" spans="1:5" x14ac:dyDescent="0.25">
      <c r="A161" s="176"/>
      <c r="B161" s="13" t="s">
        <v>120</v>
      </c>
      <c r="C161" s="16"/>
      <c r="D161" s="16"/>
      <c r="E161" s="15">
        <v>0</v>
      </c>
    </row>
    <row r="162" spans="1:5" x14ac:dyDescent="0.25">
      <c r="A162" s="176"/>
      <c r="B162" s="13" t="s">
        <v>121</v>
      </c>
      <c r="C162" s="16"/>
      <c r="D162" s="16"/>
      <c r="E162" s="15">
        <v>0</v>
      </c>
    </row>
    <row r="163" spans="1:5" x14ac:dyDescent="0.25">
      <c r="A163" s="176"/>
      <c r="B163" s="13" t="s">
        <v>122</v>
      </c>
      <c r="C163" s="16"/>
      <c r="D163" s="16"/>
      <c r="E163" s="15">
        <v>0</v>
      </c>
    </row>
    <row r="164" spans="1:5" x14ac:dyDescent="0.25">
      <c r="A164" s="176"/>
      <c r="B164" s="13" t="s">
        <v>123</v>
      </c>
      <c r="C164" s="16"/>
      <c r="D164" s="16"/>
      <c r="E164" s="15">
        <v>0</v>
      </c>
    </row>
    <row r="165" spans="1:5" x14ac:dyDescent="0.25">
      <c r="A165" s="176"/>
      <c r="B165" s="13" t="s">
        <v>124</v>
      </c>
      <c r="C165" s="16"/>
      <c r="D165" s="16"/>
      <c r="E165" s="15">
        <v>0</v>
      </c>
    </row>
    <row r="166" spans="1:5" x14ac:dyDescent="0.25">
      <c r="A166" s="176"/>
      <c r="B166" s="13" t="s">
        <v>125</v>
      </c>
      <c r="C166" s="16"/>
      <c r="D166" s="16"/>
      <c r="E166" s="15">
        <v>0</v>
      </c>
    </row>
    <row r="167" spans="1:5" x14ac:dyDescent="0.25">
      <c r="A167" s="176"/>
      <c r="B167" s="13" t="s">
        <v>126</v>
      </c>
      <c r="C167" s="16"/>
      <c r="D167" s="16"/>
      <c r="E167" s="15">
        <v>0</v>
      </c>
    </row>
    <row r="168" spans="1:5" x14ac:dyDescent="0.25">
      <c r="A168" s="176"/>
      <c r="B168" s="13" t="s">
        <v>127</v>
      </c>
      <c r="C168" s="16"/>
      <c r="D168" s="16"/>
      <c r="E168" s="15">
        <v>0</v>
      </c>
    </row>
    <row r="169" spans="1:5" x14ac:dyDescent="0.25">
      <c r="A169" s="176"/>
      <c r="B169" s="13" t="s">
        <v>128</v>
      </c>
      <c r="C169" s="16"/>
      <c r="D169" s="16"/>
      <c r="E169" s="15">
        <v>0</v>
      </c>
    </row>
    <row r="170" spans="1:5" x14ac:dyDescent="0.25">
      <c r="A170" s="176"/>
      <c r="B170" s="13" t="s">
        <v>129</v>
      </c>
      <c r="C170" s="16"/>
      <c r="D170" s="16"/>
      <c r="E170" s="15">
        <v>0</v>
      </c>
    </row>
    <row r="171" spans="1:5" x14ac:dyDescent="0.25">
      <c r="A171" s="176"/>
      <c r="B171" s="13" t="s">
        <v>130</v>
      </c>
      <c r="C171" s="16"/>
      <c r="D171" s="16"/>
      <c r="E171" s="15">
        <v>0</v>
      </c>
    </row>
    <row r="172" spans="1:5" x14ac:dyDescent="0.25">
      <c r="A172" s="176"/>
      <c r="B172" s="13" t="s">
        <v>131</v>
      </c>
      <c r="C172" s="16"/>
      <c r="D172" s="16"/>
      <c r="E172" s="15">
        <v>0</v>
      </c>
    </row>
    <row r="173" spans="1:5" x14ac:dyDescent="0.25">
      <c r="A173" s="176"/>
      <c r="B173" s="13" t="s">
        <v>132</v>
      </c>
      <c r="C173" s="16"/>
      <c r="D173" s="16"/>
      <c r="E173" s="15">
        <v>0</v>
      </c>
    </row>
    <row r="174" spans="1:5" x14ac:dyDescent="0.25">
      <c r="A174" s="176"/>
      <c r="B174" s="13" t="s">
        <v>133</v>
      </c>
      <c r="C174" s="16"/>
      <c r="D174" s="16"/>
      <c r="E174" s="15">
        <v>0</v>
      </c>
    </row>
    <row r="175" spans="1:5" x14ac:dyDescent="0.25">
      <c r="A175" s="176"/>
      <c r="B175" s="13" t="s">
        <v>134</v>
      </c>
      <c r="C175" s="16"/>
      <c r="D175" s="16"/>
      <c r="E175" s="15">
        <v>0</v>
      </c>
    </row>
    <row r="176" spans="1:5" x14ac:dyDescent="0.25">
      <c r="A176" s="176"/>
      <c r="B176" s="13" t="s">
        <v>135</v>
      </c>
      <c r="C176" s="16"/>
      <c r="D176" s="16"/>
      <c r="E176" s="15">
        <v>0</v>
      </c>
    </row>
    <row r="177" spans="1:5" x14ac:dyDescent="0.25">
      <c r="A177" s="176"/>
      <c r="B177" s="13" t="s">
        <v>136</v>
      </c>
      <c r="C177" s="16"/>
      <c r="D177" s="16"/>
      <c r="E177" s="15">
        <v>0</v>
      </c>
    </row>
    <row r="178" spans="1:5" x14ac:dyDescent="0.25">
      <c r="A178" s="176"/>
      <c r="B178" s="13" t="s">
        <v>137</v>
      </c>
      <c r="C178" s="16"/>
      <c r="D178" s="16"/>
      <c r="E178" s="15">
        <v>0</v>
      </c>
    </row>
    <row r="179" spans="1:5" x14ac:dyDescent="0.25">
      <c r="A179" s="176"/>
      <c r="B179" s="13" t="s">
        <v>138</v>
      </c>
      <c r="C179" s="16"/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6"/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6"/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6"/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6"/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6"/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6"/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6"/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6"/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6"/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6"/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6"/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6"/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6"/>
      <c r="D201" s="16"/>
      <c r="E201" s="15">
        <v>0</v>
      </c>
    </row>
    <row r="202" spans="1:5" x14ac:dyDescent="0.25">
      <c r="A202" s="176"/>
      <c r="B202" s="13" t="s">
        <v>119</v>
      </c>
      <c r="C202" s="16"/>
      <c r="D202" s="16"/>
      <c r="E202" s="15">
        <v>0</v>
      </c>
    </row>
    <row r="203" spans="1:5" x14ac:dyDescent="0.25">
      <c r="A203" s="176"/>
      <c r="B203" s="13" t="s">
        <v>162</v>
      </c>
      <c r="C203" s="16"/>
      <c r="D203" s="16"/>
      <c r="E203" s="15">
        <v>0</v>
      </c>
    </row>
    <row r="204" spans="1:5" x14ac:dyDescent="0.25">
      <c r="A204" s="176"/>
      <c r="B204" s="13" t="s">
        <v>121</v>
      </c>
      <c r="C204" s="16"/>
      <c r="D204" s="16"/>
      <c r="E204" s="15">
        <v>0</v>
      </c>
    </row>
    <row r="205" spans="1:5" x14ac:dyDescent="0.25">
      <c r="A205" s="176"/>
      <c r="B205" s="13" t="s">
        <v>122</v>
      </c>
      <c r="C205" s="16"/>
      <c r="D205" s="16"/>
      <c r="E205" s="15">
        <v>0</v>
      </c>
    </row>
    <row r="206" spans="1:5" x14ac:dyDescent="0.25">
      <c r="A206" s="176"/>
      <c r="B206" s="13" t="s">
        <v>123</v>
      </c>
      <c r="C206" s="16"/>
      <c r="D206" s="16"/>
      <c r="E206" s="15">
        <v>0</v>
      </c>
    </row>
    <row r="207" spans="1:5" x14ac:dyDescent="0.25">
      <c r="A207" s="176"/>
      <c r="B207" s="13" t="s">
        <v>124</v>
      </c>
      <c r="C207" s="16"/>
      <c r="D207" s="16"/>
      <c r="E207" s="15">
        <v>0</v>
      </c>
    </row>
    <row r="208" spans="1:5" x14ac:dyDescent="0.25">
      <c r="A208" s="176"/>
      <c r="B208" s="13" t="s">
        <v>163</v>
      </c>
      <c r="C208" s="16"/>
      <c r="D208" s="16"/>
      <c r="E208" s="15">
        <v>0</v>
      </c>
    </row>
    <row r="209" spans="1:5" x14ac:dyDescent="0.25">
      <c r="A209" s="176"/>
      <c r="B209" s="13" t="s">
        <v>126</v>
      </c>
      <c r="C209" s="16"/>
      <c r="D209" s="16"/>
      <c r="E209" s="15">
        <v>0</v>
      </c>
    </row>
    <row r="210" spans="1:5" x14ac:dyDescent="0.25">
      <c r="A210" s="176"/>
      <c r="B210" s="13" t="s">
        <v>164</v>
      </c>
      <c r="C210" s="16"/>
      <c r="D210" s="16"/>
      <c r="E210" s="15">
        <v>0</v>
      </c>
    </row>
    <row r="211" spans="1:5" x14ac:dyDescent="0.25">
      <c r="A211" s="176"/>
      <c r="B211" s="13" t="s">
        <v>128</v>
      </c>
      <c r="C211" s="16"/>
      <c r="D211" s="16"/>
      <c r="E211" s="15">
        <v>0</v>
      </c>
    </row>
    <row r="212" spans="1:5" x14ac:dyDescent="0.25">
      <c r="A212" s="176"/>
      <c r="B212" s="13" t="s">
        <v>129</v>
      </c>
      <c r="C212" s="16"/>
      <c r="D212" s="16"/>
      <c r="E212" s="15">
        <v>0</v>
      </c>
    </row>
    <row r="213" spans="1:5" x14ac:dyDescent="0.25">
      <c r="A213" s="176"/>
      <c r="B213" s="13" t="s">
        <v>130</v>
      </c>
      <c r="C213" s="16"/>
      <c r="D213" s="16"/>
      <c r="E213" s="15">
        <v>0</v>
      </c>
    </row>
    <row r="214" spans="1:5" x14ac:dyDescent="0.25">
      <c r="A214" s="176"/>
      <c r="B214" s="13" t="s">
        <v>131</v>
      </c>
      <c r="C214" s="16"/>
      <c r="D214" s="16"/>
      <c r="E214" s="15">
        <v>0</v>
      </c>
    </row>
    <row r="215" spans="1:5" x14ac:dyDescent="0.25">
      <c r="A215" s="176"/>
      <c r="B215" s="13" t="s">
        <v>132</v>
      </c>
      <c r="C215" s="16"/>
      <c r="D215" s="16"/>
      <c r="E215" s="15">
        <v>0</v>
      </c>
    </row>
    <row r="216" spans="1:5" x14ac:dyDescent="0.25">
      <c r="A216" s="176"/>
      <c r="B216" s="13" t="s">
        <v>133</v>
      </c>
      <c r="C216" s="16"/>
      <c r="D216" s="16"/>
      <c r="E216" s="15">
        <v>0</v>
      </c>
    </row>
    <row r="217" spans="1:5" x14ac:dyDescent="0.25">
      <c r="A217" s="176"/>
      <c r="B217" s="13" t="s">
        <v>134</v>
      </c>
      <c r="C217" s="16"/>
      <c r="D217" s="16"/>
      <c r="E217" s="15">
        <v>0</v>
      </c>
    </row>
    <row r="218" spans="1:5" x14ac:dyDescent="0.25">
      <c r="A218" s="176"/>
      <c r="B218" s="13" t="s">
        <v>135</v>
      </c>
      <c r="C218" s="16"/>
      <c r="D218" s="16"/>
      <c r="E218" s="15">
        <v>0</v>
      </c>
    </row>
    <row r="219" spans="1:5" x14ac:dyDescent="0.25">
      <c r="A219" s="176"/>
      <c r="B219" s="13" t="s">
        <v>136</v>
      </c>
      <c r="C219" s="16"/>
      <c r="D219" s="16"/>
      <c r="E219" s="15">
        <v>0</v>
      </c>
    </row>
    <row r="220" spans="1:5" x14ac:dyDescent="0.25">
      <c r="A220" s="176"/>
      <c r="B220" s="13" t="s">
        <v>137</v>
      </c>
      <c r="C220" s="16"/>
      <c r="D220" s="16"/>
      <c r="E220" s="15">
        <v>0</v>
      </c>
    </row>
    <row r="221" spans="1:5" x14ac:dyDescent="0.25">
      <c r="A221" s="176"/>
      <c r="B221" s="13" t="s">
        <v>138</v>
      </c>
      <c r="C221" s="16"/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6"/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6"/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6"/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6"/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6"/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6"/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6"/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6"/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6"/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6"/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6"/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6"/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6"/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238</v>
      </c>
      <c r="D246" s="14">
        <v>249</v>
      </c>
      <c r="E246" s="15">
        <v>-4.4176706827309203E-2</v>
      </c>
    </row>
    <row r="247" spans="1:5" x14ac:dyDescent="0.25">
      <c r="A247" s="12" t="s">
        <v>169</v>
      </c>
      <c r="B247" s="18"/>
      <c r="C247" s="14">
        <v>149</v>
      </c>
      <c r="D247" s="14">
        <v>162</v>
      </c>
      <c r="E247" s="15">
        <v>-8.0246913580246895E-2</v>
      </c>
    </row>
    <row r="248" spans="1:5" x14ac:dyDescent="0.25">
      <c r="A248" s="12" t="s">
        <v>170</v>
      </c>
      <c r="B248" s="18"/>
      <c r="C248" s="14">
        <v>139</v>
      </c>
      <c r="D248" s="14">
        <v>134</v>
      </c>
      <c r="E248" s="15">
        <v>3.7313432835820899E-2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98</v>
      </c>
      <c r="D252" s="14">
        <v>118</v>
      </c>
      <c r="E252" s="15">
        <v>-0.169491525423729</v>
      </c>
    </row>
    <row r="253" spans="1:5" x14ac:dyDescent="0.25">
      <c r="A253" s="176"/>
      <c r="B253" s="13" t="s">
        <v>18</v>
      </c>
      <c r="C253" s="14">
        <v>35</v>
      </c>
      <c r="D253" s="14">
        <v>42</v>
      </c>
      <c r="E253" s="15">
        <v>-0.16666666666666699</v>
      </c>
    </row>
    <row r="254" spans="1:5" x14ac:dyDescent="0.25">
      <c r="A254" s="177"/>
      <c r="B254" s="13" t="s">
        <v>22</v>
      </c>
      <c r="C254" s="14">
        <v>43</v>
      </c>
      <c r="D254" s="14">
        <v>35</v>
      </c>
      <c r="E254" s="15">
        <v>0.22857142857142901</v>
      </c>
    </row>
    <row r="255" spans="1:5" x14ac:dyDescent="0.25">
      <c r="A255" s="175" t="s">
        <v>174</v>
      </c>
      <c r="B255" s="13" t="s">
        <v>175</v>
      </c>
      <c r="C255" s="14">
        <v>65</v>
      </c>
      <c r="D255" s="14">
        <v>74</v>
      </c>
      <c r="E255" s="15">
        <v>-0.121621621621622</v>
      </c>
    </row>
    <row r="256" spans="1:5" x14ac:dyDescent="0.25">
      <c r="A256" s="176"/>
      <c r="B256" s="13" t="s">
        <v>176</v>
      </c>
      <c r="C256" s="14">
        <v>45</v>
      </c>
      <c r="D256" s="14">
        <v>22</v>
      </c>
      <c r="E256" s="15">
        <v>1.0454545454545501</v>
      </c>
    </row>
    <row r="257" spans="1:5" x14ac:dyDescent="0.25">
      <c r="A257" s="177"/>
      <c r="B257" s="13" t="s">
        <v>177</v>
      </c>
      <c r="C257" s="14">
        <v>4</v>
      </c>
      <c r="D257" s="16"/>
      <c r="E257" s="15">
        <v>0</v>
      </c>
    </row>
    <row r="258" spans="1:5" x14ac:dyDescent="0.25">
      <c r="A258" s="12" t="s">
        <v>178</v>
      </c>
      <c r="B258" s="18"/>
      <c r="C258" s="14">
        <v>37</v>
      </c>
      <c r="D258" s="14">
        <v>36</v>
      </c>
      <c r="E258" s="15">
        <v>2.7777777777777801E-2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24</v>
      </c>
      <c r="D262" s="14">
        <v>8</v>
      </c>
      <c r="E262" s="15">
        <v>2</v>
      </c>
    </row>
    <row r="263" spans="1:5" x14ac:dyDescent="0.25">
      <c r="A263" s="175" t="s">
        <v>181</v>
      </c>
      <c r="B263" s="13" t="s">
        <v>182</v>
      </c>
      <c r="C263" s="16"/>
      <c r="D263" s="16"/>
      <c r="E263" s="15">
        <v>0</v>
      </c>
    </row>
    <row r="264" spans="1:5" x14ac:dyDescent="0.25">
      <c r="A264" s="176"/>
      <c r="B264" s="13" t="s">
        <v>183</v>
      </c>
      <c r="C264" s="16"/>
      <c r="D264" s="16"/>
      <c r="E264" s="15">
        <v>0</v>
      </c>
    </row>
    <row r="265" spans="1:5" x14ac:dyDescent="0.25">
      <c r="A265" s="177"/>
      <c r="B265" s="13" t="s">
        <v>184</v>
      </c>
      <c r="C265" s="16"/>
      <c r="D265" s="16"/>
      <c r="E265" s="15">
        <v>0</v>
      </c>
    </row>
    <row r="266" spans="1:5" x14ac:dyDescent="0.25">
      <c r="A266" s="12" t="s">
        <v>185</v>
      </c>
      <c r="B266" s="18"/>
      <c r="C266" s="16"/>
      <c r="D266" s="16"/>
      <c r="E266" s="15">
        <v>0</v>
      </c>
    </row>
    <row r="267" spans="1:5" x14ac:dyDescent="0.25">
      <c r="A267" s="12" t="s">
        <v>186</v>
      </c>
      <c r="B267" s="18"/>
      <c r="C267" s="16"/>
      <c r="D267" s="16"/>
      <c r="E267" s="15">
        <v>0</v>
      </c>
    </row>
    <row r="268" spans="1:5" x14ac:dyDescent="0.25">
      <c r="A268" s="12" t="s">
        <v>110</v>
      </c>
      <c r="B268" s="18"/>
      <c r="C268" s="14">
        <v>70</v>
      </c>
      <c r="D268" s="14">
        <v>26</v>
      </c>
      <c r="E268" s="15">
        <v>1.6923076923076901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2</v>
      </c>
      <c r="D272" s="14">
        <v>1</v>
      </c>
      <c r="E272" s="15">
        <v>1</v>
      </c>
    </row>
    <row r="273" spans="1:5" x14ac:dyDescent="0.25">
      <c r="A273" s="175" t="s">
        <v>68</v>
      </c>
      <c r="B273" s="13" t="s">
        <v>189</v>
      </c>
      <c r="C273" s="14">
        <v>34</v>
      </c>
      <c r="D273" s="14">
        <v>23</v>
      </c>
      <c r="E273" s="15">
        <v>0.47826086956521702</v>
      </c>
    </row>
    <row r="274" spans="1:5" x14ac:dyDescent="0.25">
      <c r="A274" s="177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8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8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6"/>
      <c r="D281" s="16"/>
      <c r="E281" s="15">
        <v>0</v>
      </c>
    </row>
    <row r="282" spans="1:5" x14ac:dyDescent="0.25">
      <c r="A282" s="177"/>
      <c r="B282" s="13" t="s">
        <v>196</v>
      </c>
      <c r="C282" s="14">
        <v>4</v>
      </c>
      <c r="D282" s="14">
        <v>5</v>
      </c>
      <c r="E282" s="15">
        <v>-0.2</v>
      </c>
    </row>
    <row r="283" spans="1:5" x14ac:dyDescent="0.25">
      <c r="A283" s="12" t="s">
        <v>197</v>
      </c>
      <c r="B283" s="18"/>
      <c r="C283" s="14">
        <v>8</v>
      </c>
      <c r="D283" s="14">
        <v>3</v>
      </c>
      <c r="E283" s="15">
        <v>1.6666666666666701</v>
      </c>
    </row>
    <row r="284" spans="1:5" x14ac:dyDescent="0.25">
      <c r="A284" s="12" t="s">
        <v>198</v>
      </c>
      <c r="B284" s="18"/>
      <c r="C284" s="16"/>
      <c r="D284" s="16"/>
      <c r="E284" s="15">
        <v>0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6"/>
      <c r="E288" s="15">
        <v>0</v>
      </c>
    </row>
    <row r="289" spans="1:5" x14ac:dyDescent="0.25">
      <c r="A289" s="12" t="s">
        <v>201</v>
      </c>
      <c r="B289" s="18"/>
      <c r="C289" s="16"/>
      <c r="D289" s="16"/>
      <c r="E289" s="15">
        <v>0</v>
      </c>
    </row>
    <row r="290" spans="1:5" x14ac:dyDescent="0.25">
      <c r="A290" s="12" t="s">
        <v>202</v>
      </c>
      <c r="B290" s="18"/>
      <c r="C290" s="16"/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81" t="s">
        <v>205</v>
      </c>
      <c r="B293" s="13" t="s">
        <v>206</v>
      </c>
      <c r="C293" s="16"/>
      <c r="D293" s="16"/>
      <c r="E293" s="23"/>
    </row>
    <row r="294" spans="1:5" x14ac:dyDescent="0.25">
      <c r="A294" s="182"/>
      <c r="B294" s="13" t="s">
        <v>207</v>
      </c>
      <c r="C294" s="14">
        <v>130</v>
      </c>
      <c r="D294" s="14">
        <v>137</v>
      </c>
      <c r="E294" s="24">
        <v>0</v>
      </c>
    </row>
    <row r="295" spans="1:5" x14ac:dyDescent="0.25">
      <c r="A295" s="183"/>
      <c r="B295" s="13" t="s">
        <v>208</v>
      </c>
      <c r="C295" s="14">
        <v>6</v>
      </c>
      <c r="D295" s="14">
        <v>7</v>
      </c>
      <c r="E295" s="24">
        <v>0</v>
      </c>
    </row>
    <row r="296" spans="1:5" x14ac:dyDescent="0.25">
      <c r="A296" s="181" t="s">
        <v>209</v>
      </c>
      <c r="B296" s="13" t="s">
        <v>210</v>
      </c>
      <c r="C296" s="16"/>
      <c r="D296" s="16"/>
      <c r="E296" s="23"/>
    </row>
    <row r="297" spans="1:5" x14ac:dyDescent="0.25">
      <c r="A297" s="182"/>
      <c r="B297" s="13" t="s">
        <v>211</v>
      </c>
      <c r="C297" s="16"/>
      <c r="D297" s="16"/>
      <c r="E297" s="23"/>
    </row>
    <row r="298" spans="1:5" x14ac:dyDescent="0.25">
      <c r="A298" s="183"/>
      <c r="B298" s="13" t="s">
        <v>212</v>
      </c>
      <c r="C298" s="16"/>
      <c r="D298" s="16"/>
      <c r="E298" s="23"/>
    </row>
    <row r="299" spans="1:5" x14ac:dyDescent="0.25">
      <c r="A299" s="22" t="s">
        <v>213</v>
      </c>
      <c r="B299" s="13" t="s">
        <v>214</v>
      </c>
      <c r="C299" s="14">
        <v>1</v>
      </c>
      <c r="D299" s="14">
        <v>1</v>
      </c>
      <c r="E299" s="24">
        <v>1</v>
      </c>
    </row>
    <row r="300" spans="1:5" x14ac:dyDescent="0.25">
      <c r="A300" s="181" t="s">
        <v>215</v>
      </c>
      <c r="B300" s="13" t="s">
        <v>216</v>
      </c>
      <c r="C300" s="14">
        <v>25</v>
      </c>
      <c r="D300" s="14">
        <v>35</v>
      </c>
      <c r="E300" s="24">
        <v>5</v>
      </c>
    </row>
    <row r="301" spans="1:5" x14ac:dyDescent="0.25">
      <c r="A301" s="182"/>
      <c r="B301" s="13" t="s">
        <v>217</v>
      </c>
      <c r="C301" s="16"/>
      <c r="D301" s="16"/>
      <c r="E301" s="23"/>
    </row>
    <row r="302" spans="1:5" x14ac:dyDescent="0.25">
      <c r="A302" s="183"/>
      <c r="B302" s="13" t="s">
        <v>218</v>
      </c>
      <c r="C302" s="14">
        <v>6</v>
      </c>
      <c r="D302" s="14">
        <v>15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6"/>
      <c r="D303" s="16"/>
      <c r="E303" s="23"/>
    </row>
    <row r="304" spans="1:5" x14ac:dyDescent="0.25">
      <c r="A304" s="181" t="s">
        <v>221</v>
      </c>
      <c r="B304" s="13" t="s">
        <v>212</v>
      </c>
      <c r="C304" s="16"/>
      <c r="D304" s="16"/>
      <c r="E304" s="23"/>
    </row>
    <row r="305" spans="1:5" x14ac:dyDescent="0.25">
      <c r="A305" s="182"/>
      <c r="B305" s="13" t="s">
        <v>222</v>
      </c>
      <c r="C305" s="14">
        <v>5</v>
      </c>
      <c r="D305" s="14">
        <v>14</v>
      </c>
      <c r="E305" s="24">
        <v>9</v>
      </c>
    </row>
    <row r="306" spans="1:5" x14ac:dyDescent="0.25">
      <c r="A306" s="183"/>
      <c r="B306" s="13" t="s">
        <v>223</v>
      </c>
      <c r="C306" s="16"/>
      <c r="D306" s="16"/>
      <c r="E306" s="23"/>
    </row>
    <row r="307" spans="1:5" x14ac:dyDescent="0.25">
      <c r="A307" s="181" t="s">
        <v>224</v>
      </c>
      <c r="B307" s="13" t="s">
        <v>225</v>
      </c>
      <c r="C307" s="16"/>
      <c r="D307" s="16"/>
      <c r="E307" s="23"/>
    </row>
    <row r="308" spans="1:5" x14ac:dyDescent="0.25">
      <c r="A308" s="182"/>
      <c r="B308" s="13" t="s">
        <v>226</v>
      </c>
      <c r="C308" s="16"/>
      <c r="D308" s="16"/>
      <c r="E308" s="23"/>
    </row>
    <row r="309" spans="1:5" x14ac:dyDescent="0.25">
      <c r="A309" s="182"/>
      <c r="B309" s="13" t="s">
        <v>227</v>
      </c>
      <c r="C309" s="14">
        <v>69</v>
      </c>
      <c r="D309" s="14">
        <v>114</v>
      </c>
      <c r="E309" s="24">
        <v>34</v>
      </c>
    </row>
    <row r="310" spans="1:5" x14ac:dyDescent="0.25">
      <c r="A310" s="182"/>
      <c r="B310" s="13" t="s">
        <v>228</v>
      </c>
      <c r="C310" s="14">
        <v>115</v>
      </c>
      <c r="D310" s="14">
        <v>201</v>
      </c>
      <c r="E310" s="24">
        <v>0</v>
      </c>
    </row>
    <row r="311" spans="1:5" x14ac:dyDescent="0.25">
      <c r="A311" s="182"/>
      <c r="B311" s="13" t="s">
        <v>229</v>
      </c>
      <c r="C311" s="16"/>
      <c r="D311" s="16"/>
      <c r="E311" s="23"/>
    </row>
    <row r="312" spans="1:5" x14ac:dyDescent="0.25">
      <c r="A312" s="182"/>
      <c r="B312" s="13" t="s">
        <v>230</v>
      </c>
      <c r="C312" s="14">
        <v>62</v>
      </c>
      <c r="D312" s="14">
        <v>135</v>
      </c>
      <c r="E312" s="24">
        <v>33</v>
      </c>
    </row>
    <row r="313" spans="1:5" x14ac:dyDescent="0.25">
      <c r="A313" s="182"/>
      <c r="B313" s="13" t="s">
        <v>231</v>
      </c>
      <c r="C313" s="14">
        <v>11</v>
      </c>
      <c r="D313" s="14">
        <v>22</v>
      </c>
      <c r="E313" s="24">
        <v>0</v>
      </c>
    </row>
    <row r="314" spans="1:5" x14ac:dyDescent="0.25">
      <c r="A314" s="182"/>
      <c r="B314" s="13" t="s">
        <v>232</v>
      </c>
      <c r="C314" s="14">
        <v>1</v>
      </c>
      <c r="D314" s="14">
        <v>1</v>
      </c>
      <c r="E314" s="24">
        <v>0</v>
      </c>
    </row>
    <row r="315" spans="1:5" x14ac:dyDescent="0.25">
      <c r="A315" s="182"/>
      <c r="B315" s="13" t="s">
        <v>233</v>
      </c>
      <c r="C315" s="14">
        <v>73</v>
      </c>
      <c r="D315" s="14">
        <v>7</v>
      </c>
      <c r="E315" s="24">
        <v>47</v>
      </c>
    </row>
    <row r="316" spans="1:5" x14ac:dyDescent="0.25">
      <c r="A316" s="182"/>
      <c r="B316" s="13" t="s">
        <v>234</v>
      </c>
      <c r="C316" s="16"/>
      <c r="D316" s="16"/>
      <c r="E316" s="23"/>
    </row>
    <row r="317" spans="1:5" x14ac:dyDescent="0.25">
      <c r="A317" s="182"/>
      <c r="B317" s="13" t="s">
        <v>235</v>
      </c>
      <c r="C317" s="14">
        <v>0</v>
      </c>
      <c r="D317" s="14">
        <v>1</v>
      </c>
      <c r="E317" s="24">
        <v>0</v>
      </c>
    </row>
    <row r="318" spans="1:5" x14ac:dyDescent="0.25">
      <c r="A318" s="182"/>
      <c r="B318" s="13" t="s">
        <v>236</v>
      </c>
      <c r="C318" s="14">
        <v>60</v>
      </c>
      <c r="D318" s="14">
        <v>110</v>
      </c>
      <c r="E318" s="24">
        <v>31</v>
      </c>
    </row>
    <row r="319" spans="1:5" x14ac:dyDescent="0.25">
      <c r="A319" s="182"/>
      <c r="B319" s="13" t="s">
        <v>237</v>
      </c>
      <c r="C319" s="14">
        <v>33</v>
      </c>
      <c r="D319" s="14">
        <v>69</v>
      </c>
      <c r="E319" s="24">
        <v>0</v>
      </c>
    </row>
    <row r="320" spans="1:5" x14ac:dyDescent="0.25">
      <c r="A320" s="182"/>
      <c r="B320" s="13" t="s">
        <v>238</v>
      </c>
      <c r="C320" s="14">
        <v>0</v>
      </c>
      <c r="D320" s="14">
        <v>1</v>
      </c>
      <c r="E320" s="24">
        <v>1</v>
      </c>
    </row>
    <row r="321" spans="1:5" x14ac:dyDescent="0.25">
      <c r="A321" s="183"/>
      <c r="B321" s="13" t="s">
        <v>239</v>
      </c>
      <c r="C321" s="14">
        <v>4</v>
      </c>
      <c r="D321" s="14">
        <v>7</v>
      </c>
      <c r="E321" s="24">
        <v>0</v>
      </c>
    </row>
    <row r="322" spans="1:5" x14ac:dyDescent="0.25">
      <c r="A322" s="181" t="s">
        <v>240</v>
      </c>
      <c r="B322" s="13" t="s">
        <v>241</v>
      </c>
      <c r="C322" s="16"/>
      <c r="D322" s="16"/>
      <c r="E322" s="23"/>
    </row>
    <row r="323" spans="1:5" x14ac:dyDescent="0.25">
      <c r="A323" s="182"/>
      <c r="B323" s="13" t="s">
        <v>242</v>
      </c>
      <c r="C323" s="14">
        <v>1</v>
      </c>
      <c r="D323" s="14">
        <v>0</v>
      </c>
      <c r="E323" s="24">
        <v>1</v>
      </c>
    </row>
    <row r="324" spans="1:5" x14ac:dyDescent="0.25">
      <c r="A324" s="182"/>
      <c r="B324" s="13" t="s">
        <v>243</v>
      </c>
      <c r="C324" s="16"/>
      <c r="D324" s="16"/>
      <c r="E324" s="23"/>
    </row>
    <row r="325" spans="1:5" x14ac:dyDescent="0.25">
      <c r="A325" s="182"/>
      <c r="B325" s="13" t="s">
        <v>244</v>
      </c>
      <c r="C325" s="16"/>
      <c r="D325" s="16"/>
      <c r="E325" s="23"/>
    </row>
    <row r="326" spans="1:5" x14ac:dyDescent="0.25">
      <c r="A326" s="182"/>
      <c r="B326" s="13" t="s">
        <v>245</v>
      </c>
      <c r="C326" s="14">
        <v>4</v>
      </c>
      <c r="D326" s="14">
        <v>6</v>
      </c>
      <c r="E326" s="24">
        <v>0</v>
      </c>
    </row>
    <row r="327" spans="1:5" x14ac:dyDescent="0.25">
      <c r="A327" s="182"/>
      <c r="B327" s="13" t="s">
        <v>246</v>
      </c>
      <c r="C327" s="16"/>
      <c r="D327" s="16"/>
      <c r="E327" s="23"/>
    </row>
    <row r="328" spans="1:5" x14ac:dyDescent="0.25">
      <c r="A328" s="182"/>
      <c r="B328" s="13" t="s">
        <v>247</v>
      </c>
      <c r="C328" s="16"/>
      <c r="D328" s="16"/>
      <c r="E328" s="23"/>
    </row>
    <row r="329" spans="1:5" x14ac:dyDescent="0.25">
      <c r="A329" s="182"/>
      <c r="B329" s="13" t="s">
        <v>248</v>
      </c>
      <c r="C329" s="14">
        <v>8</v>
      </c>
      <c r="D329" s="14">
        <v>12</v>
      </c>
      <c r="E329" s="24">
        <v>2</v>
      </c>
    </row>
    <row r="330" spans="1:5" x14ac:dyDescent="0.25">
      <c r="A330" s="182"/>
      <c r="B330" s="13" t="s">
        <v>249</v>
      </c>
      <c r="C330" s="14">
        <v>2</v>
      </c>
      <c r="D330" s="14">
        <v>2</v>
      </c>
      <c r="E330" s="24">
        <v>0</v>
      </c>
    </row>
    <row r="331" spans="1:5" x14ac:dyDescent="0.25">
      <c r="A331" s="182"/>
      <c r="B331" s="13" t="s">
        <v>250</v>
      </c>
      <c r="C331" s="14">
        <v>20</v>
      </c>
      <c r="D331" s="14">
        <v>4</v>
      </c>
      <c r="E331" s="24">
        <v>6</v>
      </c>
    </row>
    <row r="332" spans="1:5" x14ac:dyDescent="0.25">
      <c r="A332" s="182"/>
      <c r="B332" s="13" t="s">
        <v>251</v>
      </c>
      <c r="C332" s="14">
        <v>4</v>
      </c>
      <c r="D332" s="14">
        <v>6</v>
      </c>
      <c r="E332" s="24">
        <v>2</v>
      </c>
    </row>
    <row r="333" spans="1:5" x14ac:dyDescent="0.25">
      <c r="A333" s="182"/>
      <c r="B333" s="13" t="s">
        <v>252</v>
      </c>
      <c r="C333" s="16"/>
      <c r="D333" s="16"/>
      <c r="E333" s="23"/>
    </row>
    <row r="334" spans="1:5" x14ac:dyDescent="0.25">
      <c r="A334" s="182"/>
      <c r="B334" s="13" t="s">
        <v>253</v>
      </c>
      <c r="C334" s="16"/>
      <c r="D334" s="16"/>
      <c r="E334" s="23"/>
    </row>
    <row r="335" spans="1:5" x14ac:dyDescent="0.25">
      <c r="A335" s="182"/>
      <c r="B335" s="13" t="s">
        <v>254</v>
      </c>
      <c r="C335" s="14">
        <v>1</v>
      </c>
      <c r="D335" s="14">
        <v>2</v>
      </c>
      <c r="E335" s="24">
        <v>1</v>
      </c>
    </row>
    <row r="336" spans="1:5" x14ac:dyDescent="0.25">
      <c r="A336" s="182"/>
      <c r="B336" s="13" t="s">
        <v>255</v>
      </c>
      <c r="C336" s="16"/>
      <c r="D336" s="16"/>
      <c r="E336" s="23"/>
    </row>
    <row r="337" spans="1:5" x14ac:dyDescent="0.25">
      <c r="A337" s="182"/>
      <c r="B337" s="13" t="s">
        <v>256</v>
      </c>
      <c r="C337" s="16"/>
      <c r="D337" s="16"/>
      <c r="E337" s="23"/>
    </row>
    <row r="338" spans="1:5" x14ac:dyDescent="0.25">
      <c r="A338" s="182"/>
      <c r="B338" s="13" t="s">
        <v>257</v>
      </c>
      <c r="C338" s="16"/>
      <c r="D338" s="16"/>
      <c r="E338" s="23"/>
    </row>
    <row r="339" spans="1:5" x14ac:dyDescent="0.25">
      <c r="A339" s="182"/>
      <c r="B339" s="13" t="s">
        <v>258</v>
      </c>
      <c r="C339" s="16"/>
      <c r="D339" s="16"/>
      <c r="E339" s="23"/>
    </row>
    <row r="340" spans="1:5" x14ac:dyDescent="0.25">
      <c r="A340" s="182"/>
      <c r="B340" s="13" t="s">
        <v>259</v>
      </c>
      <c r="C340" s="14">
        <v>1</v>
      </c>
      <c r="D340" s="14">
        <v>0</v>
      </c>
      <c r="E340" s="24">
        <v>0</v>
      </c>
    </row>
    <row r="341" spans="1:5" x14ac:dyDescent="0.25">
      <c r="A341" s="182"/>
      <c r="B341" s="13" t="s">
        <v>260</v>
      </c>
      <c r="C341" s="16"/>
      <c r="D341" s="16"/>
      <c r="E341" s="23"/>
    </row>
    <row r="342" spans="1:5" x14ac:dyDescent="0.25">
      <c r="A342" s="182"/>
      <c r="B342" s="13" t="s">
        <v>261</v>
      </c>
      <c r="C342" s="16"/>
      <c r="D342" s="16"/>
      <c r="E342" s="23"/>
    </row>
    <row r="343" spans="1:5" x14ac:dyDescent="0.25">
      <c r="A343" s="182"/>
      <c r="B343" s="13" t="s">
        <v>262</v>
      </c>
      <c r="C343" s="14">
        <v>3</v>
      </c>
      <c r="D343" s="14">
        <v>3</v>
      </c>
      <c r="E343" s="24">
        <v>1</v>
      </c>
    </row>
    <row r="344" spans="1:5" x14ac:dyDescent="0.25">
      <c r="A344" s="182"/>
      <c r="B344" s="13" t="s">
        <v>263</v>
      </c>
      <c r="C344" s="16"/>
      <c r="D344" s="16"/>
      <c r="E344" s="23"/>
    </row>
    <row r="345" spans="1:5" x14ac:dyDescent="0.25">
      <c r="A345" s="182"/>
      <c r="B345" s="13" t="s">
        <v>264</v>
      </c>
      <c r="C345" s="14">
        <v>6</v>
      </c>
      <c r="D345" s="14">
        <v>5</v>
      </c>
      <c r="E345" s="24">
        <v>5</v>
      </c>
    </row>
    <row r="346" spans="1:5" x14ac:dyDescent="0.25">
      <c r="A346" s="182"/>
      <c r="B346" s="13" t="s">
        <v>265</v>
      </c>
      <c r="C346" s="14">
        <v>18</v>
      </c>
      <c r="D346" s="14">
        <v>4</v>
      </c>
      <c r="E346" s="24">
        <v>12</v>
      </c>
    </row>
    <row r="347" spans="1:5" x14ac:dyDescent="0.25">
      <c r="A347" s="182"/>
      <c r="B347" s="13" t="s">
        <v>266</v>
      </c>
      <c r="C347" s="16"/>
      <c r="D347" s="16"/>
      <c r="E347" s="23"/>
    </row>
    <row r="348" spans="1:5" x14ac:dyDescent="0.25">
      <c r="A348" s="182"/>
      <c r="B348" s="13" t="s">
        <v>267</v>
      </c>
      <c r="C348" s="14">
        <v>1</v>
      </c>
      <c r="D348" s="14">
        <v>1</v>
      </c>
      <c r="E348" s="24">
        <v>1</v>
      </c>
    </row>
    <row r="349" spans="1:5" x14ac:dyDescent="0.25">
      <c r="A349" s="182"/>
      <c r="B349" s="13" t="s">
        <v>268</v>
      </c>
      <c r="C349" s="16"/>
      <c r="D349" s="16"/>
      <c r="E349" s="23"/>
    </row>
    <row r="350" spans="1:5" x14ac:dyDescent="0.25">
      <c r="A350" s="182"/>
      <c r="B350" s="13" t="s">
        <v>269</v>
      </c>
      <c r="C350" s="16"/>
      <c r="D350" s="16"/>
      <c r="E350" s="23"/>
    </row>
    <row r="351" spans="1:5" x14ac:dyDescent="0.25">
      <c r="A351" s="182"/>
      <c r="B351" s="13" t="s">
        <v>270</v>
      </c>
      <c r="C351" s="16"/>
      <c r="D351" s="16"/>
      <c r="E351" s="23"/>
    </row>
    <row r="352" spans="1:5" x14ac:dyDescent="0.25">
      <c r="A352" s="182"/>
      <c r="B352" s="13" t="s">
        <v>271</v>
      </c>
      <c r="C352" s="14">
        <v>1</v>
      </c>
      <c r="D352" s="14">
        <v>4</v>
      </c>
      <c r="E352" s="24">
        <v>1</v>
      </c>
    </row>
    <row r="353" spans="1:5" x14ac:dyDescent="0.25">
      <c r="A353" s="182"/>
      <c r="B353" s="13" t="s">
        <v>272</v>
      </c>
      <c r="C353" s="16"/>
      <c r="D353" s="16"/>
      <c r="E353" s="23"/>
    </row>
    <row r="354" spans="1:5" x14ac:dyDescent="0.25">
      <c r="A354" s="183"/>
      <c r="B354" s="13" t="s">
        <v>273</v>
      </c>
      <c r="C354" s="14">
        <v>0</v>
      </c>
      <c r="D354" s="14">
        <v>2</v>
      </c>
      <c r="E354" s="24">
        <v>0</v>
      </c>
    </row>
    <row r="355" spans="1:5" x14ac:dyDescent="0.25">
      <c r="A355" s="181" t="s">
        <v>274</v>
      </c>
      <c r="B355" s="13" t="s">
        <v>275</v>
      </c>
      <c r="C355" s="16"/>
      <c r="D355" s="16"/>
      <c r="E355" s="23"/>
    </row>
    <row r="356" spans="1:5" x14ac:dyDescent="0.25">
      <c r="A356" s="182"/>
      <c r="B356" s="13" t="s">
        <v>276</v>
      </c>
      <c r="C356" s="16"/>
      <c r="D356" s="16"/>
      <c r="E356" s="23"/>
    </row>
    <row r="357" spans="1:5" x14ac:dyDescent="0.25">
      <c r="A357" s="182"/>
      <c r="B357" s="13" t="s">
        <v>277</v>
      </c>
      <c r="C357" s="14">
        <v>0</v>
      </c>
      <c r="D357" s="14">
        <v>1</v>
      </c>
      <c r="E357" s="24">
        <v>0</v>
      </c>
    </row>
    <row r="358" spans="1:5" x14ac:dyDescent="0.25">
      <c r="A358" s="182"/>
      <c r="B358" s="13" t="s">
        <v>278</v>
      </c>
      <c r="C358" s="16"/>
      <c r="D358" s="16"/>
      <c r="E358" s="23"/>
    </row>
    <row r="359" spans="1:5" x14ac:dyDescent="0.25">
      <c r="A359" s="182"/>
      <c r="B359" s="13" t="s">
        <v>279</v>
      </c>
      <c r="C359" s="16"/>
      <c r="D359" s="16"/>
      <c r="E359" s="23"/>
    </row>
    <row r="360" spans="1:5" x14ac:dyDescent="0.25">
      <c r="A360" s="182"/>
      <c r="B360" s="13" t="s">
        <v>280</v>
      </c>
      <c r="C360" s="14">
        <v>0</v>
      </c>
      <c r="D360" s="14">
        <v>1</v>
      </c>
      <c r="E360" s="24">
        <v>0</v>
      </c>
    </row>
    <row r="361" spans="1:5" x14ac:dyDescent="0.25">
      <c r="A361" s="182"/>
      <c r="B361" s="13" t="s">
        <v>281</v>
      </c>
      <c r="C361" s="16"/>
      <c r="D361" s="16"/>
      <c r="E361" s="23"/>
    </row>
    <row r="362" spans="1:5" x14ac:dyDescent="0.25">
      <c r="A362" s="182"/>
      <c r="B362" s="13" t="s">
        <v>282</v>
      </c>
      <c r="C362" s="16"/>
      <c r="D362" s="16"/>
      <c r="E362" s="23"/>
    </row>
    <row r="363" spans="1:5" x14ac:dyDescent="0.25">
      <c r="A363" s="182"/>
      <c r="B363" s="13" t="s">
        <v>283</v>
      </c>
      <c r="C363" s="14">
        <v>0</v>
      </c>
      <c r="D363" s="14">
        <v>3</v>
      </c>
      <c r="E363" s="24">
        <v>0</v>
      </c>
    </row>
    <row r="364" spans="1:5" x14ac:dyDescent="0.25">
      <c r="A364" s="182"/>
      <c r="B364" s="13" t="s">
        <v>284</v>
      </c>
      <c r="C364" s="16"/>
      <c r="D364" s="16"/>
      <c r="E364" s="23"/>
    </row>
    <row r="365" spans="1:5" x14ac:dyDescent="0.25">
      <c r="A365" s="183"/>
      <c r="B365" s="13" t="s">
        <v>285</v>
      </c>
      <c r="C365" s="16"/>
      <c r="D365" s="16"/>
      <c r="E365" s="23"/>
    </row>
    <row r="366" spans="1:5" x14ac:dyDescent="0.25">
      <c r="A366" s="181" t="s">
        <v>286</v>
      </c>
      <c r="B366" s="13" t="s">
        <v>287</v>
      </c>
      <c r="C366" s="14">
        <v>2</v>
      </c>
      <c r="D366" s="14">
        <v>5</v>
      </c>
      <c r="E366" s="24">
        <v>0</v>
      </c>
    </row>
    <row r="367" spans="1:5" x14ac:dyDescent="0.25">
      <c r="A367" s="182"/>
      <c r="B367" s="13" t="s">
        <v>288</v>
      </c>
      <c r="C367" s="16"/>
      <c r="D367" s="16"/>
      <c r="E367" s="23"/>
    </row>
    <row r="368" spans="1:5" x14ac:dyDescent="0.25">
      <c r="A368" s="182"/>
      <c r="B368" s="13" t="s">
        <v>289</v>
      </c>
      <c r="C368" s="16"/>
      <c r="D368" s="16"/>
      <c r="E368" s="23"/>
    </row>
    <row r="369" spans="1:5" x14ac:dyDescent="0.25">
      <c r="A369" s="182"/>
      <c r="B369" s="13" t="s">
        <v>290</v>
      </c>
      <c r="C369" s="14">
        <v>5</v>
      </c>
      <c r="D369" s="14">
        <v>5</v>
      </c>
      <c r="E369" s="24">
        <v>0</v>
      </c>
    </row>
    <row r="370" spans="1:5" x14ac:dyDescent="0.25">
      <c r="A370" s="182"/>
      <c r="B370" s="13" t="s">
        <v>291</v>
      </c>
      <c r="C370" s="16"/>
      <c r="D370" s="16"/>
      <c r="E370" s="23"/>
    </row>
    <row r="371" spans="1:5" x14ac:dyDescent="0.25">
      <c r="A371" s="182"/>
      <c r="B371" s="13" t="s">
        <v>292</v>
      </c>
      <c r="C371" s="16"/>
      <c r="D371" s="16"/>
      <c r="E371" s="23"/>
    </row>
    <row r="372" spans="1:5" x14ac:dyDescent="0.25">
      <c r="A372" s="182"/>
      <c r="B372" s="13" t="s">
        <v>293</v>
      </c>
      <c r="C372" s="16"/>
      <c r="D372" s="16"/>
      <c r="E372" s="23"/>
    </row>
    <row r="373" spans="1:5" x14ac:dyDescent="0.25">
      <c r="A373" s="182"/>
      <c r="B373" s="13" t="s">
        <v>294</v>
      </c>
      <c r="C373" s="16"/>
      <c r="D373" s="16"/>
      <c r="E373" s="23"/>
    </row>
    <row r="374" spans="1:5" x14ac:dyDescent="0.25">
      <c r="A374" s="183"/>
      <c r="B374" s="13" t="s">
        <v>295</v>
      </c>
      <c r="C374" s="16"/>
      <c r="D374" s="16"/>
      <c r="E374" s="23"/>
    </row>
    <row r="375" spans="1:5" x14ac:dyDescent="0.25">
      <c r="A375" s="181" t="s">
        <v>296</v>
      </c>
      <c r="B375" s="13" t="s">
        <v>297</v>
      </c>
      <c r="C375" s="16"/>
      <c r="D375" s="16"/>
      <c r="E375" s="23"/>
    </row>
    <row r="376" spans="1:5" x14ac:dyDescent="0.25">
      <c r="A376" s="182"/>
      <c r="B376" s="13" t="s">
        <v>298</v>
      </c>
      <c r="C376" s="14">
        <v>3</v>
      </c>
      <c r="D376" s="14">
        <v>3</v>
      </c>
      <c r="E376" s="24">
        <v>0</v>
      </c>
    </row>
    <row r="377" spans="1:5" x14ac:dyDescent="0.25">
      <c r="A377" s="182"/>
      <c r="B377" s="13" t="s">
        <v>299</v>
      </c>
      <c r="C377" s="16"/>
      <c r="D377" s="16"/>
      <c r="E377" s="23"/>
    </row>
    <row r="378" spans="1:5" x14ac:dyDescent="0.25">
      <c r="A378" s="182"/>
      <c r="B378" s="13" t="s">
        <v>300</v>
      </c>
      <c r="C378" s="16"/>
      <c r="D378" s="16"/>
      <c r="E378" s="23"/>
    </row>
    <row r="379" spans="1:5" x14ac:dyDescent="0.25">
      <c r="A379" s="182"/>
      <c r="B379" s="13" t="s">
        <v>216</v>
      </c>
      <c r="C379" s="16"/>
      <c r="D379" s="16"/>
      <c r="E379" s="23"/>
    </row>
    <row r="380" spans="1:5" x14ac:dyDescent="0.25">
      <c r="A380" s="182"/>
      <c r="B380" s="13" t="s">
        <v>301</v>
      </c>
      <c r="C380" s="16"/>
      <c r="D380" s="16"/>
      <c r="E380" s="23"/>
    </row>
    <row r="381" spans="1:5" x14ac:dyDescent="0.25">
      <c r="A381" s="182"/>
      <c r="B381" s="13" t="s">
        <v>302</v>
      </c>
      <c r="C381" s="16"/>
      <c r="D381" s="16"/>
      <c r="E381" s="23"/>
    </row>
    <row r="382" spans="1:5" x14ac:dyDescent="0.25">
      <c r="A382" s="182"/>
      <c r="B382" s="13" t="s">
        <v>303</v>
      </c>
      <c r="C382" s="14">
        <v>2</v>
      </c>
      <c r="D382" s="14">
        <v>5</v>
      </c>
      <c r="E382" s="24">
        <v>0</v>
      </c>
    </row>
    <row r="383" spans="1:5" x14ac:dyDescent="0.25">
      <c r="A383" s="182"/>
      <c r="B383" s="13" t="s">
        <v>304</v>
      </c>
      <c r="C383" s="16"/>
      <c r="D383" s="16"/>
      <c r="E383" s="23"/>
    </row>
    <row r="384" spans="1:5" x14ac:dyDescent="0.25">
      <c r="A384" s="182"/>
      <c r="B384" s="13" t="s">
        <v>305</v>
      </c>
      <c r="C384" s="16"/>
      <c r="D384" s="16"/>
      <c r="E384" s="23"/>
    </row>
    <row r="385" spans="1:5" x14ac:dyDescent="0.25">
      <c r="A385" s="182"/>
      <c r="B385" s="13" t="s">
        <v>306</v>
      </c>
      <c r="C385" s="16"/>
      <c r="D385" s="16"/>
      <c r="E385" s="23"/>
    </row>
    <row r="386" spans="1:5" x14ac:dyDescent="0.25">
      <c r="A386" s="182"/>
      <c r="B386" s="13" t="s">
        <v>307</v>
      </c>
      <c r="C386" s="16"/>
      <c r="D386" s="16"/>
      <c r="E386" s="23"/>
    </row>
    <row r="387" spans="1:5" x14ac:dyDescent="0.25">
      <c r="A387" s="183"/>
      <c r="B387" s="13" t="s">
        <v>308</v>
      </c>
      <c r="C387" s="16"/>
      <c r="D387" s="16"/>
      <c r="E387" s="23"/>
    </row>
    <row r="388" spans="1:5" x14ac:dyDescent="0.25">
      <c r="A388" s="181" t="s">
        <v>309</v>
      </c>
      <c r="B388" s="13" t="s">
        <v>310</v>
      </c>
      <c r="C388" s="16"/>
      <c r="D388" s="16"/>
      <c r="E388" s="23"/>
    </row>
    <row r="389" spans="1:5" x14ac:dyDescent="0.25">
      <c r="A389" s="182"/>
      <c r="B389" s="13" t="s">
        <v>311</v>
      </c>
      <c r="C389" s="14">
        <v>9</v>
      </c>
      <c r="D389" s="14">
        <v>12</v>
      </c>
      <c r="E389" s="24">
        <v>2</v>
      </c>
    </row>
    <row r="390" spans="1:5" x14ac:dyDescent="0.25">
      <c r="A390" s="182"/>
      <c r="B390" s="13" t="s">
        <v>247</v>
      </c>
      <c r="C390" s="16"/>
      <c r="D390" s="16"/>
      <c r="E390" s="23"/>
    </row>
    <row r="391" spans="1:5" x14ac:dyDescent="0.25">
      <c r="A391" s="182"/>
      <c r="B391" s="13" t="s">
        <v>248</v>
      </c>
      <c r="C391" s="14">
        <v>63</v>
      </c>
      <c r="D391" s="14">
        <v>59</v>
      </c>
      <c r="E391" s="24">
        <v>22</v>
      </c>
    </row>
    <row r="392" spans="1:5" x14ac:dyDescent="0.25">
      <c r="A392" s="182"/>
      <c r="B392" s="13" t="s">
        <v>249</v>
      </c>
      <c r="C392" s="14">
        <v>1</v>
      </c>
      <c r="D392" s="14">
        <v>7</v>
      </c>
      <c r="E392" s="24">
        <v>0</v>
      </c>
    </row>
    <row r="393" spans="1:5" x14ac:dyDescent="0.25">
      <c r="A393" s="182"/>
      <c r="B393" s="13" t="s">
        <v>250</v>
      </c>
      <c r="C393" s="14">
        <v>4</v>
      </c>
      <c r="D393" s="14">
        <v>6</v>
      </c>
      <c r="E393" s="24">
        <v>4</v>
      </c>
    </row>
    <row r="394" spans="1:5" x14ac:dyDescent="0.25">
      <c r="A394" s="182"/>
      <c r="B394" s="13" t="s">
        <v>312</v>
      </c>
      <c r="C394" s="16"/>
      <c r="D394" s="16"/>
      <c r="E394" s="23"/>
    </row>
    <row r="395" spans="1:5" x14ac:dyDescent="0.25">
      <c r="A395" s="182"/>
      <c r="B395" s="13" t="s">
        <v>313</v>
      </c>
      <c r="C395" s="16"/>
      <c r="D395" s="16"/>
      <c r="E395" s="23"/>
    </row>
    <row r="396" spans="1:5" x14ac:dyDescent="0.25">
      <c r="A396" s="182"/>
      <c r="B396" s="13" t="s">
        <v>314</v>
      </c>
      <c r="C396" s="14">
        <v>6</v>
      </c>
      <c r="D396" s="14">
        <v>5</v>
      </c>
      <c r="E396" s="24">
        <v>3</v>
      </c>
    </row>
    <row r="397" spans="1:5" x14ac:dyDescent="0.25">
      <c r="A397" s="182"/>
      <c r="B397" s="13" t="s">
        <v>257</v>
      </c>
      <c r="C397" s="16"/>
      <c r="D397" s="16"/>
      <c r="E397" s="23"/>
    </row>
    <row r="398" spans="1:5" x14ac:dyDescent="0.25">
      <c r="A398" s="182"/>
      <c r="B398" s="13" t="s">
        <v>315</v>
      </c>
      <c r="C398" s="16"/>
      <c r="D398" s="16"/>
      <c r="E398" s="23"/>
    </row>
    <row r="399" spans="1:5" x14ac:dyDescent="0.25">
      <c r="A399" s="182"/>
      <c r="B399" s="13" t="s">
        <v>260</v>
      </c>
      <c r="C399" s="16"/>
      <c r="D399" s="16"/>
      <c r="E399" s="23"/>
    </row>
    <row r="400" spans="1:5" x14ac:dyDescent="0.25">
      <c r="A400" s="182"/>
      <c r="B400" s="13" t="s">
        <v>261</v>
      </c>
      <c r="C400" s="16"/>
      <c r="D400" s="16"/>
      <c r="E400" s="23"/>
    </row>
    <row r="401" spans="1:5" x14ac:dyDescent="0.25">
      <c r="A401" s="182"/>
      <c r="B401" s="13" t="s">
        <v>316</v>
      </c>
      <c r="C401" s="14">
        <v>58</v>
      </c>
      <c r="D401" s="14">
        <v>92</v>
      </c>
      <c r="E401" s="24">
        <v>0</v>
      </c>
    </row>
    <row r="402" spans="1:5" x14ac:dyDescent="0.25">
      <c r="A402" s="182"/>
      <c r="B402" s="13" t="s">
        <v>317</v>
      </c>
      <c r="C402" s="14">
        <v>1</v>
      </c>
      <c r="D402" s="14">
        <v>2</v>
      </c>
      <c r="E402" s="24">
        <v>0</v>
      </c>
    </row>
    <row r="403" spans="1:5" x14ac:dyDescent="0.25">
      <c r="A403" s="182"/>
      <c r="B403" s="13" t="s">
        <v>318</v>
      </c>
      <c r="C403" s="14">
        <v>108</v>
      </c>
      <c r="D403" s="14">
        <v>313</v>
      </c>
      <c r="E403" s="24">
        <v>95</v>
      </c>
    </row>
    <row r="404" spans="1:5" x14ac:dyDescent="0.25">
      <c r="A404" s="182"/>
      <c r="B404" s="13" t="s">
        <v>265</v>
      </c>
      <c r="C404" s="16"/>
      <c r="D404" s="16"/>
      <c r="E404" s="23"/>
    </row>
    <row r="405" spans="1:5" x14ac:dyDescent="0.25">
      <c r="A405" s="182"/>
      <c r="B405" s="13" t="s">
        <v>319</v>
      </c>
      <c r="C405" s="16"/>
      <c r="D405" s="16"/>
      <c r="E405" s="23"/>
    </row>
    <row r="406" spans="1:5" x14ac:dyDescent="0.25">
      <c r="A406" s="182"/>
      <c r="B406" s="13" t="s">
        <v>320</v>
      </c>
      <c r="C406" s="14">
        <v>2</v>
      </c>
      <c r="D406" s="14">
        <v>4</v>
      </c>
      <c r="E406" s="24">
        <v>2</v>
      </c>
    </row>
    <row r="407" spans="1:5" x14ac:dyDescent="0.25">
      <c r="A407" s="182"/>
      <c r="B407" s="13" t="s">
        <v>321</v>
      </c>
      <c r="C407" s="14">
        <v>4</v>
      </c>
      <c r="D407" s="14">
        <v>10</v>
      </c>
      <c r="E407" s="24">
        <v>7</v>
      </c>
    </row>
    <row r="408" spans="1:5" x14ac:dyDescent="0.25">
      <c r="A408" s="182"/>
      <c r="B408" s="13" t="s">
        <v>270</v>
      </c>
      <c r="C408" s="14">
        <v>1</v>
      </c>
      <c r="D408" s="14">
        <v>3</v>
      </c>
      <c r="E408" s="24">
        <v>0</v>
      </c>
    </row>
    <row r="409" spans="1:5" x14ac:dyDescent="0.25">
      <c r="A409" s="183"/>
      <c r="B409" s="13" t="s">
        <v>322</v>
      </c>
      <c r="C409" s="14">
        <v>55</v>
      </c>
      <c r="D409" s="14">
        <v>332</v>
      </c>
      <c r="E409" s="24">
        <v>8</v>
      </c>
    </row>
  </sheetData>
  <sheetProtection algorithmName="SHA-512" hashValue="tJytx91H69G9VlA8jhXo3+Y1BuilVQb4oLD47f+yPqTQSlVh4pfmqim8C6B4P/RoGutWODjREiGMjTS17XiUhg==" saltValue="QKiwT6F7xWCZ2HNWcHnxng==" spinCount="100000" sheet="1" objects="1" scenarios="1"/>
  <mergeCells count="44"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  <mergeCell ref="A255:A257"/>
    <mergeCell ref="A263:A265"/>
    <mergeCell ref="A273:A274"/>
    <mergeCell ref="A281:A282"/>
    <mergeCell ref="A293:A295"/>
    <mergeCell ref="A151:A152"/>
    <mergeCell ref="A153:A154"/>
    <mergeCell ref="A159:A200"/>
    <mergeCell ref="A201:A242"/>
    <mergeCell ref="A252:A254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EA6C-A66C-4F07-AC80-DC445CEE2D8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bMzFiHKSAW/g8JhmiVOEQyNpCKd7OyElQunehjvYh6xMpUautzhCkyd+jIjU5753X0Vxg1sOG6qoRfVULt1CdA==" saltValue="GCGh5yXagMy/wp3FUaJzW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A023-B72D-43C3-80CD-8FDE9F924D4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oKaS4k9KHyb8fwKVqZI0qCs14QPWF/mcvSbJa8OCmUR4sf0xmWIaPPmJpSvh3up4j/YvERGm76xjaspMBOd9TQ==" saltValue="eRJVj23u6Ug8RCDmfOGf2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492E-F2AF-4C87-9140-1F5CA5E0E95B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0</v>
      </c>
      <c r="N6" s="173">
        <f>DatosMedioAmbiente!C55</f>
        <v>1</v>
      </c>
      <c r="O6" s="173">
        <f>DatosMedioAmbiente!C57</f>
        <v>0</v>
      </c>
      <c r="P6" s="173">
        <f>DatosMedioAmbiente!C59</f>
        <v>3</v>
      </c>
      <c r="Q6" s="173">
        <f>DatosMedioAmbiente!C61</f>
        <v>0</v>
      </c>
      <c r="R6" s="173">
        <f>DatosMedioAmbiente!C63</f>
        <v>2</v>
      </c>
      <c r="S6" s="171"/>
      <c r="U6" s="174">
        <f>DatosMedioAmbiente!C54</f>
        <v>0</v>
      </c>
      <c r="V6" s="174">
        <f>DatosMedioAmbiente!C56</f>
        <v>0</v>
      </c>
      <c r="W6" s="174">
        <f>DatosMedioAmbiente!C58</f>
        <v>0</v>
      </c>
      <c r="X6" s="174">
        <f>DatosMedioAmbiente!C60</f>
        <v>0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oRCCY7ftNv1/JtPvZdHTzzUofAJJTOH0nfcppn3iFXcpYy2+G1PPstkgK8NgpVbbpKHL1puu/yHmYTT5wjn4ZA==" saltValue="4ASQuLUHXp9HEuOTf/LoF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D5E5-CA31-404E-8B65-4AB2AA591031}">
  <dimension ref="A1:BI1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E2" s="87" t="s">
        <v>1618</v>
      </c>
      <c r="F2" s="87" t="s">
        <v>1626</v>
      </c>
      <c r="G2" s="87" t="s">
        <v>1619</v>
      </c>
      <c r="H2" s="87" t="s">
        <v>1619</v>
      </c>
      <c r="I2" s="87" t="s">
        <v>1618</v>
      </c>
      <c r="J2" s="87" t="s">
        <v>1618</v>
      </c>
      <c r="K2" s="87" t="s">
        <v>1618</v>
      </c>
      <c r="L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1213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669</v>
      </c>
      <c r="AT2" s="87" t="s">
        <v>669</v>
      </c>
      <c r="AV2" s="87" t="s">
        <v>667</v>
      </c>
      <c r="AW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354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1749</v>
      </c>
      <c r="C3" s="87" t="s">
        <v>1736</v>
      </c>
      <c r="D3" s="87" t="s">
        <v>1619</v>
      </c>
      <c r="E3" s="87" t="s">
        <v>1619</v>
      </c>
      <c r="F3" s="87" t="s">
        <v>1628</v>
      </c>
      <c r="G3" s="87" t="s">
        <v>1633</v>
      </c>
      <c r="H3" s="87" t="s">
        <v>1620</v>
      </c>
      <c r="I3" s="87" t="s">
        <v>1619</v>
      </c>
      <c r="J3" s="87" t="s">
        <v>995</v>
      </c>
      <c r="K3" s="87" t="s">
        <v>1619</v>
      </c>
      <c r="L3" s="87" t="s">
        <v>1622</v>
      </c>
      <c r="O3" s="87" t="s">
        <v>1619</v>
      </c>
      <c r="P3" s="87" t="s">
        <v>1670</v>
      </c>
      <c r="Q3" s="87" t="s">
        <v>1670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1146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671</v>
      </c>
      <c r="AT3" s="87" t="s">
        <v>677</v>
      </c>
      <c r="AV3" s="87" t="s">
        <v>669</v>
      </c>
      <c r="AW3" s="87" t="s">
        <v>1206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983</v>
      </c>
      <c r="BE3" s="87" t="s">
        <v>1657</v>
      </c>
      <c r="BF3" s="87" t="s">
        <v>113</v>
      </c>
      <c r="BG3" s="87" t="s">
        <v>113</v>
      </c>
      <c r="BI3" s="87" t="s">
        <v>1168</v>
      </c>
    </row>
    <row r="4" spans="1:61" x14ac:dyDescent="0.2">
      <c r="A4" s="87" t="s">
        <v>1755</v>
      </c>
      <c r="B4" s="87" t="s">
        <v>108</v>
      </c>
      <c r="C4" s="87" t="s">
        <v>1737</v>
      </c>
      <c r="D4" s="87" t="s">
        <v>1620</v>
      </c>
      <c r="E4" s="87" t="s">
        <v>1622</v>
      </c>
      <c r="F4" s="87" t="s">
        <v>110</v>
      </c>
      <c r="G4" s="87" t="s">
        <v>1636</v>
      </c>
      <c r="H4" s="87" t="s">
        <v>1631</v>
      </c>
      <c r="I4" s="87" t="s">
        <v>995</v>
      </c>
      <c r="J4" s="87" t="s">
        <v>1633</v>
      </c>
      <c r="K4" s="87" t="s">
        <v>1622</v>
      </c>
      <c r="O4" s="87" t="s">
        <v>1620</v>
      </c>
      <c r="R4" s="87" t="s">
        <v>1061</v>
      </c>
      <c r="S4" s="87" t="s">
        <v>1666</v>
      </c>
      <c r="T4" s="87" t="s">
        <v>1670</v>
      </c>
      <c r="V4" s="87" t="s">
        <v>30</v>
      </c>
      <c r="W4" s="87" t="s">
        <v>1762</v>
      </c>
      <c r="AC4" s="87" t="s">
        <v>1159</v>
      </c>
      <c r="AD4" s="87" t="s">
        <v>671</v>
      </c>
      <c r="AE4" s="87" t="s">
        <v>1205</v>
      </c>
      <c r="AF4" s="87" t="s">
        <v>1214</v>
      </c>
      <c r="AI4" s="87" t="s">
        <v>230</v>
      </c>
      <c r="AL4" s="87" t="s">
        <v>671</v>
      </c>
      <c r="AM4" s="87" t="s">
        <v>671</v>
      </c>
      <c r="AN4" s="87" t="s">
        <v>671</v>
      </c>
      <c r="AO4" s="87" t="s">
        <v>675</v>
      </c>
      <c r="AV4" s="87" t="s">
        <v>671</v>
      </c>
      <c r="AW4" s="87" t="s">
        <v>1207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984</v>
      </c>
      <c r="BE4" s="87" t="s">
        <v>1658</v>
      </c>
      <c r="BF4" s="87" t="s">
        <v>1079</v>
      </c>
    </row>
    <row r="5" spans="1:61" x14ac:dyDescent="0.2">
      <c r="A5" s="87" t="s">
        <v>1050</v>
      </c>
      <c r="B5" s="87" t="s">
        <v>109</v>
      </c>
      <c r="C5" s="87" t="s">
        <v>181</v>
      </c>
      <c r="D5" s="87" t="s">
        <v>995</v>
      </c>
      <c r="E5" s="87" t="s">
        <v>995</v>
      </c>
      <c r="G5" s="87" t="s">
        <v>110</v>
      </c>
      <c r="H5" s="87" t="s">
        <v>1632</v>
      </c>
      <c r="I5" s="87" t="s">
        <v>1633</v>
      </c>
      <c r="J5" s="87" t="s">
        <v>1636</v>
      </c>
      <c r="O5" s="87" t="s">
        <v>995</v>
      </c>
      <c r="R5" s="87" t="s">
        <v>1062</v>
      </c>
      <c r="S5" s="87" t="s">
        <v>1670</v>
      </c>
      <c r="V5" s="87" t="s">
        <v>32</v>
      </c>
      <c r="AC5" s="87" t="s">
        <v>1160</v>
      </c>
      <c r="AD5" s="87" t="s">
        <v>675</v>
      </c>
      <c r="AE5" s="87" t="s">
        <v>1206</v>
      </c>
      <c r="AI5" s="87" t="s">
        <v>233</v>
      </c>
      <c r="AL5" s="87" t="s">
        <v>675</v>
      </c>
      <c r="AM5" s="87" t="s">
        <v>675</v>
      </c>
      <c r="AN5" s="87" t="s">
        <v>675</v>
      </c>
      <c r="AO5" s="87" t="s">
        <v>677</v>
      </c>
      <c r="AV5" s="87" t="s">
        <v>673</v>
      </c>
      <c r="AY5" s="87" t="s">
        <v>1025</v>
      </c>
      <c r="AZ5" s="87" t="s">
        <v>1031</v>
      </c>
      <c r="BC5" s="87" t="s">
        <v>1005</v>
      </c>
      <c r="BD5" s="87" t="s">
        <v>985</v>
      </c>
      <c r="BE5" s="87" t="s">
        <v>1799</v>
      </c>
    </row>
    <row r="6" spans="1:61" x14ac:dyDescent="0.2">
      <c r="B6" s="87" t="s">
        <v>110</v>
      </c>
      <c r="C6" s="87" t="s">
        <v>1738</v>
      </c>
      <c r="D6" s="87" t="s">
        <v>1633</v>
      </c>
      <c r="E6" s="87" t="s">
        <v>1631</v>
      </c>
      <c r="H6" s="87" t="s">
        <v>1633</v>
      </c>
      <c r="I6" s="87" t="s">
        <v>1636</v>
      </c>
      <c r="J6" s="87" t="s">
        <v>110</v>
      </c>
      <c r="O6" s="87" t="s">
        <v>1633</v>
      </c>
      <c r="R6" s="87" t="s">
        <v>1063</v>
      </c>
      <c r="AD6" s="87" t="s">
        <v>677</v>
      </c>
      <c r="AE6" s="87" t="s">
        <v>1207</v>
      </c>
      <c r="AI6" s="87" t="s">
        <v>236</v>
      </c>
      <c r="AL6" s="87" t="s">
        <v>677</v>
      </c>
      <c r="AM6" s="87" t="s">
        <v>677</v>
      </c>
      <c r="AN6" s="87" t="s">
        <v>677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538</v>
      </c>
      <c r="BE6" s="87" t="s">
        <v>1040</v>
      </c>
    </row>
    <row r="7" spans="1:61" x14ac:dyDescent="0.2">
      <c r="C7" s="87" t="s">
        <v>216</v>
      </c>
      <c r="D7" s="87" t="s">
        <v>1636</v>
      </c>
      <c r="E7" s="87" t="s">
        <v>1632</v>
      </c>
      <c r="H7" s="87" t="s">
        <v>1636</v>
      </c>
      <c r="I7" s="87" t="s">
        <v>110</v>
      </c>
      <c r="O7" s="87" t="s">
        <v>1636</v>
      </c>
      <c r="R7" s="87" t="s">
        <v>1064</v>
      </c>
      <c r="AD7" s="87" t="s">
        <v>679</v>
      </c>
      <c r="AI7" s="87" t="s">
        <v>237</v>
      </c>
      <c r="AL7" s="87" t="s">
        <v>679</v>
      </c>
      <c r="AV7" s="87" t="s">
        <v>677</v>
      </c>
      <c r="BC7" s="87" t="s">
        <v>1008</v>
      </c>
      <c r="BD7" s="87" t="s">
        <v>988</v>
      </c>
      <c r="BE7" s="87" t="s">
        <v>1661</v>
      </c>
    </row>
    <row r="8" spans="1:61" x14ac:dyDescent="0.2">
      <c r="C8" s="87" t="s">
        <v>1741</v>
      </c>
      <c r="D8" s="87" t="s">
        <v>1642</v>
      </c>
      <c r="E8" s="87" t="s">
        <v>1636</v>
      </c>
      <c r="H8" s="87" t="s">
        <v>110</v>
      </c>
      <c r="O8" s="87" t="s">
        <v>110</v>
      </c>
      <c r="R8" s="87" t="s">
        <v>1065</v>
      </c>
      <c r="AI8" s="87" t="s">
        <v>110</v>
      </c>
      <c r="BC8" s="87" t="s">
        <v>997</v>
      </c>
      <c r="BD8" s="87" t="s">
        <v>989</v>
      </c>
    </row>
    <row r="9" spans="1:61" x14ac:dyDescent="0.2">
      <c r="C9" s="87" t="s">
        <v>296</v>
      </c>
      <c r="D9" s="87" t="s">
        <v>110</v>
      </c>
      <c r="R9" s="87" t="s">
        <v>1066</v>
      </c>
      <c r="BD9" s="87" t="s">
        <v>990</v>
      </c>
    </row>
    <row r="10" spans="1:61" x14ac:dyDescent="0.2">
      <c r="C10" s="87" t="s">
        <v>1743</v>
      </c>
      <c r="R10" s="87" t="s">
        <v>1068</v>
      </c>
      <c r="BD10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3FA4-6823-45CC-A9C3-526E35098143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261</v>
      </c>
      <c r="D4" s="95">
        <f>SUM(DatosViolenciaGénero!D63:D69)</f>
        <v>99</v>
      </c>
    </row>
    <row r="5" spans="2:4" x14ac:dyDescent="0.2">
      <c r="B5" s="94" t="s">
        <v>1620</v>
      </c>
      <c r="C5" s="95">
        <f>SUM(DatosViolenciaGénero!C70:C73)</f>
        <v>49</v>
      </c>
      <c r="D5" s="95">
        <f>SUM(DatosViolenciaGénero!D70:D73)</f>
        <v>51</v>
      </c>
    </row>
    <row r="6" spans="2:4" ht="12.75" customHeight="1" x14ac:dyDescent="0.2">
      <c r="B6" s="94" t="s">
        <v>1666</v>
      </c>
      <c r="C6" s="95">
        <f>DatosViolenciaGénero!C74</f>
        <v>2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0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0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95</v>
      </c>
      <c r="D10" s="95">
        <f>SUM(DatosViolenciaGénero!D79:D80)</f>
        <v>70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14</v>
      </c>
    </row>
    <row r="16" spans="2:4" ht="13.5" thickBot="1" x14ac:dyDescent="0.25">
      <c r="B16" s="98" t="s">
        <v>1673</v>
      </c>
      <c r="C16" s="99">
        <f>DatosViolenciaGénero!C39</f>
        <v>169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2899B-18B6-46DD-86DA-CCD27E9D7BE5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33</v>
      </c>
      <c r="D4" s="95">
        <f>SUM(DatosViolenciaDoméstica!D48:D54)</f>
        <v>24</v>
      </c>
    </row>
    <row r="5" spans="2:4" x14ac:dyDescent="0.2">
      <c r="B5" s="94" t="s">
        <v>1620</v>
      </c>
      <c r="C5" s="95">
        <f>SUM(DatosViolenciaDoméstica!C55:C58)</f>
        <v>0</v>
      </c>
      <c r="D5" s="95">
        <f>SUM(DatosViolenciaDoméstica!D55:D58)</f>
        <v>0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5</v>
      </c>
      <c r="D10" s="95">
        <f>SUM(DatosViolenciaDoméstica!D64:D65)</f>
        <v>12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2</v>
      </c>
    </row>
    <row r="16" spans="2:4" ht="13.5" thickBot="1" x14ac:dyDescent="0.25">
      <c r="B16" s="98" t="s">
        <v>1673</v>
      </c>
      <c r="C16" s="99">
        <f>DatosViolenciaDoméstica!C34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E8C7-D521-4AC4-BA6E-715FE8E2D68B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40</v>
      </c>
    </row>
    <row r="5" spans="2:3" x14ac:dyDescent="0.2">
      <c r="B5" s="88" t="s">
        <v>1657</v>
      </c>
      <c r="C5" s="90">
        <f>DatosMenores!C70</f>
        <v>7</v>
      </c>
    </row>
    <row r="6" spans="2:3" x14ac:dyDescent="0.2">
      <c r="B6" s="88" t="s">
        <v>1658</v>
      </c>
      <c r="C6" s="90">
        <f>DatosMenores!C71</f>
        <v>37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4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11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5EF4-E4CC-4DEB-B9C7-6005A754989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21" t="s">
        <v>1618</v>
      </c>
      <c r="C11" s="221"/>
      <c r="D11" s="72">
        <f>DatosDelitos!C5+DatosDelitos!C13-DatosDelitos!C17</f>
        <v>2434</v>
      </c>
      <c r="E11" s="73">
        <f>DatosDelitos!H5+DatosDelitos!H13-DatosDelitos!H17</f>
        <v>92</v>
      </c>
      <c r="F11" s="73">
        <f>DatosDelitos!I5+DatosDelitos!I13-DatosDelitos!I17</f>
        <v>52</v>
      </c>
      <c r="G11" s="73">
        <f>DatosDelitos!J5+DatosDelitos!J13-DatosDelitos!J17</f>
        <v>2</v>
      </c>
      <c r="H11" s="74">
        <f>DatosDelitos!K5+DatosDelitos!K13-DatosDelitos!K17</f>
        <v>4</v>
      </c>
      <c r="I11" s="74">
        <f>DatosDelitos!L5+DatosDelitos!L13-DatosDelitos!L17</f>
        <v>0</v>
      </c>
      <c r="J11" s="74">
        <f>DatosDelitos!M5+DatosDelitos!M13-DatosDelitos!M17</f>
        <v>0</v>
      </c>
      <c r="K11" s="74">
        <f>DatosDelitos!O5+DatosDelitos!O13-DatosDelitos!O17</f>
        <v>1</v>
      </c>
      <c r="L11" s="75">
        <f>DatosDelitos!P5+DatosDelitos!P13-DatosDelitos!P17</f>
        <v>84</v>
      </c>
    </row>
    <row r="12" spans="2:13" ht="13.15" customHeight="1" x14ac:dyDescent="0.2">
      <c r="B12" s="218" t="s">
        <v>310</v>
      </c>
      <c r="C12" s="218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8" t="s">
        <v>367</v>
      </c>
      <c r="C13" s="218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8" t="s">
        <v>372</v>
      </c>
      <c r="C14" s="218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8" t="s">
        <v>1619</v>
      </c>
      <c r="C15" s="218"/>
      <c r="D15" s="76">
        <f>DatosDelitos!C17+DatosDelitos!C44</f>
        <v>379</v>
      </c>
      <c r="E15" s="77">
        <f>DatosDelitos!H17+DatosDelitos!H44</f>
        <v>110</v>
      </c>
      <c r="F15" s="77">
        <f>DatosDelitos!I16+DatosDelitos!I44</f>
        <v>33</v>
      </c>
      <c r="G15" s="77">
        <f>DatosDelitos!J17+DatosDelitos!J44</f>
        <v>1</v>
      </c>
      <c r="H15" s="77">
        <f>DatosDelitos!K17+DatosDelitos!K44</f>
        <v>0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2</v>
      </c>
      <c r="L15" s="78">
        <f>DatosDelitos!P17+DatosDelitos!P44</f>
        <v>216</v>
      </c>
    </row>
    <row r="16" spans="2:13" ht="13.15" customHeight="1" x14ac:dyDescent="0.2">
      <c r="B16" s="218" t="s">
        <v>1620</v>
      </c>
      <c r="C16" s="218"/>
      <c r="D16" s="76">
        <f>DatosDelitos!C30</f>
        <v>178</v>
      </c>
      <c r="E16" s="77">
        <f>DatosDelitos!H30</f>
        <v>35</v>
      </c>
      <c r="F16" s="77">
        <f>DatosDelitos!I30</f>
        <v>30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56</v>
      </c>
    </row>
    <row r="17" spans="2:12" ht="13.15" customHeight="1" x14ac:dyDescent="0.2">
      <c r="B17" s="220" t="s">
        <v>1621</v>
      </c>
      <c r="C17" s="220"/>
      <c r="D17" s="76">
        <f>DatosDelitos!C42-DatosDelitos!C44</f>
        <v>4</v>
      </c>
      <c r="E17" s="77">
        <f>DatosDelitos!H42-DatosDelitos!H44</f>
        <v>2</v>
      </c>
      <c r="F17" s="77">
        <f>DatosDelitos!I42-DatosDelitos!I44</f>
        <v>1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0</v>
      </c>
    </row>
    <row r="18" spans="2:12" ht="13.15" customHeight="1" x14ac:dyDescent="0.2">
      <c r="B18" s="218" t="s">
        <v>1622</v>
      </c>
      <c r="C18" s="218"/>
      <c r="D18" s="76">
        <f>DatosDelitos!C50</f>
        <v>81</v>
      </c>
      <c r="E18" s="77">
        <f>DatosDelitos!H50</f>
        <v>23</v>
      </c>
      <c r="F18" s="77">
        <f>DatosDelitos!I50</f>
        <v>16</v>
      </c>
      <c r="G18" s="77">
        <f>DatosDelitos!J50</f>
        <v>6</v>
      </c>
      <c r="H18" s="77">
        <f>DatosDelitos!K50</f>
        <v>7</v>
      </c>
      <c r="I18" s="77">
        <f>DatosDelitos!L50</f>
        <v>0</v>
      </c>
      <c r="J18" s="77">
        <f>DatosDelitos!M50</f>
        <v>0</v>
      </c>
      <c r="K18" s="77">
        <f>DatosDelitos!O50</f>
        <v>1</v>
      </c>
      <c r="L18" s="78">
        <f>DatosDelitos!P50</f>
        <v>9</v>
      </c>
    </row>
    <row r="19" spans="2:12" ht="13.15" customHeight="1" x14ac:dyDescent="0.2">
      <c r="B19" s="218" t="s">
        <v>1623</v>
      </c>
      <c r="C19" s="218"/>
      <c r="D19" s="76">
        <f>DatosDelitos!C72</f>
        <v>1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8" t="s">
        <v>1624</v>
      </c>
      <c r="C20" s="218"/>
      <c r="D20" s="76">
        <f>DatosDelitos!C74</f>
        <v>16</v>
      </c>
      <c r="E20" s="77">
        <f>DatosDelitos!H74</f>
        <v>2</v>
      </c>
      <c r="F20" s="77">
        <f>DatosDelitos!I74</f>
        <v>0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1</v>
      </c>
    </row>
    <row r="21" spans="2:12" ht="13.15" customHeight="1" x14ac:dyDescent="0.2">
      <c r="B21" s="220" t="s">
        <v>1625</v>
      </c>
      <c r="C21" s="220"/>
      <c r="D21" s="76">
        <f>DatosDelitos!C82</f>
        <v>45</v>
      </c>
      <c r="E21" s="77">
        <f>DatosDelitos!H82</f>
        <v>4</v>
      </c>
      <c r="F21" s="77">
        <f>DatosDelitos!I82</f>
        <v>4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2</v>
      </c>
    </row>
    <row r="22" spans="2:12" ht="13.15" customHeight="1" x14ac:dyDescent="0.2">
      <c r="B22" s="218" t="s">
        <v>1626</v>
      </c>
      <c r="C22" s="218"/>
      <c r="D22" s="76">
        <f>DatosDelitos!C85</f>
        <v>80</v>
      </c>
      <c r="E22" s="77">
        <f>DatosDelitos!H85</f>
        <v>45</v>
      </c>
      <c r="F22" s="77">
        <f>DatosDelitos!I85</f>
        <v>25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13</v>
      </c>
    </row>
    <row r="23" spans="2:12" ht="13.15" customHeight="1" x14ac:dyDescent="0.2">
      <c r="B23" s="218" t="s">
        <v>995</v>
      </c>
      <c r="C23" s="218"/>
      <c r="D23" s="76">
        <f>DatosDelitos!C97</f>
        <v>829</v>
      </c>
      <c r="E23" s="77">
        <f>DatosDelitos!H97</f>
        <v>247</v>
      </c>
      <c r="F23" s="77">
        <f>DatosDelitos!I97</f>
        <v>169</v>
      </c>
      <c r="G23" s="77">
        <f>DatosDelitos!J97</f>
        <v>0</v>
      </c>
      <c r="H23" s="77">
        <f>DatosDelitos!K97</f>
        <v>0</v>
      </c>
      <c r="I23" s="77">
        <f>DatosDelitos!L97</f>
        <v>0</v>
      </c>
      <c r="J23" s="77">
        <f>DatosDelitos!M97</f>
        <v>0</v>
      </c>
      <c r="K23" s="77">
        <f>DatosDelitos!O97</f>
        <v>3</v>
      </c>
      <c r="L23" s="78">
        <f>DatosDelitos!P97</f>
        <v>103</v>
      </c>
    </row>
    <row r="24" spans="2:12" ht="27" customHeight="1" x14ac:dyDescent="0.2">
      <c r="B24" s="218" t="s">
        <v>1627</v>
      </c>
      <c r="C24" s="218"/>
      <c r="D24" s="76">
        <f>DatosDelitos!C131</f>
        <v>1</v>
      </c>
      <c r="E24" s="77">
        <f>DatosDelitos!H131</f>
        <v>2</v>
      </c>
      <c r="F24" s="77">
        <f>DatosDelitos!I131</f>
        <v>1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</v>
      </c>
    </row>
    <row r="25" spans="2:12" ht="13.15" customHeight="1" x14ac:dyDescent="0.2">
      <c r="B25" s="218" t="s">
        <v>1628</v>
      </c>
      <c r="C25" s="218"/>
      <c r="D25" s="76">
        <f>DatosDelitos!C137</f>
        <v>17</v>
      </c>
      <c r="E25" s="77">
        <f>DatosDelitos!H137</f>
        <v>14</v>
      </c>
      <c r="F25" s="77">
        <f>DatosDelitos!I137</f>
        <v>8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12</v>
      </c>
    </row>
    <row r="26" spans="2:12" ht="13.15" customHeight="1" x14ac:dyDescent="0.2">
      <c r="B26" s="220" t="s">
        <v>1629</v>
      </c>
      <c r="C26" s="220"/>
      <c r="D26" s="76">
        <f>DatosDelitos!C144</f>
        <v>1</v>
      </c>
      <c r="E26" s="77">
        <f>DatosDelitos!H144</f>
        <v>0</v>
      </c>
      <c r="F26" s="77">
        <f>DatosDelitos!I144</f>
        <v>1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8" t="s">
        <v>1630</v>
      </c>
      <c r="C27" s="218"/>
      <c r="D27" s="76">
        <f>DatosDelitos!C147</f>
        <v>18</v>
      </c>
      <c r="E27" s="77">
        <f>DatosDelitos!H147</f>
        <v>7</v>
      </c>
      <c r="F27" s="77">
        <f>DatosDelitos!I147</f>
        <v>3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6</v>
      </c>
    </row>
    <row r="28" spans="2:12" ht="13.15" customHeight="1" x14ac:dyDescent="0.2">
      <c r="B28" s="218" t="s">
        <v>1631</v>
      </c>
      <c r="C28" s="218"/>
      <c r="D28" s="76">
        <f>DatosDelitos!C156+SUM(DatosDelitos!C167:C172)</f>
        <v>35</v>
      </c>
      <c r="E28" s="77">
        <f>DatosDelitos!H156+SUM(DatosDelitos!H167:H172)</f>
        <v>14</v>
      </c>
      <c r="F28" s="77">
        <f>DatosDelitos!I156+SUM(DatosDelitos!I167:I172)</f>
        <v>6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9</v>
      </c>
      <c r="L28" s="77">
        <f>DatosDelitos!P156+SUM(DatosDelitos!P167:Q172)</f>
        <v>3</v>
      </c>
    </row>
    <row r="29" spans="2:12" ht="13.15" customHeight="1" x14ac:dyDescent="0.2">
      <c r="B29" s="218" t="s">
        <v>1632</v>
      </c>
      <c r="C29" s="218"/>
      <c r="D29" s="76">
        <f>SUM(DatosDelitos!C173:C177)</f>
        <v>19</v>
      </c>
      <c r="E29" s="77">
        <f>SUM(DatosDelitos!H173:H177)</f>
        <v>19</v>
      </c>
      <c r="F29" s="77">
        <f>SUM(DatosDelitos!I173:I177)</f>
        <v>13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1</v>
      </c>
      <c r="L29" s="77">
        <f>SUM(DatosDelitos!P173:P177)</f>
        <v>13</v>
      </c>
    </row>
    <row r="30" spans="2:12" ht="13.15" customHeight="1" x14ac:dyDescent="0.2">
      <c r="B30" s="218" t="s">
        <v>1633</v>
      </c>
      <c r="C30" s="218"/>
      <c r="D30" s="76">
        <f>DatosDelitos!C178</f>
        <v>164</v>
      </c>
      <c r="E30" s="77">
        <f>DatosDelitos!H178</f>
        <v>116</v>
      </c>
      <c r="F30" s="77">
        <f>DatosDelitos!I178</f>
        <v>95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312</v>
      </c>
    </row>
    <row r="31" spans="2:12" ht="13.15" customHeight="1" x14ac:dyDescent="0.2">
      <c r="B31" s="218" t="s">
        <v>1634</v>
      </c>
      <c r="C31" s="218"/>
      <c r="D31" s="76">
        <f>DatosDelitos!C186</f>
        <v>33</v>
      </c>
      <c r="E31" s="77">
        <f>DatosDelitos!H186</f>
        <v>14</v>
      </c>
      <c r="F31" s="77">
        <f>DatosDelitos!I186</f>
        <v>11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25</v>
      </c>
    </row>
    <row r="32" spans="2:12" ht="13.15" customHeight="1" x14ac:dyDescent="0.2">
      <c r="B32" s="218" t="s">
        <v>1635</v>
      </c>
      <c r="C32" s="218"/>
      <c r="D32" s="76">
        <f>DatosDelitos!C201</f>
        <v>7</v>
      </c>
      <c r="E32" s="77">
        <f>DatosDelitos!H201</f>
        <v>3</v>
      </c>
      <c r="F32" s="77">
        <f>DatosDelitos!I201</f>
        <v>8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10</v>
      </c>
    </row>
    <row r="33" spans="2:13" ht="13.15" customHeight="1" x14ac:dyDescent="0.2">
      <c r="B33" s="218" t="s">
        <v>1636</v>
      </c>
      <c r="C33" s="218"/>
      <c r="D33" s="76">
        <f>DatosDelitos!C223</f>
        <v>128</v>
      </c>
      <c r="E33" s="77">
        <f>DatosDelitos!H223</f>
        <v>96</v>
      </c>
      <c r="F33" s="77">
        <f>DatosDelitos!I223</f>
        <v>65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2</v>
      </c>
      <c r="L33" s="77">
        <f>DatosDelitos!P223</f>
        <v>87</v>
      </c>
    </row>
    <row r="34" spans="2:13" ht="13.15" customHeight="1" x14ac:dyDescent="0.2">
      <c r="B34" s="218" t="s">
        <v>1637</v>
      </c>
      <c r="C34" s="218"/>
      <c r="D34" s="76">
        <f>DatosDelitos!C244</f>
        <v>1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8" t="s">
        <v>1638</v>
      </c>
      <c r="C35" s="218"/>
      <c r="D35" s="76">
        <f>DatosDelitos!C271</f>
        <v>49</v>
      </c>
      <c r="E35" s="77">
        <f>DatosDelitos!H271</f>
        <v>34</v>
      </c>
      <c r="F35" s="77">
        <f>DatosDelitos!I271</f>
        <v>23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32</v>
      </c>
    </row>
    <row r="36" spans="2:13" ht="38.25" customHeight="1" x14ac:dyDescent="0.2">
      <c r="B36" s="218" t="s">
        <v>1639</v>
      </c>
      <c r="C36" s="218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8" t="s">
        <v>1640</v>
      </c>
      <c r="C37" s="218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8" t="s">
        <v>1641</v>
      </c>
      <c r="C38" s="218"/>
      <c r="D38" s="76">
        <f>DatosDelitos!C312+DatosDelitos!C318+DatosDelitos!C320</f>
        <v>0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8" t="s">
        <v>1642</v>
      </c>
      <c r="C39" s="218"/>
      <c r="D39" s="76">
        <f>DatosDelitos!C323</f>
        <v>1118</v>
      </c>
      <c r="E39" s="77">
        <f>DatosDelitos!H323</f>
        <v>0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8" t="s">
        <v>1643</v>
      </c>
      <c r="C40" s="218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8" t="s">
        <v>972</v>
      </c>
      <c r="C41" s="218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8" t="s">
        <v>1644</v>
      </c>
      <c r="C42" s="218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5638</v>
      </c>
      <c r="E43" s="79">
        <f t="shared" ref="E43:L43" si="0">SUM(E11:E42)</f>
        <v>879</v>
      </c>
      <c r="F43" s="79">
        <f t="shared" si="0"/>
        <v>564</v>
      </c>
      <c r="G43" s="79">
        <f t="shared" si="0"/>
        <v>9</v>
      </c>
      <c r="H43" s="79">
        <f t="shared" si="0"/>
        <v>11</v>
      </c>
      <c r="I43" s="79">
        <f t="shared" si="0"/>
        <v>0</v>
      </c>
      <c r="J43" s="79">
        <f t="shared" si="0"/>
        <v>0</v>
      </c>
      <c r="K43" s="79">
        <f t="shared" si="0"/>
        <v>19</v>
      </c>
      <c r="L43" s="79">
        <f t="shared" si="0"/>
        <v>985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7" t="s">
        <v>1646</v>
      </c>
      <c r="C49" s="217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7" t="s">
        <v>1647</v>
      </c>
      <c r="C50" s="217"/>
      <c r="D50" s="82">
        <f>DatosDelitos!F13-DatosDelitos!F17</f>
        <v>5</v>
      </c>
      <c r="E50" s="82">
        <f>DatosDelitos!G13-DatosDelitos!G17</f>
        <v>2</v>
      </c>
    </row>
    <row r="51" spans="2:5" ht="13.15" customHeight="1" x14ac:dyDescent="0.25">
      <c r="B51" s="217" t="s">
        <v>310</v>
      </c>
      <c r="C51" s="217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7" t="s">
        <v>367</v>
      </c>
      <c r="C52" s="217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7" t="s">
        <v>372</v>
      </c>
      <c r="C53" s="217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7" t="s">
        <v>1619</v>
      </c>
      <c r="C54" s="217"/>
      <c r="D54" s="82">
        <f>DatosDelitos!F17+DatosDelitos!F44</f>
        <v>148</v>
      </c>
      <c r="E54" s="82">
        <f>DatosDelitos!G17+DatosDelitos!G44</f>
        <v>72</v>
      </c>
    </row>
    <row r="55" spans="2:5" ht="13.15" customHeight="1" x14ac:dyDescent="0.25">
      <c r="B55" s="217" t="s">
        <v>1620</v>
      </c>
      <c r="C55" s="217"/>
      <c r="D55" s="82">
        <f>DatosDelitos!F30</f>
        <v>10</v>
      </c>
      <c r="E55" s="82">
        <f>DatosDelitos!G30</f>
        <v>22</v>
      </c>
    </row>
    <row r="56" spans="2:5" ht="13.15" customHeight="1" x14ac:dyDescent="0.25">
      <c r="B56" s="217" t="s">
        <v>1621</v>
      </c>
      <c r="C56" s="217"/>
      <c r="D56" s="82">
        <f>DatosDelitos!F42-DatosDelitos!F44</f>
        <v>2</v>
      </c>
      <c r="E56" s="82">
        <f>DatosDelitos!G42-DatosDelitos!G44</f>
        <v>0</v>
      </c>
    </row>
    <row r="57" spans="2:5" ht="13.15" customHeight="1" x14ac:dyDescent="0.25">
      <c r="B57" s="217" t="s">
        <v>1622</v>
      </c>
      <c r="C57" s="217"/>
      <c r="D57" s="82">
        <f>DatosDelitos!F50</f>
        <v>1</v>
      </c>
      <c r="E57" s="82">
        <f>DatosDelitos!G50</f>
        <v>1</v>
      </c>
    </row>
    <row r="58" spans="2:5" ht="13.15" customHeight="1" x14ac:dyDescent="0.25">
      <c r="B58" s="217" t="s">
        <v>1623</v>
      </c>
      <c r="C58" s="217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7" t="s">
        <v>1648</v>
      </c>
      <c r="C59" s="217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7" t="s">
        <v>1625</v>
      </c>
      <c r="C60" s="217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7" t="s">
        <v>1626</v>
      </c>
      <c r="C61" s="217"/>
      <c r="D61" s="82">
        <f>DatosDelitos!F85</f>
        <v>0</v>
      </c>
      <c r="E61" s="82">
        <f>DatosDelitos!G85</f>
        <v>1</v>
      </c>
    </row>
    <row r="62" spans="2:5" ht="13.15" customHeight="1" x14ac:dyDescent="0.25">
      <c r="B62" s="217" t="s">
        <v>995</v>
      </c>
      <c r="C62" s="217"/>
      <c r="D62" s="82">
        <f>DatosDelitos!F97</f>
        <v>4</v>
      </c>
      <c r="E62" s="82">
        <f>DatosDelitos!G97</f>
        <v>4</v>
      </c>
    </row>
    <row r="63" spans="2:5" ht="27" customHeight="1" x14ac:dyDescent="0.25">
      <c r="B63" s="217" t="s">
        <v>1649</v>
      </c>
      <c r="C63" s="217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7" t="s">
        <v>1628</v>
      </c>
      <c r="C64" s="217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7" t="s">
        <v>1629</v>
      </c>
      <c r="C65" s="217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7" t="s">
        <v>1630</v>
      </c>
      <c r="C66" s="217"/>
      <c r="D66" s="82">
        <f>DatosDelitos!F147</f>
        <v>0</v>
      </c>
      <c r="E66" s="82">
        <f>DatosDelitos!G147</f>
        <v>0</v>
      </c>
    </row>
    <row r="67" spans="2:5" ht="13.15" customHeight="1" x14ac:dyDescent="0.25">
      <c r="B67" s="217" t="s">
        <v>1631</v>
      </c>
      <c r="C67" s="217"/>
      <c r="D67" s="82">
        <f>DatosDelitos!F156+SUM(DatosDelitos!F167:G172)</f>
        <v>0</v>
      </c>
      <c r="E67" s="82">
        <f>DatosDelitos!G156+SUM(DatosDelitos!G167:H172)</f>
        <v>12</v>
      </c>
    </row>
    <row r="68" spans="2:5" ht="13.15" customHeight="1" x14ac:dyDescent="0.25">
      <c r="B68" s="217" t="s">
        <v>1632</v>
      </c>
      <c r="C68" s="217"/>
      <c r="D68" s="82">
        <f>SUM(DatosDelitos!F173:G177)</f>
        <v>0</v>
      </c>
      <c r="E68" s="82">
        <f>SUM(DatosDelitos!G173:H177)</f>
        <v>19</v>
      </c>
    </row>
    <row r="69" spans="2:5" ht="13.15" customHeight="1" x14ac:dyDescent="0.25">
      <c r="B69" s="217" t="s">
        <v>1633</v>
      </c>
      <c r="C69" s="217"/>
      <c r="D69" s="82">
        <f>DatosDelitos!F178</f>
        <v>255</v>
      </c>
      <c r="E69" s="82">
        <f>DatosDelitos!G178</f>
        <v>213</v>
      </c>
    </row>
    <row r="70" spans="2:5" ht="13.15" customHeight="1" x14ac:dyDescent="0.25">
      <c r="B70" s="217" t="s">
        <v>1634</v>
      </c>
      <c r="C70" s="217"/>
      <c r="D70" s="82">
        <f>DatosDelitos!F186</f>
        <v>3</v>
      </c>
      <c r="E70" s="82">
        <f>DatosDelitos!G186</f>
        <v>2</v>
      </c>
    </row>
    <row r="71" spans="2:5" ht="13.15" customHeight="1" x14ac:dyDescent="0.25">
      <c r="B71" s="217" t="s">
        <v>1635</v>
      </c>
      <c r="C71" s="217"/>
      <c r="D71" s="82">
        <f>DatosDelitos!F201</f>
        <v>0</v>
      </c>
      <c r="E71" s="82">
        <f>DatosDelitos!G201</f>
        <v>1</v>
      </c>
    </row>
    <row r="72" spans="2:5" ht="13.15" customHeight="1" x14ac:dyDescent="0.25">
      <c r="B72" s="217" t="s">
        <v>1636</v>
      </c>
      <c r="C72" s="217"/>
      <c r="D72" s="82">
        <f>DatosDelitos!F223</f>
        <v>61</v>
      </c>
      <c r="E72" s="82">
        <f>DatosDelitos!G223</f>
        <v>45</v>
      </c>
    </row>
    <row r="73" spans="2:5" ht="13.15" customHeight="1" x14ac:dyDescent="0.25">
      <c r="B73" s="217" t="s">
        <v>1637</v>
      </c>
      <c r="C73" s="217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7" t="s">
        <v>1638</v>
      </c>
      <c r="C74" s="217"/>
      <c r="D74" s="82">
        <f>DatosDelitos!F271</f>
        <v>5</v>
      </c>
      <c r="E74" s="82">
        <f>DatosDelitos!G271</f>
        <v>4</v>
      </c>
    </row>
    <row r="75" spans="2:5" ht="38.25" customHeight="1" x14ac:dyDescent="0.25">
      <c r="B75" s="217" t="s">
        <v>1639</v>
      </c>
      <c r="C75" s="217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7" t="s">
        <v>1640</v>
      </c>
      <c r="C76" s="217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7" t="s">
        <v>1641</v>
      </c>
      <c r="C77" s="217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7" t="s">
        <v>1642</v>
      </c>
      <c r="C78" s="217"/>
      <c r="D78" s="82">
        <f>DatosDelitos!F323</f>
        <v>0</v>
      </c>
      <c r="E78" s="82">
        <f>DatosDelitos!G323</f>
        <v>0</v>
      </c>
    </row>
    <row r="79" spans="2:5" ht="15" customHeight="1" x14ac:dyDescent="0.25">
      <c r="B79" s="216" t="s">
        <v>1643</v>
      </c>
      <c r="C79" s="216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16" t="s">
        <v>972</v>
      </c>
      <c r="C80" s="216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16" t="s">
        <v>1644</v>
      </c>
      <c r="C81" s="216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16" t="s">
        <v>1650</v>
      </c>
      <c r="C82" s="216"/>
      <c r="D82" s="82">
        <f>SUM(D49:D81)</f>
        <v>494</v>
      </c>
      <c r="E82" s="82">
        <f>SUM(E49:E81)</f>
        <v>398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7" t="s">
        <v>1618</v>
      </c>
      <c r="C87" s="217"/>
      <c r="D87" s="82">
        <f>DatosDelitos!N5+DatosDelitos!N13-DatosDelitos!N17</f>
        <v>0</v>
      </c>
    </row>
    <row r="88" spans="2:13" ht="13.15" customHeight="1" x14ac:dyDescent="0.25">
      <c r="B88" s="217" t="s">
        <v>310</v>
      </c>
      <c r="C88" s="217"/>
      <c r="D88" s="82">
        <f>DatosDelitos!N10</f>
        <v>0</v>
      </c>
    </row>
    <row r="89" spans="2:13" ht="13.15" customHeight="1" x14ac:dyDescent="0.25">
      <c r="B89" s="217" t="s">
        <v>367</v>
      </c>
      <c r="C89" s="217"/>
      <c r="D89" s="82">
        <f>DatosDelitos!N20</f>
        <v>0</v>
      </c>
    </row>
    <row r="90" spans="2:13" ht="13.15" customHeight="1" x14ac:dyDescent="0.25">
      <c r="B90" s="217" t="s">
        <v>372</v>
      </c>
      <c r="C90" s="217"/>
      <c r="D90" s="82">
        <f>DatosDelitos!N23</f>
        <v>0</v>
      </c>
    </row>
    <row r="91" spans="2:13" ht="13.15" customHeight="1" x14ac:dyDescent="0.25">
      <c r="B91" s="217" t="s">
        <v>1652</v>
      </c>
      <c r="C91" s="217"/>
      <c r="D91" s="82">
        <f>SUM(DatosDelitos!N17,DatosDelitos!N44)</f>
        <v>2</v>
      </c>
    </row>
    <row r="92" spans="2:13" ht="13.15" customHeight="1" x14ac:dyDescent="0.25">
      <c r="B92" s="217" t="s">
        <v>1620</v>
      </c>
      <c r="C92" s="217"/>
      <c r="D92" s="82">
        <f>DatosDelitos!N30</f>
        <v>3</v>
      </c>
    </row>
    <row r="93" spans="2:13" ht="13.15" customHeight="1" x14ac:dyDescent="0.25">
      <c r="B93" s="217" t="s">
        <v>1621</v>
      </c>
      <c r="C93" s="217"/>
      <c r="D93" s="82">
        <f>DatosDelitos!N42-DatosDelitos!N44</f>
        <v>0</v>
      </c>
    </row>
    <row r="94" spans="2:13" ht="13.15" customHeight="1" x14ac:dyDescent="0.25">
      <c r="B94" s="217" t="s">
        <v>1622</v>
      </c>
      <c r="C94" s="217"/>
      <c r="D94" s="82">
        <f>DatosDelitos!N50</f>
        <v>7</v>
      </c>
    </row>
    <row r="95" spans="2:13" ht="13.15" customHeight="1" x14ac:dyDescent="0.25">
      <c r="B95" s="217" t="s">
        <v>1623</v>
      </c>
      <c r="C95" s="217"/>
      <c r="D95" s="82">
        <f>DatosDelitos!N72</f>
        <v>0</v>
      </c>
    </row>
    <row r="96" spans="2:13" ht="27" customHeight="1" x14ac:dyDescent="0.25">
      <c r="B96" s="217" t="s">
        <v>1648</v>
      </c>
      <c r="C96" s="217"/>
      <c r="D96" s="82">
        <f>DatosDelitos!N74</f>
        <v>1</v>
      </c>
    </row>
    <row r="97" spans="2:4" ht="13.15" customHeight="1" x14ac:dyDescent="0.25">
      <c r="B97" s="217" t="s">
        <v>1625</v>
      </c>
      <c r="C97" s="217"/>
      <c r="D97" s="82">
        <f>DatosDelitos!N82</f>
        <v>0</v>
      </c>
    </row>
    <row r="98" spans="2:4" ht="13.15" customHeight="1" x14ac:dyDescent="0.25">
      <c r="B98" s="217" t="s">
        <v>1626</v>
      </c>
      <c r="C98" s="217"/>
      <c r="D98" s="82">
        <f>DatosDelitos!N85</f>
        <v>16</v>
      </c>
    </row>
    <row r="99" spans="2:4" ht="13.15" customHeight="1" x14ac:dyDescent="0.25">
      <c r="B99" s="217" t="s">
        <v>995</v>
      </c>
      <c r="C99" s="217"/>
      <c r="D99" s="82">
        <f>DatosDelitos!N97</f>
        <v>5</v>
      </c>
    </row>
    <row r="100" spans="2:4" ht="27" customHeight="1" x14ac:dyDescent="0.25">
      <c r="B100" s="217" t="s">
        <v>1649</v>
      </c>
      <c r="C100" s="217"/>
      <c r="D100" s="82">
        <f>DatosDelitos!N131</f>
        <v>1</v>
      </c>
    </row>
    <row r="101" spans="2:4" ht="13.15" customHeight="1" x14ac:dyDescent="0.25">
      <c r="B101" s="217" t="s">
        <v>1628</v>
      </c>
      <c r="C101" s="217"/>
      <c r="D101" s="82">
        <f>DatosDelitos!N137</f>
        <v>14</v>
      </c>
    </row>
    <row r="102" spans="2:4" ht="13.15" customHeight="1" x14ac:dyDescent="0.25">
      <c r="B102" s="217" t="s">
        <v>1629</v>
      </c>
      <c r="C102" s="217"/>
      <c r="D102" s="82">
        <f>DatosDelitos!N144</f>
        <v>0</v>
      </c>
    </row>
    <row r="103" spans="2:4" ht="13.15" customHeight="1" x14ac:dyDescent="0.25">
      <c r="B103" s="217" t="s">
        <v>1653</v>
      </c>
      <c r="C103" s="217"/>
      <c r="D103" s="82">
        <f>DatosDelitos!N148</f>
        <v>2</v>
      </c>
    </row>
    <row r="104" spans="2:4" ht="13.15" customHeight="1" x14ac:dyDescent="0.25">
      <c r="B104" s="217" t="s">
        <v>1205</v>
      </c>
      <c r="C104" s="217"/>
      <c r="D104" s="82">
        <f>SUM(DatosDelitos!N149,DatosDelitos!N150)</f>
        <v>2</v>
      </c>
    </row>
    <row r="105" spans="2:4" ht="13.15" customHeight="1" x14ac:dyDescent="0.25">
      <c r="B105" s="217" t="s">
        <v>1203</v>
      </c>
      <c r="C105" s="217"/>
      <c r="D105" s="82">
        <f>SUM(DatosDelitos!N151:N155)</f>
        <v>4</v>
      </c>
    </row>
    <row r="106" spans="2:4" ht="13.15" customHeight="1" x14ac:dyDescent="0.25">
      <c r="B106" s="217" t="s">
        <v>1631</v>
      </c>
      <c r="C106" s="217"/>
      <c r="D106" s="82">
        <f>SUM(SUM(DatosDelitos!N157:N160),SUM(DatosDelitos!N167:N172))</f>
        <v>0</v>
      </c>
    </row>
    <row r="107" spans="2:4" ht="13.15" customHeight="1" x14ac:dyDescent="0.25">
      <c r="B107" s="217" t="s">
        <v>1654</v>
      </c>
      <c r="C107" s="217"/>
      <c r="D107" s="82">
        <f>SUM(DatosDelitos!N161:N165)</f>
        <v>0</v>
      </c>
    </row>
    <row r="108" spans="2:4" ht="13.15" customHeight="1" x14ac:dyDescent="0.25">
      <c r="B108" s="217" t="s">
        <v>1632</v>
      </c>
      <c r="C108" s="217"/>
      <c r="D108" s="82">
        <f>SUM(DatosDelitos!N173:N177)</f>
        <v>0</v>
      </c>
    </row>
    <row r="109" spans="2:4" ht="13.15" customHeight="1" x14ac:dyDescent="0.25">
      <c r="B109" s="217" t="s">
        <v>1633</v>
      </c>
      <c r="C109" s="217"/>
      <c r="D109" s="82">
        <f>DatosDelitos!N178</f>
        <v>10</v>
      </c>
    </row>
    <row r="110" spans="2:4" ht="13.15" customHeight="1" x14ac:dyDescent="0.25">
      <c r="B110" s="217" t="s">
        <v>1634</v>
      </c>
      <c r="C110" s="217"/>
      <c r="D110" s="82">
        <f>DatosDelitos!N186</f>
        <v>2</v>
      </c>
    </row>
    <row r="111" spans="2:4" ht="13.15" customHeight="1" x14ac:dyDescent="0.25">
      <c r="B111" s="217" t="s">
        <v>1635</v>
      </c>
      <c r="C111" s="217"/>
      <c r="D111" s="82">
        <f>DatosDelitos!N201</f>
        <v>2</v>
      </c>
    </row>
    <row r="112" spans="2:4" ht="13.15" customHeight="1" x14ac:dyDescent="0.25">
      <c r="B112" s="217" t="s">
        <v>1636</v>
      </c>
      <c r="C112" s="217"/>
      <c r="D112" s="82">
        <f>DatosDelitos!N223</f>
        <v>2</v>
      </c>
    </row>
    <row r="113" spans="2:4" ht="13.15" customHeight="1" x14ac:dyDescent="0.25">
      <c r="B113" s="217" t="s">
        <v>1637</v>
      </c>
      <c r="C113" s="217"/>
      <c r="D113" s="82">
        <f>DatosDelitos!N244</f>
        <v>0</v>
      </c>
    </row>
    <row r="114" spans="2:4" ht="13.15" customHeight="1" x14ac:dyDescent="0.25">
      <c r="B114" s="217" t="s">
        <v>1638</v>
      </c>
      <c r="C114" s="217"/>
      <c r="D114" s="82">
        <f>DatosDelitos!N271</f>
        <v>0</v>
      </c>
    </row>
    <row r="115" spans="2:4" ht="38.25" customHeight="1" x14ac:dyDescent="0.25">
      <c r="B115" s="217" t="s">
        <v>1639</v>
      </c>
      <c r="C115" s="217"/>
      <c r="D115" s="82">
        <f>DatosDelitos!N301</f>
        <v>0</v>
      </c>
    </row>
    <row r="116" spans="2:4" ht="13.15" customHeight="1" x14ac:dyDescent="0.25">
      <c r="B116" s="217" t="s">
        <v>1640</v>
      </c>
      <c r="C116" s="217"/>
      <c r="D116" s="82">
        <f>DatosDelitos!N305</f>
        <v>0</v>
      </c>
    </row>
    <row r="117" spans="2:4" ht="13.15" customHeight="1" x14ac:dyDescent="0.25">
      <c r="B117" s="217" t="s">
        <v>1641</v>
      </c>
      <c r="C117" s="217"/>
      <c r="D117" s="82">
        <f>DatosDelitos!N312+DatosDelitos!N320</f>
        <v>0</v>
      </c>
    </row>
    <row r="118" spans="2:4" ht="13.15" customHeight="1" x14ac:dyDescent="0.25">
      <c r="B118" s="217" t="s">
        <v>938</v>
      </c>
      <c r="C118" s="217"/>
      <c r="D118" s="82">
        <f>DatosDelitos!N318</f>
        <v>0</v>
      </c>
    </row>
    <row r="119" spans="2:4" ht="13.9" customHeight="1" x14ac:dyDescent="0.25">
      <c r="B119" s="217" t="s">
        <v>1642</v>
      </c>
      <c r="C119" s="217"/>
      <c r="D119" s="82">
        <f>DatosDelitos!N323</f>
        <v>2</v>
      </c>
    </row>
    <row r="120" spans="2:4" ht="12.75" customHeight="1" x14ac:dyDescent="0.25">
      <c r="B120" s="216" t="s">
        <v>1643</v>
      </c>
      <c r="C120" s="216"/>
      <c r="D120" s="82">
        <f>DatosDelitos!N325</f>
        <v>0</v>
      </c>
    </row>
    <row r="121" spans="2:4" ht="15" customHeight="1" x14ac:dyDescent="0.25">
      <c r="B121" s="216" t="s">
        <v>972</v>
      </c>
      <c r="C121" s="216"/>
      <c r="D121" s="82">
        <f>DatosDelitos!N337</f>
        <v>0</v>
      </c>
    </row>
    <row r="122" spans="2:4" ht="15" customHeight="1" x14ac:dyDescent="0.25">
      <c r="B122" s="216" t="s">
        <v>1644</v>
      </c>
      <c r="C122" s="216"/>
      <c r="D122" s="82">
        <f>DatosDelitos!N339</f>
        <v>0</v>
      </c>
    </row>
    <row r="123" spans="2:4" ht="15" customHeight="1" x14ac:dyDescent="0.25">
      <c r="B123" s="217" t="s">
        <v>1650</v>
      </c>
      <c r="C123" s="217"/>
      <c r="D123" s="82">
        <f>SUM(D87:D122)</f>
        <v>75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13</v>
      </c>
      <c r="D5" s="27">
        <v>22</v>
      </c>
      <c r="E5" s="28">
        <v>-0.40909090909090901</v>
      </c>
      <c r="F5" s="27">
        <v>0</v>
      </c>
      <c r="G5" s="27">
        <v>0</v>
      </c>
      <c r="H5" s="27">
        <v>5</v>
      </c>
      <c r="I5" s="27">
        <v>3</v>
      </c>
      <c r="J5" s="27">
        <v>2</v>
      </c>
      <c r="K5" s="27">
        <v>2</v>
      </c>
      <c r="L5" s="27">
        <v>0</v>
      </c>
      <c r="M5" s="27">
        <v>0</v>
      </c>
      <c r="N5" s="27">
        <v>0</v>
      </c>
      <c r="O5" s="27">
        <v>0</v>
      </c>
      <c r="P5" s="29">
        <v>1</v>
      </c>
    </row>
    <row r="6" spans="1:16" x14ac:dyDescent="0.25">
      <c r="A6" s="30" t="s">
        <v>340</v>
      </c>
      <c r="B6" s="30" t="s">
        <v>341</v>
      </c>
      <c r="C6" s="14">
        <v>6</v>
      </c>
      <c r="D6" s="14">
        <v>9</v>
      </c>
      <c r="E6" s="31">
        <v>-0.33333333333333298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2</v>
      </c>
      <c r="L6" s="14">
        <v>0</v>
      </c>
      <c r="M6" s="14">
        <v>0</v>
      </c>
      <c r="N6" s="14">
        <v>0</v>
      </c>
      <c r="O6" s="14">
        <v>0</v>
      </c>
      <c r="P6" s="24">
        <v>1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7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7</v>
      </c>
      <c r="D8" s="14">
        <v>6</v>
      </c>
      <c r="E8" s="31">
        <v>0.16666666666666699</v>
      </c>
      <c r="F8" s="14">
        <v>0</v>
      </c>
      <c r="G8" s="14">
        <v>0</v>
      </c>
      <c r="H8" s="14">
        <v>5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2716</v>
      </c>
      <c r="D13" s="27">
        <v>2591</v>
      </c>
      <c r="E13" s="28">
        <v>4.8243921265920503E-2</v>
      </c>
      <c r="F13" s="27">
        <v>84</v>
      </c>
      <c r="G13" s="27">
        <v>54</v>
      </c>
      <c r="H13" s="27">
        <v>165</v>
      </c>
      <c r="I13" s="27">
        <v>100</v>
      </c>
      <c r="J13" s="27">
        <v>1</v>
      </c>
      <c r="K13" s="27">
        <v>2</v>
      </c>
      <c r="L13" s="27">
        <v>0</v>
      </c>
      <c r="M13" s="27">
        <v>0</v>
      </c>
      <c r="N13" s="27">
        <v>0</v>
      </c>
      <c r="O13" s="27">
        <v>3</v>
      </c>
      <c r="P13" s="29">
        <v>289</v>
      </c>
    </row>
    <row r="14" spans="1:16" x14ac:dyDescent="0.25">
      <c r="A14" s="30" t="s">
        <v>353</v>
      </c>
      <c r="B14" s="30" t="s">
        <v>354</v>
      </c>
      <c r="C14" s="14">
        <v>1678</v>
      </c>
      <c r="D14" s="14">
        <v>1643</v>
      </c>
      <c r="E14" s="31">
        <v>2.1302495435179501E-2</v>
      </c>
      <c r="F14" s="14">
        <v>3</v>
      </c>
      <c r="G14" s="14">
        <v>2</v>
      </c>
      <c r="H14" s="14">
        <v>72</v>
      </c>
      <c r="I14" s="14">
        <v>41</v>
      </c>
      <c r="J14" s="14">
        <v>0</v>
      </c>
      <c r="K14" s="14">
        <v>2</v>
      </c>
      <c r="L14" s="14">
        <v>0</v>
      </c>
      <c r="M14" s="14">
        <v>0</v>
      </c>
      <c r="N14" s="14">
        <v>0</v>
      </c>
      <c r="O14" s="14">
        <v>1</v>
      </c>
      <c r="P14" s="24">
        <v>72</v>
      </c>
    </row>
    <row r="15" spans="1:16" x14ac:dyDescent="0.25">
      <c r="A15" s="30" t="s">
        <v>355</v>
      </c>
      <c r="B15" s="30" t="s">
        <v>356</v>
      </c>
      <c r="C15" s="14">
        <v>0</v>
      </c>
      <c r="D15" s="14">
        <v>0</v>
      </c>
      <c r="E15" s="31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357</v>
      </c>
      <c r="B16" s="30" t="s">
        <v>358</v>
      </c>
      <c r="C16" s="14">
        <v>741</v>
      </c>
      <c r="D16" s="14">
        <v>642</v>
      </c>
      <c r="E16" s="31">
        <v>0.154205607476636</v>
      </c>
      <c r="F16" s="14">
        <v>2</v>
      </c>
      <c r="G16" s="14">
        <v>0</v>
      </c>
      <c r="H16" s="14">
        <v>15</v>
      </c>
      <c r="I16" s="14">
        <v>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11</v>
      </c>
    </row>
    <row r="17" spans="1:16" ht="33.75" x14ac:dyDescent="0.25">
      <c r="A17" s="30" t="s">
        <v>359</v>
      </c>
      <c r="B17" s="30" t="s">
        <v>360</v>
      </c>
      <c r="C17" s="14">
        <v>295</v>
      </c>
      <c r="D17" s="14">
        <v>306</v>
      </c>
      <c r="E17" s="31">
        <v>-3.5947712418300699E-2</v>
      </c>
      <c r="F17" s="14">
        <v>79</v>
      </c>
      <c r="G17" s="14">
        <v>52</v>
      </c>
      <c r="H17" s="14">
        <v>78</v>
      </c>
      <c r="I17" s="14">
        <v>51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2</v>
      </c>
      <c r="P17" s="24">
        <v>206</v>
      </c>
    </row>
    <row r="18" spans="1:16" x14ac:dyDescent="0.25">
      <c r="A18" s="30" t="s">
        <v>361</v>
      </c>
      <c r="B18" s="30" t="s">
        <v>362</v>
      </c>
      <c r="C18" s="14">
        <v>2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178</v>
      </c>
      <c r="D30" s="27">
        <v>142</v>
      </c>
      <c r="E30" s="28">
        <v>0.25352112676056299</v>
      </c>
      <c r="F30" s="27">
        <v>10</v>
      </c>
      <c r="G30" s="27">
        <v>22</v>
      </c>
      <c r="H30" s="27">
        <v>35</v>
      </c>
      <c r="I30" s="27">
        <v>30</v>
      </c>
      <c r="J30" s="27">
        <v>0</v>
      </c>
      <c r="K30" s="27">
        <v>0</v>
      </c>
      <c r="L30" s="27">
        <v>0</v>
      </c>
      <c r="M30" s="27">
        <v>0</v>
      </c>
      <c r="N30" s="27">
        <v>3</v>
      </c>
      <c r="O30" s="27">
        <v>0</v>
      </c>
      <c r="P30" s="29">
        <v>56</v>
      </c>
    </row>
    <row r="31" spans="1:16" x14ac:dyDescent="0.25">
      <c r="A31" s="30" t="s">
        <v>384</v>
      </c>
      <c r="B31" s="30" t="s">
        <v>385</v>
      </c>
      <c r="C31" s="14">
        <v>9</v>
      </c>
      <c r="D31" s="14">
        <v>0</v>
      </c>
      <c r="E31" s="31">
        <v>0</v>
      </c>
      <c r="F31" s="14">
        <v>0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2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114</v>
      </c>
      <c r="D33" s="14">
        <v>91</v>
      </c>
      <c r="E33" s="31">
        <v>0.25274725274725302</v>
      </c>
      <c r="F33" s="14">
        <v>6</v>
      </c>
      <c r="G33" s="14">
        <v>7</v>
      </c>
      <c r="H33" s="14">
        <v>15</v>
      </c>
      <c r="I33" s="14">
        <v>11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4">
        <v>38</v>
      </c>
    </row>
    <row r="34" spans="1:16" x14ac:dyDescent="0.25">
      <c r="A34" s="30" t="s">
        <v>390</v>
      </c>
      <c r="B34" s="30" t="s">
        <v>391</v>
      </c>
      <c r="C34" s="14">
        <v>3</v>
      </c>
      <c r="D34" s="14">
        <v>2</v>
      </c>
      <c r="E34" s="31">
        <v>0.5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1</v>
      </c>
    </row>
    <row r="35" spans="1:16" x14ac:dyDescent="0.25">
      <c r="A35" s="30" t="s">
        <v>392</v>
      </c>
      <c r="B35" s="30" t="s">
        <v>393</v>
      </c>
      <c r="C35" s="14">
        <v>29</v>
      </c>
      <c r="D35" s="14">
        <v>22</v>
      </c>
      <c r="E35" s="31">
        <v>0.31818181818181801</v>
      </c>
      <c r="F35" s="14">
        <v>2</v>
      </c>
      <c r="G35" s="14">
        <v>0</v>
      </c>
      <c r="H35" s="14">
        <v>1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6</v>
      </c>
    </row>
    <row r="36" spans="1:16" ht="22.5" x14ac:dyDescent="0.25">
      <c r="A36" s="30" t="s">
        <v>394</v>
      </c>
      <c r="B36" s="30" t="s">
        <v>395</v>
      </c>
      <c r="C36" s="14">
        <v>8</v>
      </c>
      <c r="D36" s="14">
        <v>13</v>
      </c>
      <c r="E36" s="31">
        <v>-0.38461538461538503</v>
      </c>
      <c r="F36" s="14">
        <v>2</v>
      </c>
      <c r="G36" s="14">
        <v>14</v>
      </c>
      <c r="H36" s="14">
        <v>8</v>
      </c>
      <c r="I36" s="14">
        <v>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6</v>
      </c>
    </row>
    <row r="37" spans="1:16" ht="22.5" x14ac:dyDescent="0.25">
      <c r="A37" s="30" t="s">
        <v>396</v>
      </c>
      <c r="B37" s="30" t="s">
        <v>397</v>
      </c>
      <c r="C37" s="14">
        <v>0</v>
      </c>
      <c r="D37" s="14">
        <v>1</v>
      </c>
      <c r="E37" s="31">
        <v>-1</v>
      </c>
      <c r="F37" s="14">
        <v>0</v>
      </c>
      <c r="G37" s="14">
        <v>0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0</v>
      </c>
    </row>
    <row r="38" spans="1:16" ht="22.5" x14ac:dyDescent="0.25">
      <c r="A38" s="30" t="s">
        <v>398</v>
      </c>
      <c r="B38" s="30" t="s">
        <v>399</v>
      </c>
      <c r="C38" s="14">
        <v>3</v>
      </c>
      <c r="D38" s="14">
        <v>1</v>
      </c>
      <c r="E38" s="31">
        <v>2</v>
      </c>
      <c r="F38" s="14">
        <v>0</v>
      </c>
      <c r="G38" s="14">
        <v>0</v>
      </c>
      <c r="H38" s="14">
        <v>2</v>
      </c>
      <c r="I38" s="14">
        <v>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12</v>
      </c>
      <c r="D41" s="14">
        <v>10</v>
      </c>
      <c r="E41" s="31">
        <v>0.2</v>
      </c>
      <c r="F41" s="14">
        <v>0</v>
      </c>
      <c r="G41" s="14">
        <v>1</v>
      </c>
      <c r="H41" s="14">
        <v>8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4</v>
      </c>
    </row>
    <row r="42" spans="1:16" x14ac:dyDescent="0.25">
      <c r="A42" s="184" t="s">
        <v>406</v>
      </c>
      <c r="B42" s="185"/>
      <c r="C42" s="27">
        <v>88</v>
      </c>
      <c r="D42" s="27">
        <v>100</v>
      </c>
      <c r="E42" s="28">
        <v>-0.12</v>
      </c>
      <c r="F42" s="27">
        <v>71</v>
      </c>
      <c r="G42" s="27">
        <v>20</v>
      </c>
      <c r="H42" s="27">
        <v>34</v>
      </c>
      <c r="I42" s="27">
        <v>26</v>
      </c>
      <c r="J42" s="27">
        <v>0</v>
      </c>
      <c r="K42" s="27">
        <v>0</v>
      </c>
      <c r="L42" s="27">
        <v>0</v>
      </c>
      <c r="M42" s="27">
        <v>0</v>
      </c>
      <c r="N42" s="27">
        <v>2</v>
      </c>
      <c r="O42" s="27">
        <v>0</v>
      </c>
      <c r="P42" s="29">
        <v>10</v>
      </c>
    </row>
    <row r="43" spans="1:16" x14ac:dyDescent="0.25">
      <c r="A43" s="30" t="s">
        <v>407</v>
      </c>
      <c r="B43" s="30" t="s">
        <v>408</v>
      </c>
      <c r="C43" s="14">
        <v>1</v>
      </c>
      <c r="D43" s="14">
        <v>3</v>
      </c>
      <c r="E43" s="31">
        <v>-0.66666666666666696</v>
      </c>
      <c r="F43" s="14">
        <v>2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84</v>
      </c>
      <c r="D44" s="14">
        <v>94</v>
      </c>
      <c r="E44" s="31">
        <v>-0.10638297872340401</v>
      </c>
      <c r="F44" s="14">
        <v>69</v>
      </c>
      <c r="G44" s="14">
        <v>20</v>
      </c>
      <c r="H44" s="14">
        <v>32</v>
      </c>
      <c r="I44" s="14">
        <v>25</v>
      </c>
      <c r="J44" s="14">
        <v>0</v>
      </c>
      <c r="K44" s="14">
        <v>0</v>
      </c>
      <c r="L44" s="14">
        <v>0</v>
      </c>
      <c r="M44" s="14">
        <v>0</v>
      </c>
      <c r="N44" s="14">
        <v>2</v>
      </c>
      <c r="O44" s="14">
        <v>0</v>
      </c>
      <c r="P44" s="24">
        <v>10</v>
      </c>
    </row>
    <row r="45" spans="1:16" x14ac:dyDescent="0.25">
      <c r="A45" s="30" t="s">
        <v>411</v>
      </c>
      <c r="B45" s="30" t="s">
        <v>412</v>
      </c>
      <c r="C45" s="14">
        <v>1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3</v>
      </c>
      <c r="E48" s="31">
        <v>-0.66666666666666696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81</v>
      </c>
      <c r="D50" s="27">
        <v>61</v>
      </c>
      <c r="E50" s="28">
        <v>0.32786885245901598</v>
      </c>
      <c r="F50" s="27">
        <v>1</v>
      </c>
      <c r="G50" s="27">
        <v>1</v>
      </c>
      <c r="H50" s="27">
        <v>23</v>
      </c>
      <c r="I50" s="27">
        <v>16</v>
      </c>
      <c r="J50" s="27">
        <v>6</v>
      </c>
      <c r="K50" s="27">
        <v>7</v>
      </c>
      <c r="L50" s="27">
        <v>0</v>
      </c>
      <c r="M50" s="27">
        <v>0</v>
      </c>
      <c r="N50" s="27">
        <v>7</v>
      </c>
      <c r="O50" s="27">
        <v>1</v>
      </c>
      <c r="P50" s="29">
        <v>9</v>
      </c>
    </row>
    <row r="51" spans="1:16" x14ac:dyDescent="0.25">
      <c r="A51" s="30" t="s">
        <v>422</v>
      </c>
      <c r="B51" s="30" t="s">
        <v>423</v>
      </c>
      <c r="C51" s="14">
        <v>17</v>
      </c>
      <c r="D51" s="14">
        <v>20</v>
      </c>
      <c r="E51" s="31">
        <v>-0.15</v>
      </c>
      <c r="F51" s="14">
        <v>0</v>
      </c>
      <c r="G51" s="14">
        <v>0</v>
      </c>
      <c r="H51" s="14">
        <v>4</v>
      </c>
      <c r="I51" s="14">
        <v>3</v>
      </c>
      <c r="J51" s="14">
        <v>3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4">
        <v>0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35</v>
      </c>
      <c r="D53" s="14">
        <v>20</v>
      </c>
      <c r="E53" s="31">
        <v>0.75</v>
      </c>
      <c r="F53" s="14">
        <v>0</v>
      </c>
      <c r="G53" s="14">
        <v>0</v>
      </c>
      <c r="H53" s="14">
        <v>11</v>
      </c>
      <c r="I53" s="14">
        <v>7</v>
      </c>
      <c r="J53" s="14">
        <v>0</v>
      </c>
      <c r="K53" s="14">
        <v>1</v>
      </c>
      <c r="L53" s="14">
        <v>0</v>
      </c>
      <c r="M53" s="14">
        <v>0</v>
      </c>
      <c r="N53" s="14">
        <v>2</v>
      </c>
      <c r="O53" s="14">
        <v>0</v>
      </c>
      <c r="P53" s="24">
        <v>2</v>
      </c>
    </row>
    <row r="54" spans="1:16" ht="22.5" x14ac:dyDescent="0.25">
      <c r="A54" s="30" t="s">
        <v>428</v>
      </c>
      <c r="B54" s="30" t="s">
        <v>429</v>
      </c>
      <c r="C54" s="14">
        <v>3</v>
      </c>
      <c r="D54" s="14">
        <v>3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432</v>
      </c>
      <c r="B56" s="30" t="s">
        <v>433</v>
      </c>
      <c r="C56" s="14">
        <v>1</v>
      </c>
      <c r="D56" s="14">
        <v>1</v>
      </c>
      <c r="E56" s="31">
        <v>0</v>
      </c>
      <c r="F56" s="14">
        <v>0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2.5" x14ac:dyDescent="0.25">
      <c r="A57" s="30" t="s">
        <v>434</v>
      </c>
      <c r="B57" s="30" t="s">
        <v>435</v>
      </c>
      <c r="C57" s="14">
        <v>2</v>
      </c>
      <c r="D57" s="14">
        <v>3</v>
      </c>
      <c r="E57" s="31">
        <v>-0.33333333333333298</v>
      </c>
      <c r="F57" s="14">
        <v>1</v>
      </c>
      <c r="G57" s="14">
        <v>1</v>
      </c>
      <c r="H57" s="14">
        <v>1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1</v>
      </c>
      <c r="D59" s="14">
        <v>4</v>
      </c>
      <c r="E59" s="31">
        <v>-0.75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3</v>
      </c>
      <c r="E60" s="31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1</v>
      </c>
      <c r="D61" s="14">
        <v>2</v>
      </c>
      <c r="E61" s="31">
        <v>-0.5</v>
      </c>
      <c r="F61" s="14">
        <v>0</v>
      </c>
      <c r="G61" s="14">
        <v>0</v>
      </c>
      <c r="H61" s="14">
        <v>2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25">
      <c r="A62" s="30" t="s">
        <v>444</v>
      </c>
      <c r="B62" s="30" t="s">
        <v>445</v>
      </c>
      <c r="C62" s="14">
        <v>2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2.5" x14ac:dyDescent="0.25">
      <c r="A63" s="30" t="s">
        <v>446</v>
      </c>
      <c r="B63" s="30" t="s">
        <v>447</v>
      </c>
      <c r="C63" s="14">
        <v>16</v>
      </c>
      <c r="D63" s="14">
        <v>3</v>
      </c>
      <c r="E63" s="31">
        <v>4.3333333333333304</v>
      </c>
      <c r="F63" s="14">
        <v>0</v>
      </c>
      <c r="G63" s="14">
        <v>0</v>
      </c>
      <c r="H63" s="14">
        <v>2</v>
      </c>
      <c r="I63" s="14">
        <v>1</v>
      </c>
      <c r="J63" s="14">
        <v>0</v>
      </c>
      <c r="K63" s="14">
        <v>2</v>
      </c>
      <c r="L63" s="14">
        <v>0</v>
      </c>
      <c r="M63" s="14">
        <v>0</v>
      </c>
      <c r="N63" s="14">
        <v>5</v>
      </c>
      <c r="O63" s="14">
        <v>0</v>
      </c>
      <c r="P63" s="24">
        <v>1</v>
      </c>
    </row>
    <row r="64" spans="1:16" ht="22.5" x14ac:dyDescent="0.25">
      <c r="A64" s="30" t="s">
        <v>448</v>
      </c>
      <c r="B64" s="30" t="s">
        <v>449</v>
      </c>
      <c r="C64" s="14">
        <v>2</v>
      </c>
      <c r="D64" s="14">
        <v>0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2</v>
      </c>
      <c r="E65" s="31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1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1</v>
      </c>
      <c r="D72" s="27">
        <v>3</v>
      </c>
      <c r="E72" s="28">
        <v>-0.66666666666666696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1</v>
      </c>
      <c r="D73" s="14">
        <v>3</v>
      </c>
      <c r="E73" s="31">
        <v>-0.66666666666666696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16</v>
      </c>
      <c r="D74" s="27">
        <v>18</v>
      </c>
      <c r="E74" s="28">
        <v>-0.11111111111111099</v>
      </c>
      <c r="F74" s="27">
        <v>0</v>
      </c>
      <c r="G74" s="27">
        <v>0</v>
      </c>
      <c r="H74" s="27">
        <v>2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1</v>
      </c>
      <c r="O74" s="27">
        <v>0</v>
      </c>
      <c r="P74" s="29">
        <v>1</v>
      </c>
    </row>
    <row r="75" spans="1:16" x14ac:dyDescent="0.25">
      <c r="A75" s="30" t="s">
        <v>468</v>
      </c>
      <c r="B75" s="30" t="s">
        <v>469</v>
      </c>
      <c r="C75" s="14">
        <v>6</v>
      </c>
      <c r="D75" s="14">
        <v>10</v>
      </c>
      <c r="E75" s="31">
        <v>-0.4</v>
      </c>
      <c r="F75" s="14">
        <v>0</v>
      </c>
      <c r="G75" s="14">
        <v>0</v>
      </c>
      <c r="H75" s="14">
        <v>2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1</v>
      </c>
      <c r="D76" s="14">
        <v>2</v>
      </c>
      <c r="E76" s="31">
        <v>-0.5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5</v>
      </c>
      <c r="D77" s="14">
        <v>6</v>
      </c>
      <c r="E77" s="31">
        <v>-0.16666666666666699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4</v>
      </c>
      <c r="D79" s="14">
        <v>0</v>
      </c>
      <c r="E79" s="31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4">
        <v>0</v>
      </c>
    </row>
    <row r="82" spans="1:16" x14ac:dyDescent="0.25">
      <c r="A82" s="184" t="s">
        <v>482</v>
      </c>
      <c r="B82" s="185"/>
      <c r="C82" s="27">
        <v>45</v>
      </c>
      <c r="D82" s="27">
        <v>42</v>
      </c>
      <c r="E82" s="28">
        <v>7.1428571428571397E-2</v>
      </c>
      <c r="F82" s="27">
        <v>0</v>
      </c>
      <c r="G82" s="27">
        <v>0</v>
      </c>
      <c r="H82" s="27">
        <v>4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2</v>
      </c>
    </row>
    <row r="83" spans="1:16" x14ac:dyDescent="0.25">
      <c r="A83" s="30" t="s">
        <v>483</v>
      </c>
      <c r="B83" s="30" t="s">
        <v>484</v>
      </c>
      <c r="C83" s="14">
        <v>17</v>
      </c>
      <c r="D83" s="14">
        <v>12</v>
      </c>
      <c r="E83" s="31">
        <v>0.41666666666666702</v>
      </c>
      <c r="F83" s="14">
        <v>0</v>
      </c>
      <c r="G83" s="14">
        <v>0</v>
      </c>
      <c r="H83" s="14">
        <v>2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28</v>
      </c>
      <c r="D84" s="14">
        <v>30</v>
      </c>
      <c r="E84" s="31">
        <v>-6.6666666666666693E-2</v>
      </c>
      <c r="F84" s="14">
        <v>0</v>
      </c>
      <c r="G84" s="14">
        <v>0</v>
      </c>
      <c r="H84" s="14">
        <v>2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</v>
      </c>
    </row>
    <row r="85" spans="1:16" x14ac:dyDescent="0.25">
      <c r="A85" s="184" t="s">
        <v>487</v>
      </c>
      <c r="B85" s="185"/>
      <c r="C85" s="27">
        <v>80</v>
      </c>
      <c r="D85" s="27">
        <v>120</v>
      </c>
      <c r="E85" s="28">
        <v>-0.33333333333333298</v>
      </c>
      <c r="F85" s="27">
        <v>0</v>
      </c>
      <c r="G85" s="27">
        <v>1</v>
      </c>
      <c r="H85" s="27">
        <v>45</v>
      </c>
      <c r="I85" s="27">
        <v>25</v>
      </c>
      <c r="J85" s="27">
        <v>0</v>
      </c>
      <c r="K85" s="27">
        <v>0</v>
      </c>
      <c r="L85" s="27">
        <v>0</v>
      </c>
      <c r="M85" s="27">
        <v>0</v>
      </c>
      <c r="N85" s="27">
        <v>16</v>
      </c>
      <c r="O85" s="27">
        <v>0</v>
      </c>
      <c r="P85" s="29">
        <v>13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42</v>
      </c>
      <c r="D89" s="14">
        <v>75</v>
      </c>
      <c r="E89" s="31">
        <v>-0.44</v>
      </c>
      <c r="F89" s="14">
        <v>0</v>
      </c>
      <c r="G89" s="14">
        <v>0</v>
      </c>
      <c r="H89" s="14">
        <v>5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5</v>
      </c>
      <c r="D91" s="14">
        <v>0</v>
      </c>
      <c r="E91" s="31">
        <v>0</v>
      </c>
      <c r="F91" s="14">
        <v>0</v>
      </c>
      <c r="G91" s="14">
        <v>0</v>
      </c>
      <c r="H91" s="14">
        <v>1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6</v>
      </c>
      <c r="D92" s="14">
        <v>13</v>
      </c>
      <c r="E92" s="31">
        <v>-0.53846153846153799</v>
      </c>
      <c r="F92" s="14">
        <v>0</v>
      </c>
      <c r="G92" s="14">
        <v>1</v>
      </c>
      <c r="H92" s="14">
        <v>11</v>
      </c>
      <c r="I92" s="14">
        <v>13</v>
      </c>
      <c r="J92" s="14">
        <v>0</v>
      </c>
      <c r="K92" s="14">
        <v>0</v>
      </c>
      <c r="L92" s="14">
        <v>0</v>
      </c>
      <c r="M92" s="14">
        <v>0</v>
      </c>
      <c r="N92" s="14">
        <v>15</v>
      </c>
      <c r="O92" s="14">
        <v>0</v>
      </c>
      <c r="P92" s="24">
        <v>11</v>
      </c>
    </row>
    <row r="93" spans="1:16" x14ac:dyDescent="0.25">
      <c r="A93" s="30" t="s">
        <v>502</v>
      </c>
      <c r="B93" s="30" t="s">
        <v>503</v>
      </c>
      <c r="C93" s="14">
        <v>4</v>
      </c>
      <c r="D93" s="14">
        <v>1</v>
      </c>
      <c r="E93" s="31">
        <v>3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504</v>
      </c>
      <c r="B94" s="30" t="s">
        <v>505</v>
      </c>
      <c r="C94" s="14">
        <v>23</v>
      </c>
      <c r="D94" s="14">
        <v>31</v>
      </c>
      <c r="E94" s="31">
        <v>-0.25806451612903197</v>
      </c>
      <c r="F94" s="14">
        <v>0</v>
      </c>
      <c r="G94" s="14">
        <v>0</v>
      </c>
      <c r="H94" s="14">
        <v>28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829</v>
      </c>
      <c r="D97" s="27">
        <v>756</v>
      </c>
      <c r="E97" s="28">
        <v>9.6560846560846597E-2</v>
      </c>
      <c r="F97" s="27">
        <v>4</v>
      </c>
      <c r="G97" s="27">
        <v>4</v>
      </c>
      <c r="H97" s="27">
        <v>247</v>
      </c>
      <c r="I97" s="27">
        <v>169</v>
      </c>
      <c r="J97" s="27">
        <v>0</v>
      </c>
      <c r="K97" s="27">
        <v>0</v>
      </c>
      <c r="L97" s="27">
        <v>0</v>
      </c>
      <c r="M97" s="27">
        <v>0</v>
      </c>
      <c r="N97" s="27">
        <v>5</v>
      </c>
      <c r="O97" s="27">
        <v>3</v>
      </c>
      <c r="P97" s="29">
        <v>103</v>
      </c>
    </row>
    <row r="98" spans="1:16" x14ac:dyDescent="0.25">
      <c r="A98" s="30" t="s">
        <v>511</v>
      </c>
      <c r="B98" s="30" t="s">
        <v>512</v>
      </c>
      <c r="C98" s="14">
        <v>104</v>
      </c>
      <c r="D98" s="14">
        <v>113</v>
      </c>
      <c r="E98" s="31">
        <v>-7.9646017699115002E-2</v>
      </c>
      <c r="F98" s="14">
        <v>1</v>
      </c>
      <c r="G98" s="14">
        <v>2</v>
      </c>
      <c r="H98" s="14">
        <v>29</v>
      </c>
      <c r="I98" s="14">
        <v>19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13</v>
      </c>
    </row>
    <row r="99" spans="1:16" x14ac:dyDescent="0.25">
      <c r="A99" s="30" t="s">
        <v>513</v>
      </c>
      <c r="B99" s="30" t="s">
        <v>514</v>
      </c>
      <c r="C99" s="14">
        <v>102</v>
      </c>
      <c r="D99" s="14">
        <v>88</v>
      </c>
      <c r="E99" s="31">
        <v>0.15909090909090901</v>
      </c>
      <c r="F99" s="14">
        <v>0</v>
      </c>
      <c r="G99" s="14">
        <v>0</v>
      </c>
      <c r="H99" s="14">
        <v>72</v>
      </c>
      <c r="I99" s="14">
        <v>35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4">
        <v>14</v>
      </c>
    </row>
    <row r="100" spans="1:16" ht="33.75" x14ac:dyDescent="0.25">
      <c r="A100" s="30" t="s">
        <v>515</v>
      </c>
      <c r="B100" s="30" t="s">
        <v>516</v>
      </c>
      <c r="C100" s="14">
        <v>7</v>
      </c>
      <c r="D100" s="14">
        <v>1</v>
      </c>
      <c r="E100" s="31">
        <v>6</v>
      </c>
      <c r="F100" s="14">
        <v>0</v>
      </c>
      <c r="G100" s="14">
        <v>0</v>
      </c>
      <c r="H100" s="14">
        <v>7</v>
      </c>
      <c r="I100" s="14">
        <v>12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9</v>
      </c>
    </row>
    <row r="101" spans="1:16" ht="22.5" x14ac:dyDescent="0.25">
      <c r="A101" s="30" t="s">
        <v>517</v>
      </c>
      <c r="B101" s="30" t="s">
        <v>518</v>
      </c>
      <c r="C101" s="14">
        <v>55</v>
      </c>
      <c r="D101" s="14">
        <v>45</v>
      </c>
      <c r="E101" s="31">
        <v>0.22222222222222199</v>
      </c>
      <c r="F101" s="14">
        <v>0</v>
      </c>
      <c r="G101" s="14">
        <v>0</v>
      </c>
      <c r="H101" s="14">
        <v>20</v>
      </c>
      <c r="I101" s="14">
        <v>14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24">
        <v>10</v>
      </c>
    </row>
    <row r="102" spans="1:16" x14ac:dyDescent="0.25">
      <c r="A102" s="30" t="s">
        <v>519</v>
      </c>
      <c r="B102" s="30" t="s">
        <v>520</v>
      </c>
      <c r="C102" s="14">
        <v>7</v>
      </c>
      <c r="D102" s="14">
        <v>3</v>
      </c>
      <c r="E102" s="31">
        <v>1.3333333333333299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19</v>
      </c>
      <c r="D103" s="14">
        <v>20</v>
      </c>
      <c r="E103" s="31">
        <v>-0.05</v>
      </c>
      <c r="F103" s="14">
        <v>1</v>
      </c>
      <c r="G103" s="14">
        <v>0</v>
      </c>
      <c r="H103" s="14">
        <v>2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</v>
      </c>
    </row>
    <row r="104" spans="1:16" x14ac:dyDescent="0.25">
      <c r="A104" s="30" t="s">
        <v>523</v>
      </c>
      <c r="B104" s="30" t="s">
        <v>524</v>
      </c>
      <c r="C104" s="14">
        <v>15</v>
      </c>
      <c r="D104" s="14">
        <v>19</v>
      </c>
      <c r="E104" s="31">
        <v>-0.21052631578947401</v>
      </c>
      <c r="F104" s="14">
        <v>0</v>
      </c>
      <c r="G104" s="14">
        <v>0</v>
      </c>
      <c r="H104" s="14">
        <v>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283</v>
      </c>
      <c r="D105" s="14">
        <v>245</v>
      </c>
      <c r="E105" s="31">
        <v>0.155102040816327</v>
      </c>
      <c r="F105" s="14">
        <v>1</v>
      </c>
      <c r="G105" s="14">
        <v>1</v>
      </c>
      <c r="H105" s="14">
        <v>67</v>
      </c>
      <c r="I105" s="14">
        <v>46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4">
        <v>23</v>
      </c>
    </row>
    <row r="106" spans="1:16" ht="22.5" x14ac:dyDescent="0.25">
      <c r="A106" s="30" t="s">
        <v>527</v>
      </c>
      <c r="B106" s="30" t="s">
        <v>528</v>
      </c>
      <c r="C106" s="14">
        <v>64</v>
      </c>
      <c r="D106" s="14">
        <v>65</v>
      </c>
      <c r="E106" s="31">
        <v>-1.5384615384615399E-2</v>
      </c>
      <c r="F106" s="14">
        <v>1</v>
      </c>
      <c r="G106" s="14">
        <v>0</v>
      </c>
      <c r="H106" s="14">
        <v>15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6</v>
      </c>
    </row>
    <row r="107" spans="1:16" ht="22.5" x14ac:dyDescent="0.25">
      <c r="A107" s="30" t="s">
        <v>529</v>
      </c>
      <c r="B107" s="30" t="s">
        <v>530</v>
      </c>
      <c r="C107" s="14">
        <v>6</v>
      </c>
      <c r="D107" s="14">
        <v>0</v>
      </c>
      <c r="E107" s="31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25">
      <c r="A108" s="30" t="s">
        <v>531</v>
      </c>
      <c r="B108" s="30" t="s">
        <v>532</v>
      </c>
      <c r="C108" s="14">
        <v>5</v>
      </c>
      <c r="D108" s="14">
        <v>7</v>
      </c>
      <c r="E108" s="31">
        <v>-0.28571428571428598</v>
      </c>
      <c r="F108" s="14">
        <v>0</v>
      </c>
      <c r="G108" s="14">
        <v>0</v>
      </c>
      <c r="H108" s="14">
        <v>7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0</v>
      </c>
      <c r="D109" s="14">
        <v>0</v>
      </c>
      <c r="E109" s="31">
        <v>0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152</v>
      </c>
      <c r="D111" s="14">
        <v>142</v>
      </c>
      <c r="E111" s="31">
        <v>7.0422535211267595E-2</v>
      </c>
      <c r="F111" s="14">
        <v>0</v>
      </c>
      <c r="G111" s="14">
        <v>0</v>
      </c>
      <c r="H111" s="14">
        <v>22</v>
      </c>
      <c r="I111" s="14">
        <v>16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22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</v>
      </c>
      <c r="D114" s="14">
        <v>1</v>
      </c>
      <c r="E114" s="31">
        <v>0</v>
      </c>
      <c r="F114" s="14">
        <v>0</v>
      </c>
      <c r="G114" s="14">
        <v>1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1</v>
      </c>
      <c r="D115" s="14">
        <v>1</v>
      </c>
      <c r="E115" s="31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1</v>
      </c>
      <c r="D116" s="14">
        <v>1</v>
      </c>
      <c r="E116" s="31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3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1</v>
      </c>
      <c r="D121" s="14">
        <v>4</v>
      </c>
      <c r="E121" s="31">
        <v>-0.75</v>
      </c>
      <c r="F121" s="14">
        <v>0</v>
      </c>
      <c r="G121" s="14">
        <v>0</v>
      </c>
      <c r="H121" s="14">
        <v>2</v>
      </c>
      <c r="I121" s="14">
        <v>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0</v>
      </c>
    </row>
    <row r="122" spans="1:16" x14ac:dyDescent="0.25">
      <c r="A122" s="30" t="s">
        <v>559</v>
      </c>
      <c r="B122" s="30" t="s">
        <v>560</v>
      </c>
      <c r="C122" s="14">
        <v>0</v>
      </c>
      <c r="D122" s="14">
        <v>0</v>
      </c>
      <c r="E122" s="31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1</v>
      </c>
      <c r="D126" s="14">
        <v>1</v>
      </c>
      <c r="E126" s="31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1</v>
      </c>
      <c r="D131" s="27">
        <v>0</v>
      </c>
      <c r="E131" s="28">
        <v>0</v>
      </c>
      <c r="F131" s="27">
        <v>0</v>
      </c>
      <c r="G131" s="27">
        <v>0</v>
      </c>
      <c r="H131" s="27">
        <v>2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1</v>
      </c>
    </row>
    <row r="132" spans="1:16" x14ac:dyDescent="0.25">
      <c r="A132" s="30" t="s">
        <v>578</v>
      </c>
      <c r="B132" s="30" t="s">
        <v>579</v>
      </c>
      <c r="C132" s="14">
        <v>1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1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17</v>
      </c>
      <c r="D137" s="27">
        <v>20</v>
      </c>
      <c r="E137" s="28">
        <v>-0.15</v>
      </c>
      <c r="F137" s="27">
        <v>0</v>
      </c>
      <c r="G137" s="27">
        <v>0</v>
      </c>
      <c r="H137" s="27">
        <v>14</v>
      </c>
      <c r="I137" s="27">
        <v>8</v>
      </c>
      <c r="J137" s="27">
        <v>0</v>
      </c>
      <c r="K137" s="27">
        <v>0</v>
      </c>
      <c r="L137" s="27">
        <v>0</v>
      </c>
      <c r="M137" s="27">
        <v>0</v>
      </c>
      <c r="N137" s="27">
        <v>14</v>
      </c>
      <c r="O137" s="27">
        <v>0</v>
      </c>
      <c r="P137" s="29">
        <v>12</v>
      </c>
    </row>
    <row r="138" spans="1:16" ht="22.5" x14ac:dyDescent="0.25">
      <c r="A138" s="30" t="s">
        <v>589</v>
      </c>
      <c r="B138" s="30" t="s">
        <v>590</v>
      </c>
      <c r="C138" s="14">
        <v>1</v>
      </c>
      <c r="D138" s="14">
        <v>3</v>
      </c>
      <c r="E138" s="31">
        <v>-0.66666666666666696</v>
      </c>
      <c r="F138" s="14">
        <v>0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1</v>
      </c>
      <c r="E139" s="31">
        <v>-1</v>
      </c>
      <c r="F139" s="14">
        <v>0</v>
      </c>
      <c r="G139" s="14">
        <v>0</v>
      </c>
      <c r="H139" s="14">
        <v>4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2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15</v>
      </c>
      <c r="D142" s="14">
        <v>14</v>
      </c>
      <c r="E142" s="31">
        <v>7.1428571428571397E-2</v>
      </c>
      <c r="F142" s="14">
        <v>0</v>
      </c>
      <c r="G142" s="14">
        <v>0</v>
      </c>
      <c r="H142" s="14">
        <v>10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12</v>
      </c>
      <c r="O142" s="14">
        <v>0</v>
      </c>
      <c r="P142" s="24">
        <v>3</v>
      </c>
    </row>
    <row r="143" spans="1:16" ht="33.75" x14ac:dyDescent="0.25">
      <c r="A143" s="30" t="s">
        <v>599</v>
      </c>
      <c r="B143" s="30" t="s">
        <v>600</v>
      </c>
      <c r="C143" s="14">
        <v>1</v>
      </c>
      <c r="D143" s="14">
        <v>2</v>
      </c>
      <c r="E143" s="31">
        <v>-0.5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9</v>
      </c>
    </row>
    <row r="144" spans="1:16" x14ac:dyDescent="0.25">
      <c r="A144" s="184" t="s">
        <v>601</v>
      </c>
      <c r="B144" s="185"/>
      <c r="C144" s="27">
        <v>1</v>
      </c>
      <c r="D144" s="27">
        <v>1</v>
      </c>
      <c r="E144" s="28">
        <v>0</v>
      </c>
      <c r="F144" s="27">
        <v>0</v>
      </c>
      <c r="G144" s="27">
        <v>0</v>
      </c>
      <c r="H144" s="27">
        <v>0</v>
      </c>
      <c r="I144" s="27">
        <v>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1</v>
      </c>
      <c r="D146" s="14">
        <v>1</v>
      </c>
      <c r="E146" s="31">
        <v>0</v>
      </c>
      <c r="F146" s="14">
        <v>0</v>
      </c>
      <c r="G146" s="14">
        <v>0</v>
      </c>
      <c r="H146" s="14">
        <v>0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4" t="s">
        <v>606</v>
      </c>
      <c r="B147" s="185"/>
      <c r="C147" s="27">
        <v>18</v>
      </c>
      <c r="D147" s="27">
        <v>17</v>
      </c>
      <c r="E147" s="28">
        <v>5.8823529411764698E-2</v>
      </c>
      <c r="F147" s="27">
        <v>0</v>
      </c>
      <c r="G147" s="27">
        <v>0</v>
      </c>
      <c r="H147" s="27">
        <v>7</v>
      </c>
      <c r="I147" s="27">
        <v>3</v>
      </c>
      <c r="J147" s="27">
        <v>0</v>
      </c>
      <c r="K147" s="27">
        <v>0</v>
      </c>
      <c r="L147" s="27">
        <v>0</v>
      </c>
      <c r="M147" s="27">
        <v>0</v>
      </c>
      <c r="N147" s="27">
        <v>8</v>
      </c>
      <c r="O147" s="27">
        <v>0</v>
      </c>
      <c r="P147" s="29">
        <v>6</v>
      </c>
    </row>
    <row r="148" spans="1:16" ht="22.5" x14ac:dyDescent="0.25">
      <c r="A148" s="30" t="s">
        <v>607</v>
      </c>
      <c r="B148" s="30" t="s">
        <v>608</v>
      </c>
      <c r="C148" s="14">
        <v>2</v>
      </c>
      <c r="D148" s="14">
        <v>3</v>
      </c>
      <c r="E148" s="31">
        <v>-0.33333333333333298</v>
      </c>
      <c r="F148" s="14">
        <v>0</v>
      </c>
      <c r="G148" s="14">
        <v>0</v>
      </c>
      <c r="H148" s="14">
        <v>2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4">
        <v>1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1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4</v>
      </c>
      <c r="D151" s="14">
        <v>1</v>
      </c>
      <c r="E151" s="31">
        <v>3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25">
      <c r="A154" s="30" t="s">
        <v>619</v>
      </c>
      <c r="B154" s="30" t="s">
        <v>620</v>
      </c>
      <c r="C154" s="14">
        <v>3</v>
      </c>
      <c r="D154" s="14">
        <v>3</v>
      </c>
      <c r="E154" s="31">
        <v>0</v>
      </c>
      <c r="F154" s="14">
        <v>0</v>
      </c>
      <c r="G154" s="14">
        <v>0</v>
      </c>
      <c r="H154" s="14">
        <v>3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2</v>
      </c>
    </row>
    <row r="155" spans="1:16" ht="22.5" x14ac:dyDescent="0.25">
      <c r="A155" s="30" t="s">
        <v>621</v>
      </c>
      <c r="B155" s="30" t="s">
        <v>622</v>
      </c>
      <c r="C155" s="14">
        <v>6</v>
      </c>
      <c r="D155" s="14">
        <v>7</v>
      </c>
      <c r="E155" s="31">
        <v>-0.14285714285714299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2</v>
      </c>
    </row>
    <row r="156" spans="1:16" x14ac:dyDescent="0.25">
      <c r="A156" s="184" t="s">
        <v>623</v>
      </c>
      <c r="B156" s="185"/>
      <c r="C156" s="27">
        <v>7</v>
      </c>
      <c r="D156" s="27">
        <v>4</v>
      </c>
      <c r="E156" s="28">
        <v>0.75</v>
      </c>
      <c r="F156" s="27">
        <v>0</v>
      </c>
      <c r="G156" s="27">
        <v>0</v>
      </c>
      <c r="H156" s="27">
        <v>2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0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0</v>
      </c>
      <c r="D161" s="14">
        <v>1</v>
      </c>
      <c r="E161" s="31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3</v>
      </c>
      <c r="D162" s="14">
        <v>2</v>
      </c>
      <c r="E162" s="31">
        <v>0.5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1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0</v>
      </c>
      <c r="D164" s="14">
        <v>0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4</v>
      </c>
      <c r="D165" s="14">
        <v>0</v>
      </c>
      <c r="E165" s="31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4" t="s">
        <v>642</v>
      </c>
      <c r="B166" s="185"/>
      <c r="C166" s="27">
        <v>47</v>
      </c>
      <c r="D166" s="27">
        <v>68</v>
      </c>
      <c r="E166" s="28">
        <v>-0.308823529411765</v>
      </c>
      <c r="F166" s="27">
        <v>0</v>
      </c>
      <c r="G166" s="27">
        <v>0</v>
      </c>
      <c r="H166" s="27">
        <v>31</v>
      </c>
      <c r="I166" s="27">
        <v>17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10</v>
      </c>
      <c r="P166" s="29">
        <v>16</v>
      </c>
    </row>
    <row r="167" spans="1:16" ht="22.5" x14ac:dyDescent="0.25">
      <c r="A167" s="30" t="s">
        <v>643</v>
      </c>
      <c r="B167" s="30" t="s">
        <v>644</v>
      </c>
      <c r="C167" s="14">
        <v>27</v>
      </c>
      <c r="D167" s="14">
        <v>26</v>
      </c>
      <c r="E167" s="31">
        <v>3.8461538461538498E-2</v>
      </c>
      <c r="F167" s="14">
        <v>0</v>
      </c>
      <c r="G167" s="14">
        <v>0</v>
      </c>
      <c r="H167" s="14">
        <v>12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9</v>
      </c>
      <c r="P167" s="24">
        <v>3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2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1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10</v>
      </c>
      <c r="D173" s="14">
        <v>25</v>
      </c>
      <c r="E173" s="31">
        <v>-0.6</v>
      </c>
      <c r="F173" s="14">
        <v>0</v>
      </c>
      <c r="G173" s="14">
        <v>0</v>
      </c>
      <c r="H173" s="14">
        <v>13</v>
      </c>
      <c r="I173" s="14">
        <v>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</v>
      </c>
      <c r="P173" s="24">
        <v>5</v>
      </c>
    </row>
    <row r="174" spans="1:16" ht="22.5" x14ac:dyDescent="0.25">
      <c r="A174" s="30" t="s">
        <v>657</v>
      </c>
      <c r="B174" s="30" t="s">
        <v>658</v>
      </c>
      <c r="C174" s="14">
        <v>3</v>
      </c>
      <c r="D174" s="14">
        <v>8</v>
      </c>
      <c r="E174" s="31">
        <v>-0.625</v>
      </c>
      <c r="F174" s="14">
        <v>0</v>
      </c>
      <c r="G174" s="14">
        <v>0</v>
      </c>
      <c r="H174" s="14">
        <v>2</v>
      </c>
      <c r="I174" s="14">
        <v>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8</v>
      </c>
    </row>
    <row r="175" spans="1:16" x14ac:dyDescent="0.25">
      <c r="A175" s="30" t="s">
        <v>659</v>
      </c>
      <c r="B175" s="30" t="s">
        <v>660</v>
      </c>
      <c r="C175" s="14">
        <v>5</v>
      </c>
      <c r="D175" s="14">
        <v>7</v>
      </c>
      <c r="E175" s="31">
        <v>-0.28571428571428598</v>
      </c>
      <c r="F175" s="14">
        <v>0</v>
      </c>
      <c r="G175" s="14">
        <v>0</v>
      </c>
      <c r="H175" s="14">
        <v>4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164</v>
      </c>
      <c r="D178" s="27">
        <v>158</v>
      </c>
      <c r="E178" s="28">
        <v>3.7974683544303799E-2</v>
      </c>
      <c r="F178" s="27">
        <v>255</v>
      </c>
      <c r="G178" s="27">
        <v>213</v>
      </c>
      <c r="H178" s="27">
        <v>116</v>
      </c>
      <c r="I178" s="27">
        <v>95</v>
      </c>
      <c r="J178" s="27">
        <v>0</v>
      </c>
      <c r="K178" s="27">
        <v>0</v>
      </c>
      <c r="L178" s="27">
        <v>0</v>
      </c>
      <c r="M178" s="27">
        <v>0</v>
      </c>
      <c r="N178" s="27">
        <v>10</v>
      </c>
      <c r="O178" s="27">
        <v>0</v>
      </c>
      <c r="P178" s="29">
        <v>312</v>
      </c>
    </row>
    <row r="179" spans="1:16" ht="22.5" x14ac:dyDescent="0.25">
      <c r="A179" s="30" t="s">
        <v>666</v>
      </c>
      <c r="B179" s="30" t="s">
        <v>667</v>
      </c>
      <c r="C179" s="14">
        <v>5</v>
      </c>
      <c r="D179" s="14">
        <v>5</v>
      </c>
      <c r="E179" s="31">
        <v>0</v>
      </c>
      <c r="F179" s="14">
        <v>11</v>
      </c>
      <c r="G179" s="14">
        <v>5</v>
      </c>
      <c r="H179" s="14">
        <v>3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</v>
      </c>
    </row>
    <row r="180" spans="1:16" ht="22.5" x14ac:dyDescent="0.25">
      <c r="A180" s="30" t="s">
        <v>668</v>
      </c>
      <c r="B180" s="30" t="s">
        <v>669</v>
      </c>
      <c r="C180" s="14">
        <v>106</v>
      </c>
      <c r="D180" s="14">
        <v>98</v>
      </c>
      <c r="E180" s="31">
        <v>8.1632653061224497E-2</v>
      </c>
      <c r="F180" s="14">
        <v>152</v>
      </c>
      <c r="G180" s="14">
        <v>127</v>
      </c>
      <c r="H180" s="14">
        <v>68</v>
      </c>
      <c r="I180" s="14">
        <v>63</v>
      </c>
      <c r="J180" s="14">
        <v>0</v>
      </c>
      <c r="K180" s="14">
        <v>0</v>
      </c>
      <c r="L180" s="14">
        <v>0</v>
      </c>
      <c r="M180" s="14">
        <v>0</v>
      </c>
      <c r="N180" s="14">
        <v>6</v>
      </c>
      <c r="O180" s="14">
        <v>0</v>
      </c>
      <c r="P180" s="24">
        <v>192</v>
      </c>
    </row>
    <row r="181" spans="1:16" x14ac:dyDescent="0.25">
      <c r="A181" s="30" t="s">
        <v>670</v>
      </c>
      <c r="B181" s="30" t="s">
        <v>671</v>
      </c>
      <c r="C181" s="14">
        <v>6</v>
      </c>
      <c r="D181" s="14">
        <v>5</v>
      </c>
      <c r="E181" s="31">
        <v>0.2</v>
      </c>
      <c r="F181" s="14">
        <v>2</v>
      </c>
      <c r="G181" s="14">
        <v>3</v>
      </c>
      <c r="H181" s="14">
        <v>3</v>
      </c>
      <c r="I181" s="14">
        <v>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10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674</v>
      </c>
      <c r="B183" s="30" t="s">
        <v>675</v>
      </c>
      <c r="C183" s="14">
        <v>5</v>
      </c>
      <c r="D183" s="14">
        <v>2</v>
      </c>
      <c r="E183" s="31">
        <v>1.5</v>
      </c>
      <c r="F183" s="14">
        <v>6</v>
      </c>
      <c r="G183" s="14">
        <v>3</v>
      </c>
      <c r="H183" s="14">
        <v>5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4</v>
      </c>
    </row>
    <row r="184" spans="1:16" ht="22.5" x14ac:dyDescent="0.25">
      <c r="A184" s="30" t="s">
        <v>676</v>
      </c>
      <c r="B184" s="30" t="s">
        <v>677</v>
      </c>
      <c r="C184" s="14">
        <v>40</v>
      </c>
      <c r="D184" s="14">
        <v>47</v>
      </c>
      <c r="E184" s="31">
        <v>-0.14893617021276601</v>
      </c>
      <c r="F184" s="14">
        <v>83</v>
      </c>
      <c r="G184" s="14">
        <v>75</v>
      </c>
      <c r="H184" s="14">
        <v>37</v>
      </c>
      <c r="I184" s="14">
        <v>24</v>
      </c>
      <c r="J184" s="14">
        <v>0</v>
      </c>
      <c r="K184" s="14">
        <v>0</v>
      </c>
      <c r="L184" s="14">
        <v>0</v>
      </c>
      <c r="M184" s="14">
        <v>0</v>
      </c>
      <c r="N184" s="14">
        <v>4</v>
      </c>
      <c r="O184" s="14">
        <v>0</v>
      </c>
      <c r="P184" s="24">
        <v>98</v>
      </c>
    </row>
    <row r="185" spans="1:16" ht="22.5" x14ac:dyDescent="0.25">
      <c r="A185" s="30" t="s">
        <v>678</v>
      </c>
      <c r="B185" s="30" t="s">
        <v>679</v>
      </c>
      <c r="C185" s="14">
        <v>2</v>
      </c>
      <c r="D185" s="14">
        <v>1</v>
      </c>
      <c r="E185" s="31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4" t="s">
        <v>680</v>
      </c>
      <c r="B186" s="185"/>
      <c r="C186" s="27">
        <v>33</v>
      </c>
      <c r="D186" s="27">
        <v>37</v>
      </c>
      <c r="E186" s="28">
        <v>-0.108108108108108</v>
      </c>
      <c r="F186" s="27">
        <v>3</v>
      </c>
      <c r="G186" s="27">
        <v>2</v>
      </c>
      <c r="H186" s="27">
        <v>14</v>
      </c>
      <c r="I186" s="27">
        <v>11</v>
      </c>
      <c r="J186" s="27">
        <v>0</v>
      </c>
      <c r="K186" s="27">
        <v>0</v>
      </c>
      <c r="L186" s="27">
        <v>0</v>
      </c>
      <c r="M186" s="27">
        <v>0</v>
      </c>
      <c r="N186" s="27">
        <v>2</v>
      </c>
      <c r="O186" s="27">
        <v>0</v>
      </c>
      <c r="P186" s="29">
        <v>25</v>
      </c>
    </row>
    <row r="187" spans="1:16" x14ac:dyDescent="0.25">
      <c r="A187" s="30" t="s">
        <v>681</v>
      </c>
      <c r="B187" s="30" t="s">
        <v>682</v>
      </c>
      <c r="C187" s="14">
        <v>1</v>
      </c>
      <c r="D187" s="14">
        <v>0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1</v>
      </c>
      <c r="E188" s="31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10</v>
      </c>
      <c r="D189" s="14">
        <v>12</v>
      </c>
      <c r="E189" s="31">
        <v>-0.16666666666666699</v>
      </c>
      <c r="F189" s="14">
        <v>2</v>
      </c>
      <c r="G189" s="14">
        <v>1</v>
      </c>
      <c r="H189" s="14">
        <v>6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4">
        <v>17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689</v>
      </c>
      <c r="B191" s="30" t="s">
        <v>690</v>
      </c>
      <c r="C191" s="14">
        <v>1</v>
      </c>
      <c r="D191" s="14">
        <v>3</v>
      </c>
      <c r="E191" s="31">
        <v>-0.66666666666666696</v>
      </c>
      <c r="F191" s="14">
        <v>0</v>
      </c>
      <c r="G191" s="14">
        <v>1</v>
      </c>
      <c r="H191" s="14">
        <v>2</v>
      </c>
      <c r="I191" s="14">
        <v>4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3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5</v>
      </c>
      <c r="D193" s="14">
        <v>2</v>
      </c>
      <c r="E193" s="31">
        <v>1.5</v>
      </c>
      <c r="F193" s="14">
        <v>0</v>
      </c>
      <c r="G193" s="14">
        <v>0</v>
      </c>
      <c r="H193" s="14">
        <v>3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3</v>
      </c>
    </row>
    <row r="194" spans="1:16" x14ac:dyDescent="0.25">
      <c r="A194" s="30" t="s">
        <v>695</v>
      </c>
      <c r="B194" s="30" t="s">
        <v>696</v>
      </c>
      <c r="C194" s="14">
        <v>0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16</v>
      </c>
      <c r="D197" s="14">
        <v>18</v>
      </c>
      <c r="E197" s="31">
        <v>-0.11111111111111099</v>
      </c>
      <c r="F197" s="14">
        <v>1</v>
      </c>
      <c r="G197" s="14">
        <v>0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7</v>
      </c>
      <c r="D201" s="27">
        <v>19</v>
      </c>
      <c r="E201" s="28">
        <v>-0.63157894736842102</v>
      </c>
      <c r="F201" s="27">
        <v>0</v>
      </c>
      <c r="G201" s="27">
        <v>1</v>
      </c>
      <c r="H201" s="27">
        <v>3</v>
      </c>
      <c r="I201" s="27">
        <v>8</v>
      </c>
      <c r="J201" s="27">
        <v>0</v>
      </c>
      <c r="K201" s="27">
        <v>0</v>
      </c>
      <c r="L201" s="27">
        <v>0</v>
      </c>
      <c r="M201" s="27">
        <v>0</v>
      </c>
      <c r="N201" s="27">
        <v>2</v>
      </c>
      <c r="O201" s="27">
        <v>0</v>
      </c>
      <c r="P201" s="29">
        <v>10</v>
      </c>
    </row>
    <row r="202" spans="1:16" x14ac:dyDescent="0.25">
      <c r="A202" s="30" t="s">
        <v>710</v>
      </c>
      <c r="B202" s="30" t="s">
        <v>711</v>
      </c>
      <c r="C202" s="14">
        <v>2</v>
      </c>
      <c r="D202" s="14">
        <v>3</v>
      </c>
      <c r="E202" s="31">
        <v>-0.33333333333333298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4">
        <v>2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3</v>
      </c>
      <c r="D206" s="14">
        <v>12</v>
      </c>
      <c r="E206" s="31">
        <v>-0.75</v>
      </c>
      <c r="F206" s="14">
        <v>0</v>
      </c>
      <c r="G206" s="14">
        <v>1</v>
      </c>
      <c r="H206" s="14">
        <v>1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7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1</v>
      </c>
      <c r="E208" s="31">
        <v>-1</v>
      </c>
      <c r="F208" s="14">
        <v>0</v>
      </c>
      <c r="G208" s="14">
        <v>0</v>
      </c>
      <c r="H208" s="14">
        <v>0</v>
      </c>
      <c r="I208" s="14">
        <v>1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1</v>
      </c>
      <c r="E212" s="31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0</v>
      </c>
      <c r="D214" s="14">
        <v>2</v>
      </c>
      <c r="E214" s="31">
        <v>-1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2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1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128</v>
      </c>
      <c r="D223" s="27">
        <v>155</v>
      </c>
      <c r="E223" s="28">
        <v>-0.174193548387097</v>
      </c>
      <c r="F223" s="27">
        <v>61</v>
      </c>
      <c r="G223" s="27">
        <v>45</v>
      </c>
      <c r="H223" s="27">
        <v>96</v>
      </c>
      <c r="I223" s="27">
        <v>65</v>
      </c>
      <c r="J223" s="27">
        <v>0</v>
      </c>
      <c r="K223" s="27">
        <v>0</v>
      </c>
      <c r="L223" s="27">
        <v>0</v>
      </c>
      <c r="M223" s="27">
        <v>0</v>
      </c>
      <c r="N223" s="27">
        <v>2</v>
      </c>
      <c r="O223" s="27">
        <v>2</v>
      </c>
      <c r="P223" s="29">
        <v>87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25">
      <c r="A231" s="30" t="s">
        <v>767</v>
      </c>
      <c r="B231" s="30" t="s">
        <v>768</v>
      </c>
      <c r="C231" s="14">
        <v>5</v>
      </c>
      <c r="D231" s="14">
        <v>9</v>
      </c>
      <c r="E231" s="31">
        <v>-0.44444444444444398</v>
      </c>
      <c r="F231" s="14">
        <v>0</v>
      </c>
      <c r="G231" s="14">
        <v>0</v>
      </c>
      <c r="H231" s="14">
        <v>1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25">
      <c r="A232" s="30" t="s">
        <v>769</v>
      </c>
      <c r="B232" s="30" t="s">
        <v>770</v>
      </c>
      <c r="C232" s="14">
        <v>6</v>
      </c>
      <c r="D232" s="14">
        <v>10</v>
      </c>
      <c r="E232" s="31">
        <v>-0.4</v>
      </c>
      <c r="F232" s="14">
        <v>0</v>
      </c>
      <c r="G232" s="14">
        <v>0</v>
      </c>
      <c r="H232" s="14">
        <v>6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4</v>
      </c>
    </row>
    <row r="233" spans="1:16" x14ac:dyDescent="0.25">
      <c r="A233" s="30" t="s">
        <v>771</v>
      </c>
      <c r="B233" s="30" t="s">
        <v>772</v>
      </c>
      <c r="C233" s="14">
        <v>4</v>
      </c>
      <c r="D233" s="14">
        <v>10</v>
      </c>
      <c r="E233" s="31">
        <v>-0.6</v>
      </c>
      <c r="F233" s="14">
        <v>0</v>
      </c>
      <c r="G233" s="14">
        <v>0</v>
      </c>
      <c r="H233" s="14">
        <v>5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</v>
      </c>
    </row>
    <row r="234" spans="1:16" ht="22.5" x14ac:dyDescent="0.25">
      <c r="A234" s="30" t="s">
        <v>773</v>
      </c>
      <c r="B234" s="30" t="s">
        <v>774</v>
      </c>
      <c r="C234" s="14">
        <v>5</v>
      </c>
      <c r="D234" s="14">
        <v>7</v>
      </c>
      <c r="E234" s="31">
        <v>-0.28571428571428598</v>
      </c>
      <c r="F234" s="14">
        <v>0</v>
      </c>
      <c r="G234" s="14">
        <v>0</v>
      </c>
      <c r="H234" s="14">
        <v>4</v>
      </c>
      <c r="I234" s="14">
        <v>6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4</v>
      </c>
    </row>
    <row r="235" spans="1:16" ht="33.75" x14ac:dyDescent="0.25">
      <c r="A235" s="30" t="s">
        <v>775</v>
      </c>
      <c r="B235" s="30" t="s">
        <v>776</v>
      </c>
      <c r="C235" s="14">
        <v>0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108</v>
      </c>
      <c r="D238" s="14">
        <v>119</v>
      </c>
      <c r="E238" s="31">
        <v>-9.2436974789915999E-2</v>
      </c>
      <c r="F238" s="14">
        <v>61</v>
      </c>
      <c r="G238" s="14">
        <v>45</v>
      </c>
      <c r="H238" s="14">
        <v>80</v>
      </c>
      <c r="I238" s="14">
        <v>52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2</v>
      </c>
      <c r="P238" s="24">
        <v>76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1</v>
      </c>
      <c r="D244" s="27">
        <v>1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1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49</v>
      </c>
      <c r="D271" s="27">
        <v>37</v>
      </c>
      <c r="E271" s="28">
        <v>0.32432432432432401</v>
      </c>
      <c r="F271" s="27">
        <v>5</v>
      </c>
      <c r="G271" s="27">
        <v>4</v>
      </c>
      <c r="H271" s="27">
        <v>34</v>
      </c>
      <c r="I271" s="27">
        <v>23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32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13</v>
      </c>
      <c r="D273" s="14">
        <v>5</v>
      </c>
      <c r="E273" s="31">
        <v>1.6</v>
      </c>
      <c r="F273" s="14">
        <v>1</v>
      </c>
      <c r="G273" s="14">
        <v>2</v>
      </c>
      <c r="H273" s="14">
        <v>10</v>
      </c>
      <c r="I273" s="14">
        <v>14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17</v>
      </c>
    </row>
    <row r="274" spans="1:16" ht="33.75" x14ac:dyDescent="0.25">
      <c r="A274" s="30" t="s">
        <v>851</v>
      </c>
      <c r="B274" s="30" t="s">
        <v>852</v>
      </c>
      <c r="C274" s="14">
        <v>29</v>
      </c>
      <c r="D274" s="14">
        <v>26</v>
      </c>
      <c r="E274" s="31">
        <v>0.115384615384615</v>
      </c>
      <c r="F274" s="14">
        <v>3</v>
      </c>
      <c r="G274" s="14">
        <v>1</v>
      </c>
      <c r="H274" s="14">
        <v>18</v>
      </c>
      <c r="I274" s="14">
        <v>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8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2</v>
      </c>
    </row>
    <row r="276" spans="1:16" x14ac:dyDescent="0.25">
      <c r="A276" s="30" t="s">
        <v>855</v>
      </c>
      <c r="B276" s="30" t="s">
        <v>856</v>
      </c>
      <c r="C276" s="14">
        <v>3</v>
      </c>
      <c r="D276" s="14">
        <v>1</v>
      </c>
      <c r="E276" s="31">
        <v>2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857</v>
      </c>
      <c r="B277" s="30" t="s">
        <v>858</v>
      </c>
      <c r="C277" s="14">
        <v>2</v>
      </c>
      <c r="D277" s="14">
        <v>2</v>
      </c>
      <c r="E277" s="31">
        <v>0</v>
      </c>
      <c r="F277" s="14">
        <v>1</v>
      </c>
      <c r="G277" s="14">
        <v>1</v>
      </c>
      <c r="H277" s="14">
        <v>1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3</v>
      </c>
    </row>
    <row r="278" spans="1:16" ht="22.5" x14ac:dyDescent="0.25">
      <c r="A278" s="30" t="s">
        <v>859</v>
      </c>
      <c r="B278" s="30" t="s">
        <v>860</v>
      </c>
      <c r="C278" s="14">
        <v>2</v>
      </c>
      <c r="D278" s="14">
        <v>3</v>
      </c>
      <c r="E278" s="31">
        <v>-0.33333333333333298</v>
      </c>
      <c r="F278" s="14">
        <v>0</v>
      </c>
      <c r="G278" s="14">
        <v>0</v>
      </c>
      <c r="H278" s="14">
        <v>5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2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1118</v>
      </c>
      <c r="D323" s="27">
        <v>1120</v>
      </c>
      <c r="E323" s="28">
        <v>-1.78571428571429E-3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1118</v>
      </c>
      <c r="D324" s="14">
        <v>1120</v>
      </c>
      <c r="E324" s="31">
        <v>-1.78571428571429E-3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0</v>
      </c>
      <c r="P324" s="24">
        <v>0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5638</v>
      </c>
      <c r="D341" s="32">
        <v>5492</v>
      </c>
      <c r="E341" s="33">
        <v>2.6584122359796101E-2</v>
      </c>
      <c r="F341" s="32">
        <v>494</v>
      </c>
      <c r="G341" s="32">
        <v>367</v>
      </c>
      <c r="H341" s="32">
        <v>879</v>
      </c>
      <c r="I341" s="32">
        <v>607</v>
      </c>
      <c r="J341" s="32">
        <v>9</v>
      </c>
      <c r="K341" s="32">
        <v>11</v>
      </c>
      <c r="L341" s="32">
        <v>0</v>
      </c>
      <c r="M341" s="32">
        <v>0</v>
      </c>
      <c r="N341" s="32">
        <v>75</v>
      </c>
      <c r="O341" s="32">
        <v>19</v>
      </c>
      <c r="P341" s="32">
        <v>985</v>
      </c>
    </row>
  </sheetData>
  <sheetProtection algorithmName="SHA-512" hashValue="KK6xj/r9hyCYJLW0e8oSfqXSFGMlRcWHeEus97Q756f9EPg8qIZXqZ5upBvtpo+7I7UFbsmtCb5UaCgfgiJLuw==" saltValue="85xdFPwcIfGeyZKXQibgC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/>
    </row>
    <row r="6" spans="1:3" x14ac:dyDescent="0.25">
      <c r="A6" s="176"/>
      <c r="B6" s="13" t="s">
        <v>354</v>
      </c>
      <c r="C6" s="24">
        <v>21</v>
      </c>
    </row>
    <row r="7" spans="1:3" x14ac:dyDescent="0.25">
      <c r="A7" s="176"/>
      <c r="B7" s="13" t="s">
        <v>981</v>
      </c>
      <c r="C7" s="23"/>
    </row>
    <row r="8" spans="1:3" x14ac:dyDescent="0.25">
      <c r="A8" s="176"/>
      <c r="B8" s="13" t="s">
        <v>982</v>
      </c>
      <c r="C8" s="23"/>
    </row>
    <row r="9" spans="1:3" x14ac:dyDescent="0.25">
      <c r="A9" s="176"/>
      <c r="B9" s="13" t="s">
        <v>983</v>
      </c>
      <c r="C9" s="24">
        <v>12</v>
      </c>
    </row>
    <row r="10" spans="1:3" x14ac:dyDescent="0.25">
      <c r="A10" s="176"/>
      <c r="B10" s="13" t="s">
        <v>984</v>
      </c>
      <c r="C10" s="24">
        <v>2</v>
      </c>
    </row>
    <row r="11" spans="1:3" x14ac:dyDescent="0.25">
      <c r="A11" s="176"/>
      <c r="B11" s="13" t="s">
        <v>985</v>
      </c>
      <c r="C11" s="24">
        <v>6</v>
      </c>
    </row>
    <row r="12" spans="1:3" x14ac:dyDescent="0.25">
      <c r="A12" s="176"/>
      <c r="B12" s="13" t="s">
        <v>538</v>
      </c>
      <c r="C12" s="24">
        <v>4</v>
      </c>
    </row>
    <row r="13" spans="1:3" x14ac:dyDescent="0.25">
      <c r="A13" s="176"/>
      <c r="B13" s="13" t="s">
        <v>986</v>
      </c>
      <c r="C13" s="23"/>
    </row>
    <row r="14" spans="1:3" x14ac:dyDescent="0.25">
      <c r="A14" s="176"/>
      <c r="B14" s="13" t="s">
        <v>987</v>
      </c>
      <c r="C14" s="23"/>
    </row>
    <row r="15" spans="1:3" x14ac:dyDescent="0.25">
      <c r="A15" s="176"/>
      <c r="B15" s="13" t="s">
        <v>671</v>
      </c>
      <c r="C15" s="23"/>
    </row>
    <row r="16" spans="1:3" x14ac:dyDescent="0.25">
      <c r="A16" s="176"/>
      <c r="B16" s="13" t="s">
        <v>988</v>
      </c>
      <c r="C16" s="24">
        <v>6</v>
      </c>
    </row>
    <row r="17" spans="1:3" x14ac:dyDescent="0.25">
      <c r="A17" s="176"/>
      <c r="B17" s="13" t="s">
        <v>989</v>
      </c>
      <c r="C17" s="24">
        <v>2</v>
      </c>
    </row>
    <row r="18" spans="1:3" x14ac:dyDescent="0.25">
      <c r="A18" s="176"/>
      <c r="B18" s="13" t="s">
        <v>990</v>
      </c>
      <c r="C18" s="24">
        <v>1</v>
      </c>
    </row>
    <row r="19" spans="1:3" x14ac:dyDescent="0.25">
      <c r="A19" s="177"/>
      <c r="B19" s="13" t="s">
        <v>110</v>
      </c>
      <c r="C19" s="24">
        <v>10</v>
      </c>
    </row>
    <row r="20" spans="1:3" x14ac:dyDescent="0.25">
      <c r="A20" s="175" t="s">
        <v>991</v>
      </c>
      <c r="B20" s="13" t="s">
        <v>992</v>
      </c>
      <c r="C20" s="23"/>
    </row>
    <row r="21" spans="1:3" x14ac:dyDescent="0.25">
      <c r="A21" s="177"/>
      <c r="B21" s="13" t="s">
        <v>993</v>
      </c>
      <c r="C21" s="23"/>
    </row>
    <row r="22" spans="1:3" x14ac:dyDescent="0.25">
      <c r="A22" s="175" t="s">
        <v>994</v>
      </c>
      <c r="B22" s="13" t="s">
        <v>995</v>
      </c>
      <c r="C22" s="24">
        <v>5</v>
      </c>
    </row>
    <row r="23" spans="1:3" x14ac:dyDescent="0.25">
      <c r="A23" s="176"/>
      <c r="B23" s="13" t="s">
        <v>996</v>
      </c>
      <c r="C23" s="24">
        <v>19</v>
      </c>
    </row>
    <row r="24" spans="1:3" x14ac:dyDescent="0.25">
      <c r="A24" s="177"/>
      <c r="B24" s="13" t="s">
        <v>997</v>
      </c>
      <c r="C24" s="24">
        <v>12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4">
        <v>53</v>
      </c>
    </row>
    <row r="29" spans="1:3" x14ac:dyDescent="0.25">
      <c r="A29" s="175" t="s">
        <v>316</v>
      </c>
      <c r="B29" s="13" t="s">
        <v>1000</v>
      </c>
      <c r="C29" s="24">
        <v>1</v>
      </c>
    </row>
    <row r="30" spans="1:3" x14ac:dyDescent="0.25">
      <c r="A30" s="176"/>
      <c r="B30" s="13" t="s">
        <v>1001</v>
      </c>
      <c r="C30" s="24">
        <v>7</v>
      </c>
    </row>
    <row r="31" spans="1:3" x14ac:dyDescent="0.25">
      <c r="A31" s="176"/>
      <c r="B31" s="13" t="s">
        <v>1002</v>
      </c>
      <c r="C31" s="24">
        <v>1</v>
      </c>
    </row>
    <row r="32" spans="1:3" x14ac:dyDescent="0.25">
      <c r="A32" s="177"/>
      <c r="B32" s="13" t="s">
        <v>1003</v>
      </c>
      <c r="C32" s="24">
        <v>1</v>
      </c>
    </row>
    <row r="33" spans="1:3" x14ac:dyDescent="0.25">
      <c r="A33" s="12" t="s">
        <v>1004</v>
      </c>
      <c r="B33" s="18"/>
      <c r="C33" s="24">
        <v>1</v>
      </c>
    </row>
    <row r="34" spans="1:3" x14ac:dyDescent="0.25">
      <c r="A34" s="12" t="s">
        <v>1005</v>
      </c>
      <c r="B34" s="18"/>
      <c r="C34" s="24">
        <v>18</v>
      </c>
    </row>
    <row r="35" spans="1:3" x14ac:dyDescent="0.25">
      <c r="A35" s="12" t="s">
        <v>1006</v>
      </c>
      <c r="B35" s="18"/>
      <c r="C35" s="24">
        <v>15</v>
      </c>
    </row>
    <row r="36" spans="1:3" x14ac:dyDescent="0.25">
      <c r="A36" s="12" t="s">
        <v>1007</v>
      </c>
      <c r="B36" s="18"/>
      <c r="C36" s="23"/>
    </row>
    <row r="37" spans="1:3" x14ac:dyDescent="0.25">
      <c r="A37" s="12" t="s">
        <v>1008</v>
      </c>
      <c r="B37" s="18"/>
      <c r="C37" s="24">
        <v>2</v>
      </c>
    </row>
    <row r="38" spans="1:3" x14ac:dyDescent="0.25">
      <c r="A38" s="12" t="s">
        <v>1009</v>
      </c>
      <c r="B38" s="18"/>
      <c r="C38" s="23"/>
    </row>
    <row r="39" spans="1:3" x14ac:dyDescent="0.25">
      <c r="A39" s="12" t="s">
        <v>997</v>
      </c>
      <c r="B39" s="18"/>
      <c r="C39" s="24">
        <v>28</v>
      </c>
    </row>
    <row r="40" spans="1:3" x14ac:dyDescent="0.25">
      <c r="A40" s="175" t="s">
        <v>1010</v>
      </c>
      <c r="B40" s="13" t="s">
        <v>1011</v>
      </c>
      <c r="C40" s="24">
        <v>12</v>
      </c>
    </row>
    <row r="41" spans="1:3" x14ac:dyDescent="0.25">
      <c r="A41" s="176"/>
      <c r="B41" s="13" t="s">
        <v>1012</v>
      </c>
      <c r="C41" s="23"/>
    </row>
    <row r="42" spans="1:3" x14ac:dyDescent="0.25">
      <c r="A42" s="176"/>
      <c r="B42" s="13" t="s">
        <v>1013</v>
      </c>
      <c r="C42" s="23"/>
    </row>
    <row r="43" spans="1:3" x14ac:dyDescent="0.25">
      <c r="A43" s="176"/>
      <c r="B43" s="13" t="s">
        <v>1014</v>
      </c>
      <c r="C43" s="23"/>
    </row>
    <row r="44" spans="1:3" x14ac:dyDescent="0.25">
      <c r="A44" s="177"/>
      <c r="B44" s="13" t="s">
        <v>1015</v>
      </c>
      <c r="C44" s="24">
        <v>1</v>
      </c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4">
        <v>6</v>
      </c>
    </row>
    <row r="49" spans="1:3" x14ac:dyDescent="0.25">
      <c r="A49" s="175" t="s">
        <v>80</v>
      </c>
      <c r="B49" s="13" t="s">
        <v>1017</v>
      </c>
      <c r="C49" s="24">
        <v>29</v>
      </c>
    </row>
    <row r="50" spans="1:3" x14ac:dyDescent="0.25">
      <c r="A50" s="177"/>
      <c r="B50" s="13" t="s">
        <v>1018</v>
      </c>
      <c r="C50" s="24">
        <v>28</v>
      </c>
    </row>
    <row r="51" spans="1:3" x14ac:dyDescent="0.25">
      <c r="A51" s="175" t="s">
        <v>1019</v>
      </c>
      <c r="B51" s="13" t="s">
        <v>1020</v>
      </c>
      <c r="C51" s="24">
        <v>6</v>
      </c>
    </row>
    <row r="52" spans="1:3" x14ac:dyDescent="0.25">
      <c r="A52" s="177"/>
      <c r="B52" s="13" t="s">
        <v>1021</v>
      </c>
      <c r="C52" s="23"/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4">
        <v>179</v>
      </c>
    </row>
    <row r="57" spans="1:3" x14ac:dyDescent="0.25">
      <c r="A57" s="176"/>
      <c r="B57" s="13" t="s">
        <v>1023</v>
      </c>
      <c r="C57" s="24">
        <v>26</v>
      </c>
    </row>
    <row r="58" spans="1:3" x14ac:dyDescent="0.25">
      <c r="A58" s="176"/>
      <c r="B58" s="13" t="s">
        <v>1024</v>
      </c>
      <c r="C58" s="24">
        <v>19</v>
      </c>
    </row>
    <row r="59" spans="1:3" x14ac:dyDescent="0.25">
      <c r="A59" s="176"/>
      <c r="B59" s="13" t="s">
        <v>1025</v>
      </c>
      <c r="C59" s="24">
        <v>127</v>
      </c>
    </row>
    <row r="60" spans="1:3" x14ac:dyDescent="0.25">
      <c r="A60" s="177"/>
      <c r="B60" s="13" t="s">
        <v>1026</v>
      </c>
      <c r="C60" s="24">
        <v>7</v>
      </c>
    </row>
    <row r="61" spans="1:3" x14ac:dyDescent="0.25">
      <c r="A61" s="175" t="s">
        <v>1027</v>
      </c>
      <c r="B61" s="13" t="s">
        <v>1028</v>
      </c>
      <c r="C61" s="24">
        <v>89</v>
      </c>
    </row>
    <row r="62" spans="1:3" x14ac:dyDescent="0.25">
      <c r="A62" s="176"/>
      <c r="B62" s="13" t="s">
        <v>1029</v>
      </c>
      <c r="C62" s="24">
        <v>9</v>
      </c>
    </row>
    <row r="63" spans="1:3" x14ac:dyDescent="0.25">
      <c r="A63" s="176"/>
      <c r="B63" s="13" t="s">
        <v>1030</v>
      </c>
      <c r="C63" s="24">
        <v>1</v>
      </c>
    </row>
    <row r="64" spans="1:3" x14ac:dyDescent="0.25">
      <c r="A64" s="176"/>
      <c r="B64" s="13" t="s">
        <v>1031</v>
      </c>
      <c r="C64" s="24">
        <v>60</v>
      </c>
    </row>
    <row r="65" spans="1:3" x14ac:dyDescent="0.25">
      <c r="A65" s="177"/>
      <c r="B65" s="13" t="s">
        <v>1026</v>
      </c>
      <c r="C65" s="24">
        <v>40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4">
        <v>40</v>
      </c>
    </row>
    <row r="70" spans="1:3" ht="22.5" x14ac:dyDescent="0.25">
      <c r="A70" s="12" t="s">
        <v>1034</v>
      </c>
      <c r="B70" s="18"/>
      <c r="C70" s="24">
        <v>7</v>
      </c>
    </row>
    <row r="71" spans="1:3" ht="22.5" x14ac:dyDescent="0.25">
      <c r="A71" s="12" t="s">
        <v>1035</v>
      </c>
      <c r="B71" s="18"/>
      <c r="C71" s="24">
        <v>37</v>
      </c>
    </row>
    <row r="72" spans="1:3" x14ac:dyDescent="0.25">
      <c r="A72" s="175" t="s">
        <v>1036</v>
      </c>
      <c r="B72" s="13" t="s">
        <v>1037</v>
      </c>
      <c r="C72" s="23"/>
    </row>
    <row r="73" spans="1:3" x14ac:dyDescent="0.25">
      <c r="A73" s="177"/>
      <c r="B73" s="13" t="s">
        <v>1038</v>
      </c>
      <c r="C73" s="24">
        <v>6</v>
      </c>
    </row>
    <row r="74" spans="1:3" x14ac:dyDescent="0.25">
      <c r="A74" s="12" t="s">
        <v>1039</v>
      </c>
      <c r="B74" s="18"/>
      <c r="C74" s="23"/>
    </row>
    <row r="75" spans="1:3" x14ac:dyDescent="0.25">
      <c r="A75" s="12" t="s">
        <v>1040</v>
      </c>
      <c r="B75" s="18"/>
      <c r="C75" s="24">
        <v>4</v>
      </c>
    </row>
    <row r="76" spans="1:3" ht="22.5" x14ac:dyDescent="0.25">
      <c r="A76" s="12" t="s">
        <v>1041</v>
      </c>
      <c r="B76" s="18"/>
      <c r="C76" s="23"/>
    </row>
    <row r="77" spans="1:3" x14ac:dyDescent="0.25">
      <c r="A77" s="12" t="s">
        <v>1042</v>
      </c>
      <c r="B77" s="18"/>
      <c r="C77" s="24">
        <v>11</v>
      </c>
    </row>
    <row r="78" spans="1:3" x14ac:dyDescent="0.25">
      <c r="A78" s="12" t="s">
        <v>1043</v>
      </c>
      <c r="B78" s="18"/>
      <c r="C78" s="24">
        <v>0</v>
      </c>
    </row>
    <row r="79" spans="1:3" x14ac:dyDescent="0.25">
      <c r="A79" s="12" t="s">
        <v>1044</v>
      </c>
      <c r="B79" s="18"/>
      <c r="C79" s="23"/>
    </row>
  </sheetData>
  <sheetProtection algorithmName="SHA-512" hashValue="o2nBZWBvl96M+YKD79mVEaeEMlII+3bSj2rbECawCwp/kzRYlKc0ZhNlRvYoI1zWYmhv1VpvRRMDOX/+0GX/nQ==" saltValue="7EqrieF9bPqjJzWZ5y/5H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2</v>
      </c>
    </row>
    <row r="6" spans="1:3" x14ac:dyDescent="0.25">
      <c r="A6" s="191"/>
      <c r="B6" s="39" t="s">
        <v>325</v>
      </c>
      <c r="C6" s="40">
        <v>38</v>
      </c>
    </row>
    <row r="7" spans="1:3" x14ac:dyDescent="0.25">
      <c r="A7" s="191"/>
      <c r="B7" s="39" t="s">
        <v>1049</v>
      </c>
      <c r="C7" s="40">
        <v>10</v>
      </c>
    </row>
    <row r="8" spans="1:3" x14ac:dyDescent="0.25">
      <c r="A8" s="191"/>
      <c r="B8" s="39" t="s">
        <v>1050</v>
      </c>
      <c r="C8" s="23"/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37</v>
      </c>
    </row>
    <row r="13" spans="1:3" x14ac:dyDescent="0.25">
      <c r="A13" s="191"/>
      <c r="B13" s="39" t="s">
        <v>1055</v>
      </c>
      <c r="C13" s="40">
        <v>4</v>
      </c>
    </row>
    <row r="14" spans="1:3" x14ac:dyDescent="0.25">
      <c r="A14" s="191"/>
      <c r="B14" s="39" t="s">
        <v>1056</v>
      </c>
      <c r="C14" s="40">
        <v>1</v>
      </c>
    </row>
    <row r="15" spans="1:3" x14ac:dyDescent="0.25">
      <c r="A15" s="192"/>
      <c r="B15" s="39" t="s">
        <v>1057</v>
      </c>
      <c r="C15" s="40">
        <v>17</v>
      </c>
    </row>
    <row r="16" spans="1:3" x14ac:dyDescent="0.25">
      <c r="A16" s="17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5</v>
      </c>
    </row>
    <row r="20" spans="1:3" x14ac:dyDescent="0.25">
      <c r="A20" s="38" t="s">
        <v>1060</v>
      </c>
      <c r="B20" s="41"/>
      <c r="C20" s="40">
        <v>1</v>
      </c>
    </row>
    <row r="21" spans="1:3" x14ac:dyDescent="0.25">
      <c r="A21" s="38" t="s">
        <v>1061</v>
      </c>
      <c r="B21" s="41"/>
      <c r="C21" s="40">
        <v>1</v>
      </c>
    </row>
    <row r="22" spans="1:3" x14ac:dyDescent="0.25">
      <c r="A22" s="38" t="s">
        <v>1062</v>
      </c>
      <c r="B22" s="41"/>
      <c r="C22" s="40">
        <v>1</v>
      </c>
    </row>
    <row r="23" spans="1:3" x14ac:dyDescent="0.25">
      <c r="A23" s="38" t="s">
        <v>1063</v>
      </c>
      <c r="B23" s="41"/>
      <c r="C23" s="40">
        <v>18</v>
      </c>
    </row>
    <row r="24" spans="1:3" x14ac:dyDescent="0.25">
      <c r="A24" s="38" t="s">
        <v>1064</v>
      </c>
      <c r="B24" s="41"/>
      <c r="C24" s="40">
        <v>6</v>
      </c>
    </row>
    <row r="25" spans="1:3" x14ac:dyDescent="0.25">
      <c r="A25" s="38" t="s">
        <v>1065</v>
      </c>
      <c r="B25" s="41"/>
      <c r="C25" s="40">
        <v>5</v>
      </c>
    </row>
    <row r="26" spans="1:3" x14ac:dyDescent="0.25">
      <c r="A26" s="38" t="s">
        <v>1066</v>
      </c>
      <c r="B26" s="41"/>
      <c r="C26" s="40">
        <v>1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5</v>
      </c>
    </row>
    <row r="29" spans="1:3" x14ac:dyDescent="0.25">
      <c r="A29" s="17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2</v>
      </c>
    </row>
    <row r="33" spans="1:6" x14ac:dyDescent="0.25">
      <c r="A33" s="38" t="s">
        <v>1071</v>
      </c>
      <c r="B33" s="41"/>
      <c r="C33" s="40">
        <v>2</v>
      </c>
    </row>
    <row r="34" spans="1:6" x14ac:dyDescent="0.25">
      <c r="A34" s="38" t="s">
        <v>1072</v>
      </c>
      <c r="B34" s="41"/>
      <c r="C34" s="40">
        <v>11</v>
      </c>
    </row>
    <row r="35" spans="1:6" x14ac:dyDescent="0.25">
      <c r="A35" s="38" t="s">
        <v>1073</v>
      </c>
      <c r="B35" s="41"/>
      <c r="C35" s="40">
        <v>11</v>
      </c>
    </row>
    <row r="36" spans="1:6" x14ac:dyDescent="0.25">
      <c r="A36" s="38" t="s">
        <v>1074</v>
      </c>
      <c r="B36" s="41"/>
      <c r="C36" s="40">
        <v>2</v>
      </c>
    </row>
    <row r="37" spans="1:6" x14ac:dyDescent="0.25">
      <c r="A37" s="38" t="s">
        <v>1075</v>
      </c>
      <c r="B37" s="41"/>
      <c r="C37" s="40">
        <v>9</v>
      </c>
    </row>
    <row r="38" spans="1:6" x14ac:dyDescent="0.25">
      <c r="A38" s="38" t="s">
        <v>1076</v>
      </c>
      <c r="B38" s="41"/>
      <c r="C38" s="23"/>
    </row>
    <row r="39" spans="1:6" x14ac:dyDescent="0.25">
      <c r="A39" s="38" t="s">
        <v>1077</v>
      </c>
      <c r="B39" s="41"/>
      <c r="C39" s="23"/>
    </row>
    <row r="40" spans="1:6" x14ac:dyDescent="0.25">
      <c r="A40" s="17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3</v>
      </c>
    </row>
    <row r="44" spans="1:6" x14ac:dyDescent="0.25">
      <c r="A44" s="38" t="s">
        <v>113</v>
      </c>
      <c r="B44" s="41"/>
      <c r="C44" s="40">
        <v>1</v>
      </c>
    </row>
    <row r="45" spans="1:6" x14ac:dyDescent="0.25">
      <c r="A45" s="38" t="s">
        <v>1079</v>
      </c>
      <c r="B45" s="41"/>
      <c r="C45" s="40">
        <v>2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6"/>
      <c r="D48" s="16"/>
      <c r="E48" s="16"/>
      <c r="F48" s="23"/>
    </row>
    <row r="49" spans="1:6" x14ac:dyDescent="0.25">
      <c r="A49" s="194"/>
      <c r="B49" s="43" t="s">
        <v>1083</v>
      </c>
      <c r="C49" s="16"/>
      <c r="D49" s="16"/>
      <c r="E49" s="16"/>
      <c r="F49" s="23"/>
    </row>
    <row r="50" spans="1:6" x14ac:dyDescent="0.25">
      <c r="A50" s="194"/>
      <c r="B50" s="43" t="s">
        <v>1084</v>
      </c>
      <c r="C50" s="16"/>
      <c r="D50" s="16"/>
      <c r="E50" s="16"/>
      <c r="F50" s="23"/>
    </row>
    <row r="51" spans="1:6" x14ac:dyDescent="0.25">
      <c r="A51" s="194"/>
      <c r="B51" s="43" t="s">
        <v>1085</v>
      </c>
      <c r="C51" s="16"/>
      <c r="D51" s="16"/>
      <c r="E51" s="16"/>
      <c r="F51" s="23"/>
    </row>
    <row r="52" spans="1:6" x14ac:dyDescent="0.25">
      <c r="A52" s="194"/>
      <c r="B52" s="43" t="s">
        <v>354</v>
      </c>
      <c r="C52" s="44">
        <v>6</v>
      </c>
      <c r="D52" s="44">
        <v>0</v>
      </c>
      <c r="E52" s="44">
        <v>1</v>
      </c>
      <c r="F52" s="40">
        <v>0</v>
      </c>
    </row>
    <row r="53" spans="1:6" x14ac:dyDescent="0.25">
      <c r="A53" s="194"/>
      <c r="B53" s="43" t="s">
        <v>1086</v>
      </c>
      <c r="C53" s="44">
        <v>17</v>
      </c>
      <c r="D53" s="44">
        <v>18</v>
      </c>
      <c r="E53" s="44">
        <v>0</v>
      </c>
      <c r="F53" s="40">
        <v>2</v>
      </c>
    </row>
    <row r="54" spans="1:6" x14ac:dyDescent="0.25">
      <c r="A54" s="194"/>
      <c r="B54" s="43" t="s">
        <v>1087</v>
      </c>
      <c r="C54" s="44">
        <v>10</v>
      </c>
      <c r="D54" s="44">
        <v>6</v>
      </c>
      <c r="E54" s="44">
        <v>1</v>
      </c>
      <c r="F54" s="40">
        <v>1</v>
      </c>
    </row>
    <row r="55" spans="1:6" x14ac:dyDescent="0.25">
      <c r="A55" s="194"/>
      <c r="B55" s="43" t="s">
        <v>1088</v>
      </c>
      <c r="C55" s="16"/>
      <c r="D55" s="16"/>
      <c r="E55" s="16"/>
      <c r="F55" s="23"/>
    </row>
    <row r="56" spans="1:6" x14ac:dyDescent="0.25">
      <c r="A56" s="194"/>
      <c r="B56" s="43" t="s">
        <v>1089</v>
      </c>
      <c r="C56" s="16"/>
      <c r="D56" s="16"/>
      <c r="E56" s="16"/>
      <c r="F56" s="23"/>
    </row>
    <row r="57" spans="1:6" x14ac:dyDescent="0.25">
      <c r="A57" s="194"/>
      <c r="B57" s="43" t="s">
        <v>1090</v>
      </c>
      <c r="C57" s="16"/>
      <c r="D57" s="16"/>
      <c r="E57" s="16"/>
      <c r="F57" s="23"/>
    </row>
    <row r="58" spans="1:6" x14ac:dyDescent="0.25">
      <c r="A58" s="194"/>
      <c r="B58" s="43" t="s">
        <v>1091</v>
      </c>
      <c r="C58" s="16"/>
      <c r="D58" s="16"/>
      <c r="E58" s="16"/>
      <c r="F58" s="23"/>
    </row>
    <row r="59" spans="1:6" x14ac:dyDescent="0.25">
      <c r="A59" s="194"/>
      <c r="B59" s="43" t="s">
        <v>1092</v>
      </c>
      <c r="C59" s="16"/>
      <c r="D59" s="16"/>
      <c r="E59" s="16"/>
      <c r="F59" s="23"/>
    </row>
    <row r="60" spans="1:6" x14ac:dyDescent="0.25">
      <c r="A60" s="194"/>
      <c r="B60" s="43" t="s">
        <v>425</v>
      </c>
      <c r="C60" s="16"/>
      <c r="D60" s="16"/>
      <c r="E60" s="16"/>
      <c r="F60" s="23"/>
    </row>
    <row r="61" spans="1:6" x14ac:dyDescent="0.25">
      <c r="A61" s="194"/>
      <c r="B61" s="43" t="s">
        <v>1093</v>
      </c>
      <c r="C61" s="16"/>
      <c r="D61" s="16"/>
      <c r="E61" s="16"/>
      <c r="F61" s="23"/>
    </row>
    <row r="62" spans="1:6" x14ac:dyDescent="0.25">
      <c r="A62" s="194"/>
      <c r="B62" s="43" t="s">
        <v>1094</v>
      </c>
      <c r="C62" s="16"/>
      <c r="D62" s="16"/>
      <c r="E62" s="16"/>
      <c r="F62" s="23"/>
    </row>
    <row r="63" spans="1:6" x14ac:dyDescent="0.25">
      <c r="A63" s="194"/>
      <c r="B63" s="43" t="s">
        <v>1095</v>
      </c>
      <c r="C63" s="16"/>
      <c r="D63" s="16"/>
      <c r="E63" s="16"/>
      <c r="F63" s="23"/>
    </row>
    <row r="64" spans="1:6" x14ac:dyDescent="0.25">
      <c r="A64" s="194"/>
      <c r="B64" s="43" t="s">
        <v>1096</v>
      </c>
      <c r="C64" s="44">
        <v>5</v>
      </c>
      <c r="D64" s="44">
        <v>12</v>
      </c>
      <c r="E64" s="44">
        <v>0</v>
      </c>
      <c r="F64" s="40">
        <v>2</v>
      </c>
    </row>
    <row r="65" spans="1:6" x14ac:dyDescent="0.25">
      <c r="A65" s="194"/>
      <c r="B65" s="43" t="s">
        <v>1097</v>
      </c>
      <c r="C65" s="16"/>
      <c r="D65" s="16"/>
      <c r="E65" s="16"/>
      <c r="F65" s="23"/>
    </row>
    <row r="66" spans="1:6" x14ac:dyDescent="0.25">
      <c r="A66" s="195"/>
      <c r="B66" s="43" t="s">
        <v>1098</v>
      </c>
      <c r="C66" s="16"/>
      <c r="D66" s="16"/>
      <c r="E66" s="16"/>
      <c r="F66" s="23"/>
    </row>
    <row r="67" spans="1:6" x14ac:dyDescent="0.25">
      <c r="A67" s="188" t="s">
        <v>1099</v>
      </c>
      <c r="B67" s="189"/>
      <c r="C67" s="45">
        <v>38</v>
      </c>
      <c r="D67" s="45">
        <v>36</v>
      </c>
      <c r="E67" s="45">
        <v>2</v>
      </c>
      <c r="F67" s="45">
        <v>5</v>
      </c>
    </row>
    <row r="68" spans="1:6" x14ac:dyDescent="0.25">
      <c r="A68" s="193" t="s">
        <v>994</v>
      </c>
      <c r="B68" s="43" t="s">
        <v>1100</v>
      </c>
      <c r="C68" s="44">
        <v>1</v>
      </c>
      <c r="D68" s="44">
        <v>0</v>
      </c>
      <c r="E68" s="44">
        <v>0</v>
      </c>
      <c r="F68" s="40">
        <v>0</v>
      </c>
    </row>
    <row r="69" spans="1:6" x14ac:dyDescent="0.25">
      <c r="A69" s="194"/>
      <c r="B69" s="43" t="s">
        <v>1101</v>
      </c>
      <c r="C69" s="16"/>
      <c r="D69" s="16"/>
      <c r="E69" s="16"/>
      <c r="F69" s="23"/>
    </row>
    <row r="70" spans="1:6" x14ac:dyDescent="0.25">
      <c r="A70" s="195"/>
      <c r="B70" s="43" t="s">
        <v>110</v>
      </c>
      <c r="C70" s="16"/>
      <c r="D70" s="16"/>
      <c r="E70" s="16"/>
      <c r="F70" s="23"/>
    </row>
    <row r="71" spans="1:6" x14ac:dyDescent="0.25">
      <c r="A71" s="188" t="s">
        <v>1102</v>
      </c>
      <c r="B71" s="189"/>
      <c r="C71" s="45">
        <v>1</v>
      </c>
      <c r="D71" s="45">
        <v>0</v>
      </c>
      <c r="E71" s="45">
        <v>0</v>
      </c>
      <c r="F71" s="45">
        <v>0</v>
      </c>
    </row>
  </sheetData>
  <sheetProtection algorithmName="SHA-512" hashValue="+BNi1iyrSUBIsU2tyBDU/2bgVUU+lmCMiG6xgogA1RVbJO8EdlNfbJEGaAeDmyFGcXhHFibNmnNly2cxNCR1WQ==" saltValue="Gq9frYKgrLGvrVIhZtXNs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81" t="s">
        <v>1105</v>
      </c>
      <c r="B5" s="13" t="s">
        <v>1106</v>
      </c>
      <c r="C5" s="24">
        <v>125</v>
      </c>
    </row>
    <row r="6" spans="1:3" x14ac:dyDescent="0.25">
      <c r="A6" s="182"/>
      <c r="B6" s="13" t="s">
        <v>1048</v>
      </c>
      <c r="C6" s="24">
        <v>71</v>
      </c>
    </row>
    <row r="7" spans="1:3" x14ac:dyDescent="0.25">
      <c r="A7" s="182"/>
      <c r="B7" s="13" t="s">
        <v>1107</v>
      </c>
      <c r="C7" s="24">
        <v>295</v>
      </c>
    </row>
    <row r="8" spans="1:3" x14ac:dyDescent="0.25">
      <c r="A8" s="182"/>
      <c r="B8" s="13" t="s">
        <v>1108</v>
      </c>
      <c r="C8" s="24">
        <v>125</v>
      </c>
    </row>
    <row r="9" spans="1:3" x14ac:dyDescent="0.25">
      <c r="A9" s="182"/>
      <c r="B9" s="13" t="s">
        <v>1050</v>
      </c>
      <c r="C9" s="23"/>
    </row>
    <row r="10" spans="1:3" x14ac:dyDescent="0.25">
      <c r="A10" s="182"/>
      <c r="B10" s="13" t="s">
        <v>1051</v>
      </c>
      <c r="C10" s="23"/>
    </row>
    <row r="11" spans="1:3" x14ac:dyDescent="0.25">
      <c r="A11" s="182"/>
      <c r="B11" s="13" t="s">
        <v>1109</v>
      </c>
      <c r="C11" s="23"/>
    </row>
    <row r="12" spans="1:3" x14ac:dyDescent="0.25">
      <c r="A12" s="183"/>
      <c r="B12" s="13" t="s">
        <v>1110</v>
      </c>
      <c r="C12" s="23"/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8"/>
      <c r="C16" s="24">
        <v>245</v>
      </c>
    </row>
    <row r="17" spans="1:3" x14ac:dyDescent="0.25">
      <c r="A17" s="22" t="s">
        <v>1113</v>
      </c>
      <c r="B17" s="18"/>
      <c r="C17" s="24">
        <v>135</v>
      </c>
    </row>
    <row r="18" spans="1:3" x14ac:dyDescent="0.25">
      <c r="A18" s="22" t="s">
        <v>1114</v>
      </c>
      <c r="B18" s="18"/>
      <c r="C18" s="24">
        <v>27</v>
      </c>
    </row>
    <row r="19" spans="1:3" x14ac:dyDescent="0.25">
      <c r="A19" s="22" t="s">
        <v>1115</v>
      </c>
      <c r="B19" s="18"/>
      <c r="C19" s="24">
        <v>107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8"/>
      <c r="C23" s="23"/>
    </row>
    <row r="24" spans="1:3" x14ac:dyDescent="0.25">
      <c r="A24" s="22" t="s">
        <v>1118</v>
      </c>
      <c r="B24" s="18"/>
      <c r="C24" s="23"/>
    </row>
    <row r="25" spans="1:3" x14ac:dyDescent="0.25">
      <c r="A25" s="22" t="s">
        <v>1119</v>
      </c>
      <c r="B25" s="18"/>
      <c r="C25" s="23"/>
    </row>
    <row r="26" spans="1:3" x14ac:dyDescent="0.25">
      <c r="A26" s="22" t="s">
        <v>1120</v>
      </c>
      <c r="B26" s="18"/>
      <c r="C26" s="23"/>
    </row>
    <row r="27" spans="1:3" x14ac:dyDescent="0.25">
      <c r="A27" s="22" t="s">
        <v>1121</v>
      </c>
      <c r="B27" s="18"/>
      <c r="C27" s="23"/>
    </row>
    <row r="28" spans="1:3" x14ac:dyDescent="0.25">
      <c r="A28" s="22" t="s">
        <v>1122</v>
      </c>
      <c r="B28" s="18"/>
      <c r="C28" s="23"/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8"/>
      <c r="C32" s="23"/>
    </row>
    <row r="33" spans="1:3" x14ac:dyDescent="0.25">
      <c r="A33" s="22" t="s">
        <v>1125</v>
      </c>
      <c r="B33" s="18"/>
      <c r="C33" s="23"/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8"/>
      <c r="C37" s="24">
        <v>9</v>
      </c>
    </row>
    <row r="38" spans="1:3" x14ac:dyDescent="0.25">
      <c r="A38" s="22" t="s">
        <v>1127</v>
      </c>
      <c r="B38" s="18"/>
      <c r="C38" s="24">
        <v>14</v>
      </c>
    </row>
    <row r="39" spans="1:3" x14ac:dyDescent="0.25">
      <c r="A39" s="22" t="s">
        <v>1128</v>
      </c>
      <c r="B39" s="18"/>
      <c r="C39" s="24">
        <v>169</v>
      </c>
    </row>
    <row r="40" spans="1:3" x14ac:dyDescent="0.25">
      <c r="A40" s="22" t="s">
        <v>1129</v>
      </c>
      <c r="B40" s="18"/>
      <c r="C40" s="24">
        <v>26</v>
      </c>
    </row>
    <row r="41" spans="1:3" x14ac:dyDescent="0.25">
      <c r="A41" s="22" t="s">
        <v>1130</v>
      </c>
      <c r="B41" s="18"/>
      <c r="C41" s="24">
        <v>96</v>
      </c>
    </row>
    <row r="42" spans="1:3" x14ac:dyDescent="0.25">
      <c r="A42" s="22" t="s">
        <v>1131</v>
      </c>
      <c r="B42" s="18"/>
      <c r="C42" s="24">
        <v>47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8"/>
      <c r="C46" s="23"/>
    </row>
    <row r="47" spans="1:3" x14ac:dyDescent="0.25">
      <c r="A47" s="22" t="s">
        <v>1134</v>
      </c>
      <c r="B47" s="18"/>
      <c r="C47" s="23"/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81" t="s">
        <v>1136</v>
      </c>
      <c r="B51" s="13" t="s">
        <v>1137</v>
      </c>
      <c r="C51" s="24">
        <v>29</v>
      </c>
    </row>
    <row r="52" spans="1:6" x14ac:dyDescent="0.25">
      <c r="A52" s="182"/>
      <c r="B52" s="13" t="s">
        <v>1138</v>
      </c>
      <c r="C52" s="24">
        <v>52</v>
      </c>
    </row>
    <row r="53" spans="1:6" x14ac:dyDescent="0.25">
      <c r="A53" s="182"/>
      <c r="B53" s="13" t="s">
        <v>1139</v>
      </c>
      <c r="C53" s="24">
        <v>42</v>
      </c>
    </row>
    <row r="54" spans="1:6" x14ac:dyDescent="0.25">
      <c r="A54" s="183"/>
      <c r="B54" s="13" t="s">
        <v>1140</v>
      </c>
      <c r="C54" s="24">
        <v>2</v>
      </c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8"/>
      <c r="C58" s="24">
        <v>1</v>
      </c>
    </row>
    <row r="59" spans="1:6" x14ac:dyDescent="0.25">
      <c r="A59" s="22" t="s">
        <v>113</v>
      </c>
      <c r="B59" s="18"/>
      <c r="C59" s="24">
        <v>1</v>
      </c>
    </row>
    <row r="60" spans="1:6" x14ac:dyDescent="0.25">
      <c r="A60" s="22" t="s">
        <v>1079</v>
      </c>
      <c r="B60" s="18"/>
      <c r="C60" s="23"/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81" t="s">
        <v>979</v>
      </c>
      <c r="B63" s="13" t="s">
        <v>1082</v>
      </c>
      <c r="C63" s="16"/>
      <c r="D63" s="16"/>
      <c r="E63" s="16"/>
      <c r="F63" s="23"/>
    </row>
    <row r="64" spans="1:6" x14ac:dyDescent="0.25">
      <c r="A64" s="182"/>
      <c r="B64" s="13" t="s">
        <v>1083</v>
      </c>
      <c r="C64" s="16"/>
      <c r="D64" s="16"/>
      <c r="E64" s="16"/>
      <c r="F64" s="23"/>
    </row>
    <row r="65" spans="1:6" x14ac:dyDescent="0.25">
      <c r="A65" s="182"/>
      <c r="B65" s="13" t="s">
        <v>1084</v>
      </c>
      <c r="C65" s="16"/>
      <c r="D65" s="16"/>
      <c r="E65" s="16"/>
      <c r="F65" s="23"/>
    </row>
    <row r="66" spans="1:6" x14ac:dyDescent="0.25">
      <c r="A66" s="182"/>
      <c r="B66" s="13" t="s">
        <v>1085</v>
      </c>
      <c r="C66" s="16"/>
      <c r="D66" s="16"/>
      <c r="E66" s="16"/>
      <c r="F66" s="23"/>
    </row>
    <row r="67" spans="1:6" x14ac:dyDescent="0.25">
      <c r="A67" s="182"/>
      <c r="B67" s="13" t="s">
        <v>354</v>
      </c>
      <c r="C67" s="14">
        <v>13</v>
      </c>
      <c r="D67" s="14">
        <v>3</v>
      </c>
      <c r="E67" s="14">
        <v>3</v>
      </c>
      <c r="F67" s="24">
        <v>1</v>
      </c>
    </row>
    <row r="68" spans="1:6" x14ac:dyDescent="0.25">
      <c r="A68" s="182"/>
      <c r="B68" s="13" t="s">
        <v>1141</v>
      </c>
      <c r="C68" s="14">
        <v>164</v>
      </c>
      <c r="D68" s="14">
        <v>86</v>
      </c>
      <c r="E68" s="14">
        <v>51</v>
      </c>
      <c r="F68" s="24">
        <v>14</v>
      </c>
    </row>
    <row r="69" spans="1:6" x14ac:dyDescent="0.25">
      <c r="A69" s="182"/>
      <c r="B69" s="13" t="s">
        <v>1142</v>
      </c>
      <c r="C69" s="14">
        <v>84</v>
      </c>
      <c r="D69" s="14">
        <v>10</v>
      </c>
      <c r="E69" s="14">
        <v>4</v>
      </c>
      <c r="F69" s="24">
        <v>4</v>
      </c>
    </row>
    <row r="70" spans="1:6" x14ac:dyDescent="0.25">
      <c r="A70" s="182"/>
      <c r="B70" s="13" t="s">
        <v>1088</v>
      </c>
      <c r="C70" s="14">
        <v>11</v>
      </c>
      <c r="D70" s="14">
        <v>8</v>
      </c>
      <c r="E70" s="14">
        <v>2</v>
      </c>
      <c r="F70" s="24">
        <v>1</v>
      </c>
    </row>
    <row r="71" spans="1:6" x14ac:dyDescent="0.25">
      <c r="A71" s="182"/>
      <c r="B71" s="13" t="s">
        <v>1143</v>
      </c>
      <c r="C71" s="16"/>
      <c r="D71" s="16"/>
      <c r="E71" s="16"/>
      <c r="F71" s="23"/>
    </row>
    <row r="72" spans="1:6" x14ac:dyDescent="0.25">
      <c r="A72" s="182"/>
      <c r="B72" s="13" t="s">
        <v>1144</v>
      </c>
      <c r="C72" s="14">
        <v>37</v>
      </c>
      <c r="D72" s="14">
        <v>42</v>
      </c>
      <c r="E72" s="14">
        <v>19</v>
      </c>
      <c r="F72" s="24">
        <v>5</v>
      </c>
    </row>
    <row r="73" spans="1:6" x14ac:dyDescent="0.25">
      <c r="A73" s="182"/>
      <c r="B73" s="13" t="s">
        <v>1145</v>
      </c>
      <c r="C73" s="14">
        <v>1</v>
      </c>
      <c r="D73" s="14">
        <v>1</v>
      </c>
      <c r="E73" s="14">
        <v>4</v>
      </c>
      <c r="F73" s="24">
        <v>1</v>
      </c>
    </row>
    <row r="74" spans="1:6" x14ac:dyDescent="0.25">
      <c r="A74" s="182"/>
      <c r="B74" s="13" t="s">
        <v>1092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25">
      <c r="A75" s="182"/>
      <c r="B75" s="13" t="s">
        <v>425</v>
      </c>
      <c r="C75" s="16"/>
      <c r="D75" s="16"/>
      <c r="E75" s="16"/>
      <c r="F75" s="23"/>
    </row>
    <row r="76" spans="1:6" x14ac:dyDescent="0.25">
      <c r="A76" s="182"/>
      <c r="B76" s="13" t="s">
        <v>1093</v>
      </c>
      <c r="C76" s="14">
        <v>0</v>
      </c>
      <c r="D76" s="14">
        <v>0</v>
      </c>
      <c r="E76" s="14">
        <v>0</v>
      </c>
      <c r="F76" s="24">
        <v>0</v>
      </c>
    </row>
    <row r="77" spans="1:6" x14ac:dyDescent="0.25">
      <c r="A77" s="182"/>
      <c r="B77" s="13" t="s">
        <v>1094</v>
      </c>
      <c r="C77" s="16"/>
      <c r="D77" s="16"/>
      <c r="E77" s="16"/>
      <c r="F77" s="23"/>
    </row>
    <row r="78" spans="1:6" x14ac:dyDescent="0.25">
      <c r="A78" s="182"/>
      <c r="B78" s="13" t="s">
        <v>1095</v>
      </c>
      <c r="C78" s="16"/>
      <c r="D78" s="16"/>
      <c r="E78" s="16"/>
      <c r="F78" s="23"/>
    </row>
    <row r="79" spans="1:6" x14ac:dyDescent="0.25">
      <c r="A79" s="182"/>
      <c r="B79" s="13" t="s">
        <v>1096</v>
      </c>
      <c r="C79" s="14">
        <v>70</v>
      </c>
      <c r="D79" s="14">
        <v>60</v>
      </c>
      <c r="E79" s="14">
        <v>43</v>
      </c>
      <c r="F79" s="24">
        <v>5</v>
      </c>
    </row>
    <row r="80" spans="1:6" x14ac:dyDescent="0.25">
      <c r="A80" s="182"/>
      <c r="B80" s="13" t="s">
        <v>1097</v>
      </c>
      <c r="C80" s="14">
        <v>25</v>
      </c>
      <c r="D80" s="14">
        <v>10</v>
      </c>
      <c r="E80" s="14">
        <v>8</v>
      </c>
      <c r="F80" s="24">
        <v>0</v>
      </c>
    </row>
    <row r="81" spans="1:6" x14ac:dyDescent="0.25">
      <c r="A81" s="183"/>
      <c r="B81" s="13" t="s">
        <v>1098</v>
      </c>
      <c r="C81" s="16"/>
      <c r="D81" s="16"/>
      <c r="E81" s="16"/>
      <c r="F81" s="23"/>
    </row>
    <row r="82" spans="1:6" x14ac:dyDescent="0.25">
      <c r="A82" s="196" t="s">
        <v>1099</v>
      </c>
      <c r="B82" s="197"/>
      <c r="C82" s="32">
        <v>407</v>
      </c>
      <c r="D82" s="32">
        <v>220</v>
      </c>
      <c r="E82" s="32">
        <v>134</v>
      </c>
      <c r="F82" s="32">
        <v>31</v>
      </c>
    </row>
    <row r="83" spans="1:6" x14ac:dyDescent="0.25">
      <c r="A83" s="181" t="s">
        <v>1146</v>
      </c>
      <c r="B83" s="13" t="s">
        <v>1100</v>
      </c>
      <c r="C83" s="14">
        <v>3</v>
      </c>
      <c r="D83" s="14">
        <v>0</v>
      </c>
      <c r="E83" s="14">
        <v>0</v>
      </c>
      <c r="F83" s="24">
        <v>0</v>
      </c>
    </row>
    <row r="84" spans="1:6" x14ac:dyDescent="0.25">
      <c r="A84" s="182"/>
      <c r="B84" s="13" t="s">
        <v>1101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25">
      <c r="A85" s="183"/>
      <c r="B85" s="13" t="s">
        <v>110</v>
      </c>
      <c r="C85" s="14">
        <v>2</v>
      </c>
      <c r="D85" s="14">
        <v>0</v>
      </c>
      <c r="E85" s="14">
        <v>0</v>
      </c>
      <c r="F85" s="24">
        <v>0</v>
      </c>
    </row>
    <row r="86" spans="1:6" x14ac:dyDescent="0.25">
      <c r="A86" s="196" t="s">
        <v>1147</v>
      </c>
      <c r="B86" s="197"/>
      <c r="C86" s="32">
        <v>6</v>
      </c>
      <c r="D86" s="32">
        <v>0</v>
      </c>
      <c r="E86" s="32">
        <v>0</v>
      </c>
      <c r="F86" s="32">
        <v>0</v>
      </c>
    </row>
  </sheetData>
  <sheetProtection algorithmName="SHA-512" hashValue="QgMyScgR7/h1ydyv8BqUYi3FO1iFezxMfVcFd6NLVL7CVE1cmnepdI/2gu/d3AxBWPl5po2UQ4gl9YjO9fZw+g==" saltValue="PdDJRvhxmXlj7pizsGX0C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4">
        <v>1</v>
      </c>
    </row>
    <row r="6" spans="1:3" x14ac:dyDescent="0.25">
      <c r="A6" s="12" t="s">
        <v>1151</v>
      </c>
      <c r="B6" s="18"/>
      <c r="C6" s="24">
        <v>672</v>
      </c>
    </row>
    <row r="7" spans="1:3" x14ac:dyDescent="0.25">
      <c r="A7" s="12" t="s">
        <v>1152</v>
      </c>
      <c r="B7" s="18"/>
      <c r="C7" s="24">
        <v>0</v>
      </c>
    </row>
    <row r="8" spans="1:3" x14ac:dyDescent="0.25">
      <c r="A8" s="12" t="s">
        <v>1153</v>
      </c>
      <c r="B8" s="18"/>
      <c r="C8" s="23"/>
    </row>
    <row r="9" spans="1:3" x14ac:dyDescent="0.25">
      <c r="A9" s="12" t="s">
        <v>1154</v>
      </c>
      <c r="B9" s="18"/>
      <c r="C9" s="23"/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4">
        <v>11</v>
      </c>
    </row>
    <row r="14" spans="1:3" x14ac:dyDescent="0.25">
      <c r="A14" s="12" t="s">
        <v>1151</v>
      </c>
      <c r="B14" s="18"/>
      <c r="C14" s="24">
        <v>79</v>
      </c>
    </row>
    <row r="15" spans="1:3" x14ac:dyDescent="0.25">
      <c r="A15" s="12" t="s">
        <v>1156</v>
      </c>
      <c r="B15" s="18"/>
      <c r="C15" s="24">
        <v>0</v>
      </c>
    </row>
    <row r="16" spans="1:3" x14ac:dyDescent="0.25">
      <c r="A16" s="12" t="s">
        <v>1153</v>
      </c>
      <c r="B16" s="18"/>
      <c r="C16" s="23"/>
    </row>
    <row r="17" spans="1:3" x14ac:dyDescent="0.25">
      <c r="A17" s="12" t="s">
        <v>1154</v>
      </c>
      <c r="B17" s="18"/>
      <c r="C17" s="24">
        <v>0</v>
      </c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4">
        <v>12</v>
      </c>
    </row>
    <row r="22" spans="1:3" x14ac:dyDescent="0.25">
      <c r="A22" s="12" t="s">
        <v>1158</v>
      </c>
      <c r="B22" s="18"/>
      <c r="C22" s="24">
        <v>5</v>
      </c>
    </row>
    <row r="23" spans="1:3" x14ac:dyDescent="0.25">
      <c r="A23" s="12" t="s">
        <v>1159</v>
      </c>
      <c r="B23" s="18"/>
      <c r="C23" s="24">
        <v>5</v>
      </c>
    </row>
    <row r="24" spans="1:3" x14ac:dyDescent="0.25">
      <c r="A24" s="12" t="s">
        <v>1160</v>
      </c>
      <c r="B24" s="18"/>
      <c r="C24" s="24">
        <v>3</v>
      </c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4">
        <v>12</v>
      </c>
    </row>
    <row r="29" spans="1:3" x14ac:dyDescent="0.25">
      <c r="A29" s="12" t="s">
        <v>1163</v>
      </c>
      <c r="B29" s="18"/>
      <c r="C29" s="23"/>
    </row>
    <row r="30" spans="1:3" x14ac:dyDescent="0.25">
      <c r="A30" s="12" t="s">
        <v>1164</v>
      </c>
      <c r="B30" s="18"/>
      <c r="C30" s="23"/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/>
    </row>
    <row r="35" spans="1:3" x14ac:dyDescent="0.25">
      <c r="A35" s="12" t="s">
        <v>1167</v>
      </c>
      <c r="B35" s="18"/>
      <c r="C35" s="24">
        <v>9</v>
      </c>
    </row>
    <row r="36" spans="1:3" x14ac:dyDescent="0.25">
      <c r="A36" s="12" t="s">
        <v>1168</v>
      </c>
      <c r="B36" s="18"/>
      <c r="C36" s="24">
        <v>2</v>
      </c>
    </row>
  </sheetData>
  <sheetProtection algorithmName="SHA-512" hashValue="MKhPz53wnEYC88c3tpPHcDsKgBQlNZm9GniCAmAET2ZU+u62NM/L2fUr06vYVwEWeHkrPCNZiEdRbA1trAfN4w==" saltValue="NHqxrAhMbOOxkE2SZsxPD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4">
        <v>9</v>
      </c>
    </row>
    <row r="6" spans="1:3" x14ac:dyDescent="0.25">
      <c r="A6" s="12" t="s">
        <v>1172</v>
      </c>
      <c r="B6" s="18"/>
      <c r="C6" s="23"/>
    </row>
    <row r="7" spans="1:3" x14ac:dyDescent="0.25">
      <c r="A7" s="12" t="s">
        <v>1173</v>
      </c>
      <c r="B7" s="18"/>
      <c r="C7" s="23"/>
    </row>
    <row r="8" spans="1:3" x14ac:dyDescent="0.25">
      <c r="A8" s="12" t="s">
        <v>1174</v>
      </c>
      <c r="B8" s="18"/>
      <c r="C8" s="24">
        <v>1</v>
      </c>
    </row>
    <row r="9" spans="1:3" x14ac:dyDescent="0.25">
      <c r="A9" s="12" t="s">
        <v>1175</v>
      </c>
      <c r="B9" s="18"/>
      <c r="C9" s="23"/>
    </row>
    <row r="10" spans="1:3" x14ac:dyDescent="0.25">
      <c r="A10" s="12" t="s">
        <v>1176</v>
      </c>
      <c r="B10" s="18"/>
      <c r="C10" s="24">
        <v>1</v>
      </c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4">
        <v>4</v>
      </c>
    </row>
    <row r="15" spans="1:3" x14ac:dyDescent="0.25">
      <c r="A15" s="12" t="s">
        <v>1179</v>
      </c>
      <c r="B15" s="18"/>
      <c r="C15" s="24">
        <v>1</v>
      </c>
    </row>
    <row r="16" spans="1:3" x14ac:dyDescent="0.25">
      <c r="A16" s="12" t="s">
        <v>1180</v>
      </c>
      <c r="B16" s="18"/>
      <c r="C16" s="23"/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3"/>
    </row>
    <row r="21" spans="1:3" x14ac:dyDescent="0.25">
      <c r="A21" s="12" t="s">
        <v>1183</v>
      </c>
      <c r="B21" s="18"/>
      <c r="C21" s="23"/>
    </row>
    <row r="22" spans="1:3" x14ac:dyDescent="0.25">
      <c r="A22" s="12" t="s">
        <v>1184</v>
      </c>
      <c r="B22" s="18"/>
      <c r="C22" s="23"/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3"/>
    </row>
    <row r="27" spans="1:3" x14ac:dyDescent="0.25">
      <c r="A27" s="12" t="s">
        <v>1187</v>
      </c>
      <c r="B27" s="18"/>
      <c r="C27" s="23"/>
    </row>
    <row r="28" spans="1:3" x14ac:dyDescent="0.25">
      <c r="A28" s="12" t="s">
        <v>1188</v>
      </c>
      <c r="B28" s="18"/>
      <c r="C28" s="23"/>
    </row>
    <row r="29" spans="1:3" x14ac:dyDescent="0.25">
      <c r="A29" s="12" t="s">
        <v>1189</v>
      </c>
      <c r="B29" s="18"/>
      <c r="C29" s="23"/>
    </row>
    <row r="30" spans="1:3" x14ac:dyDescent="0.25">
      <c r="A30" s="12" t="s">
        <v>1190</v>
      </c>
      <c r="B30" s="18"/>
      <c r="C30" s="23"/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3"/>
    </row>
    <row r="35" spans="1:3" x14ac:dyDescent="0.25">
      <c r="A35" s="12" t="s">
        <v>1193</v>
      </c>
      <c r="B35" s="18"/>
      <c r="C35" s="23"/>
    </row>
    <row r="36" spans="1:3" x14ac:dyDescent="0.25">
      <c r="A36" s="12" t="s">
        <v>1194</v>
      </c>
      <c r="B36" s="18"/>
      <c r="C36" s="24">
        <v>4</v>
      </c>
    </row>
    <row r="37" spans="1:3" x14ac:dyDescent="0.25">
      <c r="A37" s="12" t="s">
        <v>1112</v>
      </c>
      <c r="B37" s="18"/>
      <c r="C37" s="24">
        <v>1</v>
      </c>
    </row>
    <row r="38" spans="1:3" x14ac:dyDescent="0.25">
      <c r="A38" s="12" t="s">
        <v>1195</v>
      </c>
      <c r="B38" s="18"/>
      <c r="C38" s="24">
        <v>2</v>
      </c>
    </row>
    <row r="39" spans="1:3" x14ac:dyDescent="0.25">
      <c r="A39" s="12" t="s">
        <v>1196</v>
      </c>
      <c r="B39" s="18"/>
      <c r="C39" s="23"/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3"/>
    </row>
    <row r="44" spans="1:3" x14ac:dyDescent="0.25">
      <c r="A44" s="12" t="s">
        <v>1193</v>
      </c>
      <c r="B44" s="18"/>
      <c r="C44" s="23"/>
    </row>
    <row r="45" spans="1:3" x14ac:dyDescent="0.25">
      <c r="A45" s="12" t="s">
        <v>1194</v>
      </c>
      <c r="B45" s="18"/>
      <c r="C45" s="24">
        <v>2</v>
      </c>
    </row>
    <row r="46" spans="1:3" x14ac:dyDescent="0.25">
      <c r="A46" s="12" t="s">
        <v>1112</v>
      </c>
      <c r="B46" s="18"/>
      <c r="C46" s="24">
        <v>1</v>
      </c>
    </row>
    <row r="47" spans="1:3" x14ac:dyDescent="0.25">
      <c r="A47" s="12" t="s">
        <v>1195</v>
      </c>
      <c r="B47" s="18"/>
      <c r="C47" s="24">
        <v>1</v>
      </c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4">
        <v>2</v>
      </c>
    </row>
    <row r="52" spans="1:3" x14ac:dyDescent="0.25">
      <c r="A52" s="12" t="s">
        <v>1193</v>
      </c>
      <c r="B52" s="18"/>
      <c r="C52" s="23"/>
    </row>
    <row r="53" spans="1:3" x14ac:dyDescent="0.25">
      <c r="A53" s="12" t="s">
        <v>1194</v>
      </c>
      <c r="B53" s="18"/>
      <c r="C53" s="23"/>
    </row>
    <row r="54" spans="1:3" x14ac:dyDescent="0.25">
      <c r="A54" s="12" t="s">
        <v>1112</v>
      </c>
      <c r="B54" s="18"/>
      <c r="C54" s="23"/>
    </row>
    <row r="55" spans="1:3" x14ac:dyDescent="0.25">
      <c r="A55" s="12" t="s">
        <v>1195</v>
      </c>
      <c r="B55" s="18"/>
      <c r="C55" s="23"/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3"/>
    </row>
    <row r="60" spans="1:3" x14ac:dyDescent="0.25">
      <c r="A60" s="12" t="s">
        <v>1193</v>
      </c>
      <c r="B60" s="18"/>
      <c r="C60" s="23"/>
    </row>
    <row r="61" spans="1:3" x14ac:dyDescent="0.25">
      <c r="A61" s="12" t="s">
        <v>1194</v>
      </c>
      <c r="B61" s="18"/>
      <c r="C61" s="24">
        <v>1</v>
      </c>
    </row>
    <row r="62" spans="1:3" x14ac:dyDescent="0.25">
      <c r="A62" s="12" t="s">
        <v>1112</v>
      </c>
      <c r="B62" s="18"/>
      <c r="C62" s="23"/>
    </row>
    <row r="63" spans="1:3" x14ac:dyDescent="0.25">
      <c r="A63" s="12" t="s">
        <v>1195</v>
      </c>
      <c r="B63" s="18"/>
      <c r="C63" s="24">
        <v>3</v>
      </c>
    </row>
  </sheetData>
  <sheetProtection algorithmName="SHA-512" hashValue="q/4aEVKuZiDcCc7GumWG/UCB6ytLttQssDGZgzU0LYLsgiSoHYA8lqboaG/azL6z8jYJXkcljogBYDABxib1dg==" saltValue="YDdoZigoqisXfYFQ0fcbV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164</v>
      </c>
      <c r="D4" s="32">
        <v>158</v>
      </c>
      <c r="E4" s="33">
        <v>0</v>
      </c>
      <c r="F4" s="32">
        <v>255</v>
      </c>
      <c r="G4" s="32">
        <v>213</v>
      </c>
      <c r="H4" s="32">
        <v>116</v>
      </c>
      <c r="I4" s="32">
        <v>95</v>
      </c>
      <c r="J4" s="32">
        <v>0</v>
      </c>
      <c r="K4" s="32">
        <v>0</v>
      </c>
      <c r="L4" s="32">
        <v>0</v>
      </c>
      <c r="M4" s="32">
        <v>0</v>
      </c>
      <c r="N4" s="32">
        <v>10</v>
      </c>
      <c r="O4" s="32">
        <v>0</v>
      </c>
      <c r="P4" s="32">
        <v>312</v>
      </c>
    </row>
    <row r="5" spans="1:16" ht="45" x14ac:dyDescent="0.25">
      <c r="A5" s="47" t="s">
        <v>666</v>
      </c>
      <c r="B5" s="47" t="s">
        <v>667</v>
      </c>
      <c r="C5" s="14">
        <v>5</v>
      </c>
      <c r="D5" s="14">
        <v>5</v>
      </c>
      <c r="E5" s="31">
        <v>0</v>
      </c>
      <c r="F5" s="14">
        <v>11</v>
      </c>
      <c r="G5" s="14">
        <v>5</v>
      </c>
      <c r="H5" s="14">
        <v>3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</v>
      </c>
    </row>
    <row r="6" spans="1:16" ht="33.75" x14ac:dyDescent="0.25">
      <c r="A6" s="47" t="s">
        <v>668</v>
      </c>
      <c r="B6" s="47" t="s">
        <v>669</v>
      </c>
      <c r="C6" s="14">
        <v>106</v>
      </c>
      <c r="D6" s="14">
        <v>98</v>
      </c>
      <c r="E6" s="31">
        <v>0</v>
      </c>
      <c r="F6" s="14">
        <v>152</v>
      </c>
      <c r="G6" s="14">
        <v>127</v>
      </c>
      <c r="H6" s="14">
        <v>68</v>
      </c>
      <c r="I6" s="14">
        <v>63</v>
      </c>
      <c r="J6" s="14">
        <v>0</v>
      </c>
      <c r="K6" s="14">
        <v>0</v>
      </c>
      <c r="L6" s="14">
        <v>0</v>
      </c>
      <c r="M6" s="14">
        <v>0</v>
      </c>
      <c r="N6" s="14">
        <v>6</v>
      </c>
      <c r="O6" s="14">
        <v>0</v>
      </c>
      <c r="P6" s="24">
        <v>192</v>
      </c>
    </row>
    <row r="7" spans="1:16" ht="22.5" x14ac:dyDescent="0.25">
      <c r="A7" s="47" t="s">
        <v>670</v>
      </c>
      <c r="B7" s="47" t="s">
        <v>671</v>
      </c>
      <c r="C7" s="14">
        <v>6</v>
      </c>
      <c r="D7" s="14">
        <v>5</v>
      </c>
      <c r="E7" s="31">
        <v>0</v>
      </c>
      <c r="F7" s="14">
        <v>2</v>
      </c>
      <c r="G7" s="14">
        <v>3</v>
      </c>
      <c r="H7" s="14">
        <v>3</v>
      </c>
      <c r="I7" s="14">
        <v>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10</v>
      </c>
    </row>
    <row r="8" spans="1:16" ht="33.75" x14ac:dyDescent="0.25">
      <c r="A8" s="47" t="s">
        <v>672</v>
      </c>
      <c r="B8" s="47" t="s">
        <v>673</v>
      </c>
      <c r="C8" s="14">
        <v>0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7" t="s">
        <v>674</v>
      </c>
      <c r="B9" s="47" t="s">
        <v>675</v>
      </c>
      <c r="C9" s="14">
        <v>5</v>
      </c>
      <c r="D9" s="14">
        <v>2</v>
      </c>
      <c r="E9" s="31">
        <v>1</v>
      </c>
      <c r="F9" s="14">
        <v>6</v>
      </c>
      <c r="G9" s="14">
        <v>3</v>
      </c>
      <c r="H9" s="14">
        <v>5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4</v>
      </c>
    </row>
    <row r="10" spans="1:16" ht="33.75" x14ac:dyDescent="0.25">
      <c r="A10" s="47" t="s">
        <v>676</v>
      </c>
      <c r="B10" s="47" t="s">
        <v>677</v>
      </c>
      <c r="C10" s="14">
        <v>40</v>
      </c>
      <c r="D10" s="14">
        <v>47</v>
      </c>
      <c r="E10" s="31">
        <v>-1</v>
      </c>
      <c r="F10" s="14">
        <v>83</v>
      </c>
      <c r="G10" s="14">
        <v>75</v>
      </c>
      <c r="H10" s="14">
        <v>37</v>
      </c>
      <c r="I10" s="14">
        <v>24</v>
      </c>
      <c r="J10" s="14">
        <v>0</v>
      </c>
      <c r="K10" s="14">
        <v>0</v>
      </c>
      <c r="L10" s="14">
        <v>0</v>
      </c>
      <c r="M10" s="14">
        <v>0</v>
      </c>
      <c r="N10" s="14">
        <v>4</v>
      </c>
      <c r="O10" s="14">
        <v>0</v>
      </c>
      <c r="P10" s="24">
        <v>98</v>
      </c>
    </row>
    <row r="11" spans="1:16" ht="45" x14ac:dyDescent="0.25">
      <c r="A11" s="47" t="s">
        <v>678</v>
      </c>
      <c r="B11" s="47" t="s">
        <v>679</v>
      </c>
      <c r="C11" s="14">
        <v>2</v>
      </c>
      <c r="D11" s="14">
        <v>1</v>
      </c>
      <c r="E11" s="31">
        <v>1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6ArUQqdBwvaMjDSZ+OPHi36QSXia2aBpJ6Ez87WPFGZMRZDeMSHn4eFdif/iTYZGCsbgs1Pk1puYN7i0FJTejQ==" saltValue="/tQkYCDrtu0uzq3JWftkS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2022-05-23T11:15:29Z</dcterms:created>
  <dcterms:modified xsi:type="dcterms:W3CDTF">2022-06-03T09:41:37Z</dcterms:modified>
</cp:coreProperties>
</file>