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90C37FF-E7D0-46F5-88D6-8CBF541178AB}" xr6:coauthVersionLast="47" xr6:coauthVersionMax="47" xr10:uidLastSave="{00000000-0000-0000-0000-000000000000}"/>
  <workbookProtection workbookAlgorithmName="SHA-512" workbookHashValue="9OZTIcUFu1TyzZmv0etTY+NBcjjhR8wVpXMwhCxNkndbmK65WInV69EBRC5OTntj4zqfOnZ0ToMxb5adwA7I/A==" workbookSaltValue="CLZnMfNe05NXAQZVtKU4i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N7" i="20" s="1"/>
  <c r="K7" i="20"/>
  <c r="J7" i="20"/>
  <c r="I7" i="20"/>
  <c r="E7" i="20"/>
  <c r="D7" i="20"/>
  <c r="C7" i="20"/>
  <c r="V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I43" i="15"/>
  <c r="H43" i="15"/>
  <c r="G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587CCB7-F917-47C3-A84B-0797694736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D2C005A-12A4-4B62-8CEF-CA98F34346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838DE25-C639-4305-A3AD-6CAE35B2B7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846BA79-1107-4980-AA10-92260EBDC7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0E92F84-91E2-4979-B377-CB54FE324D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8C176E4-09FA-4F7D-93EA-990DA16F96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E3799CB-087B-4C09-BBB0-6AC0628740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E37D501-AB93-48E2-B2B1-729D5766AF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4349D1A-3F3D-4741-A118-5BF20565B4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C83CE8C-E4CA-4008-94FE-7E98022B77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00D98AA-68C5-4C85-956E-9E19D673FA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90248F2-F939-4476-8E05-3C5DA2F072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78E47F2-A4F5-4C11-A0B1-4BF96EFDEC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2B9C697-9313-4B82-8D2F-E152DD8AEF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00F5D79-428C-41EB-8A94-A43C33CE06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127AF24-7BDD-478B-9214-8F40525209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74324A5-A57A-4E35-BB28-70AAA35316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B0FC57D-DB7C-4B57-8B1A-7851C11F79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4E6D2C6-C77F-490F-800C-91F909D001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8092FFB-63B3-4A41-BE90-C54ECC4371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4C72175-B7F8-4D92-9B46-AAE23498E8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330C34E-AC4C-473E-8478-880511949F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FB882A9-2764-4E38-A5BC-24B4164955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9D871F6-0CFC-4DD1-8B66-409BA164F9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F636494-89EA-4B21-AD90-04B49F398B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415D448-7AB2-4723-9040-6FE3BD7A6E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D23685B-DD22-43B7-8C98-022B4FC2DE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DA1FD1F-3BD7-4411-8516-DAC52E71A1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3DE3E1C-2F46-4CB8-B4C2-DCF2F55E4F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2A6CAFD-0962-4D8F-B5CF-2B67C48A46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2A19BE8-6EA8-43F8-A04E-4ACDB65EF5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E9BD519-141A-49B0-9AD4-706A730646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<sst xmlns="http://schemas.openxmlformats.org/spreadsheetml/2006/main" count="2917" uniqueCount="1826">
  <si>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</si>
  <si>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</si>
  <si>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</si>
  <si>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</si>
  <si>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</si>
  <si>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</si>
  <si>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Ciudad Real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</si>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</sst>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1C085F33-5882-4981-A1E3-D3739AF53ACF}"/>
    <cellStyle name="Normal" xfId="0" builtinId="0"/>
    <cellStyle name="Normal 2" xfId="1" xr:uid="{8D7D23C9-B90D-43A5-83A4-45F845A68CC6}"/>
    <cellStyle name="Normal 3" xfId="3" xr:uid="{571A6EE4-5AF5-4160-B61C-A55C83BAA2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EE-4F16-B91D-0E5CCA99F3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EE-4F16-B91D-0E5CCA99F3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2338</c:v>
                </c:pt>
                <c:pt idx="1">
                  <c:v>10287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EE-4F16-B91D-0E5CCA99F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C6-4039-89D9-441531597A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C6-4039-89D9-441531597A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C6-4039-89D9-441531597AB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18</c:v>
                </c:pt>
                <c:pt idx="1">
                  <c:v>515</c:v>
                </c:pt>
                <c:pt idx="2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C6-4039-89D9-441531597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15-4EA3-AFD8-17E3006477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15-4EA3-AFD8-17E3006477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15-4EA3-AFD8-17E3006477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655</c:v>
                </c:pt>
                <c:pt idx="1">
                  <c:v>615</c:v>
                </c:pt>
                <c:pt idx="2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5-4EA3-AFD8-17E300647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57-42E6-A646-EA55558425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57-42E6-A646-EA55558425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142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7-42E6-A646-EA555584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6-40DF-A2C5-A14290DA05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66-40DF-A2C5-A14290DA05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3749</c:v>
                </c:pt>
                <c:pt idx="1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66-40DF-A2C5-A14290D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389</c:v>
              </c:pt>
              <c:pt idx="1">
                <c:v>1724</c:v>
              </c:pt>
              <c:pt idx="2">
                <c:v>15</c:v>
              </c:pt>
              <c:pt idx="3">
                <c:v>5</c:v>
              </c:pt>
              <c:pt idx="4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3-57D2-4240-B180-59413B2B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1352</c:v>
              </c:pt>
              <c:pt idx="1">
                <c:v>1271</c:v>
              </c:pt>
              <c:pt idx="2">
                <c:v>37</c:v>
              </c:pt>
              <c:pt idx="3">
                <c:v>10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47C9-47C3-919A-11C2F57C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142</c:v>
              </c:pt>
              <c:pt idx="2">
                <c:v>13</c:v>
              </c:pt>
              <c:pt idx="3">
                <c:v>9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7AF4-4EA6-8978-0C9327F0C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116</c:v>
              </c:pt>
              <c:pt idx="1">
                <c:v>234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4461-4758-A622-E6634495F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1506</c:v>
              </c:pt>
              <c:pt idx="1">
                <c:v>14</c:v>
              </c:pt>
              <c:pt idx="2">
                <c:v>165</c:v>
              </c:pt>
              <c:pt idx="3">
                <c:v>11</c:v>
              </c:pt>
              <c:pt idx="4">
                <c:v>36</c:v>
              </c:pt>
              <c:pt idx="5">
                <c:v>3</c:v>
              </c:pt>
              <c:pt idx="6">
                <c:v>8</c:v>
              </c:pt>
              <c:pt idx="7">
                <c:v>408</c:v>
              </c:pt>
              <c:pt idx="8">
                <c:v>1</c:v>
              </c:pt>
              <c:pt idx="9">
                <c:v>30</c:v>
              </c:pt>
              <c:pt idx="10">
                <c:v>1419</c:v>
              </c:pt>
            </c:numLit>
          </c:val>
          <c:extLst>
            <c:ext xmlns:c16="http://schemas.microsoft.com/office/drawing/2014/chart" uri="{C3380CC4-5D6E-409C-BE32-E72D297353CC}">
              <c16:uniqueId val="{00000003-4903-4D87-B3E2-634BC079E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224</c:v>
              </c:pt>
              <c:pt idx="1">
                <c:v>291</c:v>
              </c:pt>
              <c:pt idx="2">
                <c:v>82</c:v>
              </c:pt>
              <c:pt idx="3">
                <c:v>194</c:v>
              </c:pt>
              <c:pt idx="4">
                <c:v>54</c:v>
              </c:pt>
              <c:pt idx="5">
                <c:v>223</c:v>
              </c:pt>
              <c:pt idx="6">
                <c:v>239</c:v>
              </c:pt>
              <c:pt idx="7">
                <c:v>176</c:v>
              </c:pt>
              <c:pt idx="8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6BFC-4086-AB6D-FC6233370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61-481A-880A-22F7EE5414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61-481A-880A-22F7EE5414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61-481A-880A-22F7EE541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301</c:v>
                </c:pt>
                <c:pt idx="1">
                  <c:v>334</c:v>
                </c:pt>
                <c:pt idx="2">
                  <c:v>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1-481A-880A-22F7EE541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3656</c:v>
              </c:pt>
              <c:pt idx="1">
                <c:v>781</c:v>
              </c:pt>
              <c:pt idx="2">
                <c:v>341</c:v>
              </c:pt>
              <c:pt idx="3">
                <c:v>178</c:v>
              </c:pt>
              <c:pt idx="4">
                <c:v>246</c:v>
              </c:pt>
              <c:pt idx="5">
                <c:v>2562</c:v>
              </c:pt>
              <c:pt idx="6">
                <c:v>126</c:v>
              </c:pt>
              <c:pt idx="7">
                <c:v>102</c:v>
              </c:pt>
              <c:pt idx="8">
                <c:v>369</c:v>
              </c:pt>
              <c:pt idx="9">
                <c:v>198</c:v>
              </c:pt>
              <c:pt idx="10">
                <c:v>530</c:v>
              </c:pt>
              <c:pt idx="11">
                <c:v>133</c:v>
              </c:pt>
              <c:pt idx="12">
                <c:v>3195</c:v>
              </c:pt>
              <c:pt idx="13">
                <c:v>260</c:v>
              </c:pt>
            </c:numLit>
          </c:val>
          <c:extLst>
            <c:ext xmlns:c16="http://schemas.microsoft.com/office/drawing/2014/chart" uri="{C3380CC4-5D6E-409C-BE32-E72D297353CC}">
              <c16:uniqueId val="{00000000-9F8D-439B-8FCF-129A9705D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751</c:v>
              </c:pt>
              <c:pt idx="1">
                <c:v>73</c:v>
              </c:pt>
              <c:pt idx="2">
                <c:v>60</c:v>
              </c:pt>
              <c:pt idx="3">
                <c:v>911</c:v>
              </c:pt>
              <c:pt idx="4">
                <c:v>185</c:v>
              </c:pt>
              <c:pt idx="5">
                <c:v>82</c:v>
              </c:pt>
              <c:pt idx="6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E8D3-492D-A92F-6F2C435C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</c:v>
              </c:pt>
              <c:pt idx="1">
                <c:v>243</c:v>
              </c:pt>
              <c:pt idx="2">
                <c:v>117</c:v>
              </c:pt>
              <c:pt idx="3">
                <c:v>39</c:v>
              </c:pt>
              <c:pt idx="4">
                <c:v>46</c:v>
              </c:pt>
              <c:pt idx="5">
                <c:v>57</c:v>
              </c:pt>
              <c:pt idx="6">
                <c:v>840</c:v>
              </c:pt>
              <c:pt idx="7">
                <c:v>105</c:v>
              </c:pt>
              <c:pt idx="8">
                <c:v>65</c:v>
              </c:pt>
              <c:pt idx="9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9415-4D07-88DA-A0EB4ED68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193</c:v>
              </c:pt>
              <c:pt idx="1">
                <c:v>206</c:v>
              </c:pt>
              <c:pt idx="2">
                <c:v>70</c:v>
              </c:pt>
              <c:pt idx="3">
                <c:v>160</c:v>
              </c:pt>
              <c:pt idx="4">
                <c:v>790</c:v>
              </c:pt>
              <c:pt idx="5">
                <c:v>61</c:v>
              </c:pt>
              <c:pt idx="6">
                <c:v>57</c:v>
              </c:pt>
              <c:pt idx="7">
                <c:v>180</c:v>
              </c:pt>
              <c:pt idx="8">
                <c:v>80</c:v>
              </c:pt>
              <c:pt idx="9">
                <c:v>303</c:v>
              </c:pt>
              <c:pt idx="10">
                <c:v>119</c:v>
              </c:pt>
              <c:pt idx="11">
                <c:v>66</c:v>
              </c:pt>
              <c:pt idx="12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C165-4163-91E4-A2FA273E6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128</c:v>
              </c:pt>
              <c:pt idx="1">
                <c:v>84</c:v>
              </c:pt>
              <c:pt idx="2">
                <c:v>79</c:v>
              </c:pt>
              <c:pt idx="3">
                <c:v>426</c:v>
              </c:pt>
              <c:pt idx="4">
                <c:v>55</c:v>
              </c:pt>
              <c:pt idx="5">
                <c:v>175</c:v>
              </c:pt>
              <c:pt idx="6">
                <c:v>54</c:v>
              </c:pt>
              <c:pt idx="7">
                <c:v>137</c:v>
              </c:pt>
              <c:pt idx="8">
                <c:v>73</c:v>
              </c:pt>
              <c:pt idx="9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A760-4DAD-8724-0AED36D5A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26-4D49-AB48-C3655D455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747-4571-8C73-1F5AB99A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693-4C0F-98E1-D6BF00FDB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6B0-4418-A1B6-1D628018C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Relaciones familiares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</c:v>
              </c:pt>
              <c:pt idx="1">
                <c:v>15</c:v>
              </c:pt>
              <c:pt idx="2">
                <c:v>65</c:v>
              </c:pt>
              <c:pt idx="3">
                <c:v>15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C2A2-4460-85D5-C77D1395E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1C-4A74-A94B-815651410C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1C-4A74-A94B-815651410C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1169</c:v>
                </c:pt>
                <c:pt idx="1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1C-4A74-A94B-815651410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19</c:v>
              </c:pt>
              <c:pt idx="5">
                <c:v>9</c:v>
              </c:pt>
              <c:pt idx="6">
                <c:v>26</c:v>
              </c:pt>
              <c:pt idx="7">
                <c:v>1</c:v>
              </c:pt>
              <c:pt idx="8">
                <c:v>1</c:v>
              </c:pt>
              <c:pt idx="9">
                <c:v>4</c:v>
              </c:pt>
              <c:pt idx="1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6A2-46E9-8D72-61598617A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49362204724409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208</c:v>
              </c:pt>
              <c:pt idx="1">
                <c:v>271</c:v>
              </c:pt>
              <c:pt idx="2">
                <c:v>194</c:v>
              </c:pt>
              <c:pt idx="3">
                <c:v>76</c:v>
              </c:pt>
              <c:pt idx="4">
                <c:v>582</c:v>
              </c:pt>
              <c:pt idx="5">
                <c:v>57</c:v>
              </c:pt>
              <c:pt idx="6">
                <c:v>1001</c:v>
              </c:pt>
              <c:pt idx="7">
                <c:v>51</c:v>
              </c:pt>
              <c:pt idx="8">
                <c:v>217</c:v>
              </c:pt>
              <c:pt idx="9">
                <c:v>139</c:v>
              </c:pt>
              <c:pt idx="10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40A8-40CD-B960-DFA6C38C5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1F-4208-8BA7-E8ABC3705C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1F-4208-8BA7-E8ABC3705C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1F-4208-8BA7-E8ABC3705C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1F-4208-8BA7-E8ABC3705C6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F-4208-8BA7-E8ABC3705C6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F-4208-8BA7-E8ABC3705C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1F-4208-8BA7-E8ABC3705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9C-4ABD-BAC1-D6BEB29ABD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9C-4ABD-BAC1-D6BEB29ABD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9C-4ABD-BAC1-D6BEB29ABD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D9C-4ABD-BAC1-D6BEB29ABD1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D9C-4ABD-BAC1-D6BEB29ABD1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9C-4ABD-BAC1-D6BEB29ABD1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9C-4ABD-BAC1-D6BEB29ABD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9C-4ABD-BAC1-D6BEB29ABD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9C-4ABD-BAC1-D6BEB29AB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9C-4ABD-BAC1-D6BEB29AB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722193136186311"/>
          <c:y val="0.48299457736865026"/>
          <c:w val="0.34304735210032311"/>
          <c:h val="0.31762629912806795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429</c:v>
              </c:pt>
              <c:pt idx="1">
                <c:v>92</c:v>
              </c:pt>
              <c:pt idx="2">
                <c:v>28</c:v>
              </c:pt>
              <c:pt idx="3">
                <c:v>308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11F-4878-8F96-56F407F0D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210</c:v>
              </c:pt>
              <c:pt idx="1">
                <c:v>40</c:v>
              </c:pt>
              <c:pt idx="2">
                <c:v>14</c:v>
              </c:pt>
              <c:pt idx="3">
                <c:v>154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E84E-4E25-B2E4-694ADD12D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22</c:v>
              </c:pt>
              <c:pt idx="2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9518-4BFA-B551-3CC626039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D1-416B-90F8-AC3689646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153</c:v>
              </c:pt>
              <c:pt idx="1">
                <c:v>23</c:v>
              </c:pt>
              <c:pt idx="2">
                <c:v>7</c:v>
              </c:pt>
              <c:pt idx="3">
                <c:v>71</c:v>
              </c:pt>
              <c:pt idx="4">
                <c:v>13</c:v>
              </c:pt>
              <c:pt idx="5">
                <c:v>1</c:v>
              </c:pt>
              <c:pt idx="6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7456-43FE-8E0D-C2FDCB500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16</c:v>
              </c:pt>
              <c:pt idx="2">
                <c:v>1</c:v>
              </c:pt>
              <c:pt idx="3">
                <c:v>1</c:v>
              </c:pt>
              <c:pt idx="4">
                <c:v>27</c:v>
              </c:pt>
              <c:pt idx="5">
                <c:v>5</c:v>
              </c:pt>
              <c:pt idx="6">
                <c:v>3</c:v>
              </c:pt>
              <c:pt idx="7">
                <c:v>7</c:v>
              </c:pt>
              <c:pt idx="8">
                <c:v>2</c:v>
              </c:pt>
              <c:pt idx="9">
                <c:v>1</c:v>
              </c:pt>
              <c:pt idx="10">
                <c:v>1</c:v>
              </c:pt>
              <c:pt idx="11">
                <c:v>27</c:v>
              </c:pt>
              <c:pt idx="12">
                <c:v>22</c:v>
              </c:pt>
              <c:pt idx="13">
                <c:v>6</c:v>
              </c:pt>
              <c:pt idx="14">
                <c:v>13</c:v>
              </c:pt>
              <c:pt idx="1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3BC8-4C34-A53D-A3117B08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E5-46A3-A386-84A3EA2137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E5-46A3-A386-84A3EA213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1315</c:v>
                </c:pt>
                <c:pt idx="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E5-46A3-A386-84A3EA213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72</c:v>
              </c:pt>
              <c:pt idx="1">
                <c:v>6</c:v>
              </c:pt>
              <c:pt idx="2">
                <c:v>481</c:v>
              </c:pt>
              <c:pt idx="3">
                <c:v>2</c:v>
              </c:pt>
              <c:pt idx="4">
                <c:v>2</c:v>
              </c:pt>
              <c:pt idx="5">
                <c:v>3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FF8-470D-B013-9578735C0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BE-4F2D-895A-DDDE852C0C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BE-4F2D-895A-DDDE852C0C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BE-4F2D-895A-DDDE852C0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FE-43BA-87DF-CD31A7A4E9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FE-43BA-87DF-CD31A7A4E9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FE-43BA-87DF-CD31A7A4E9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FE-43BA-87DF-CD31A7A4E95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FE-43BA-87DF-CD31A7A4E9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FE-43BA-87DF-CD31A7A4E95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FE-43BA-87DF-CD31A7A4E9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132</c:v>
              </c:pt>
              <c:pt idx="1">
                <c:v>11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9456-4A8E-B409-1B4F67D30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5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D666-483B-ADCE-B74DF82A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4</c:v>
              </c:pt>
              <c:pt idx="2">
                <c:v>13</c:v>
              </c:pt>
              <c:pt idx="3">
                <c:v>7</c:v>
              </c:pt>
              <c:pt idx="4">
                <c:v>54</c:v>
              </c:pt>
              <c:pt idx="5">
                <c:v>48</c:v>
              </c:pt>
              <c:pt idx="6">
                <c:v>16</c:v>
              </c:pt>
              <c:pt idx="7">
                <c:v>2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D1B-40AB-A639-649E9668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2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B18-4799-A149-B2525090D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61-458E-8D8C-F19FC5B042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61-458E-8D8C-F19FC5B042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61-458E-8D8C-F19FC5B04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7F-4005-8314-CF189F2B03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7F-4005-8314-CF189F2B03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7F-4005-8314-CF189F2B03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37F-4005-8314-CF189F2B038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7F-4005-8314-CF189F2B03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139</c:v>
                </c:pt>
                <c:pt idx="1">
                  <c:v>201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7F-4005-8314-CF189F2B0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953</c:v>
              </c:pt>
              <c:pt idx="1">
                <c:v>157</c:v>
              </c:pt>
              <c:pt idx="2">
                <c:v>3</c:v>
              </c:pt>
              <c:pt idx="3">
                <c:v>2</c:v>
              </c:pt>
              <c:pt idx="4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107C-4E7E-8427-476E1DA3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11-477A-872B-2F2FAABC5F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11-477A-872B-2F2FAABC5F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872</c:v>
                </c:pt>
                <c:pt idx="1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11-477A-872B-2F2FAABC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350</c:v>
              </c:pt>
              <c:pt idx="1">
                <c:v>129</c:v>
              </c:pt>
              <c:pt idx="2">
                <c:v>7</c:v>
              </c:pt>
              <c:pt idx="3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38F7-4CA2-B04A-355EC28C9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52</c:v>
              </c:pt>
              <c:pt idx="1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BFC6-43D4-9848-1A8116229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38</c:v>
              </c:pt>
              <c:pt idx="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FDFA-4944-A708-F21AEE2DE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lesiones imprudentes por accidente laboral (20303)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DF68-4B7B-9ABC-29C88381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837-4DFC-83AD-C7BBC723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EC0-43E4-9E9F-5DA2A98D6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9A1-4C83-B85F-C1520B8D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185</c:v>
              </c:pt>
              <c:pt idx="2">
                <c:v>21</c:v>
              </c:pt>
              <c:pt idx="3">
                <c:v>2</c:v>
              </c:pt>
              <c:pt idx="4">
                <c:v>8</c:v>
              </c:pt>
              <c:pt idx="5">
                <c:v>148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736-4A06-952B-FA5C59489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9A-45FA-85AE-2EACBDD0A9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9A-45FA-85AE-2EACBDD0A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9A-45FA-85AE-2EACBDD0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489</c:v>
              </c:pt>
              <c:pt idx="2">
                <c:v>15</c:v>
              </c:pt>
              <c:pt idx="3">
                <c:v>1</c:v>
              </c:pt>
              <c:pt idx="4">
                <c:v>18</c:v>
              </c:pt>
              <c:pt idx="5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0-C741-4D56-8CCE-6DA11CB76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437</c:v>
              </c:pt>
              <c:pt idx="2">
                <c:v>6</c:v>
              </c:pt>
              <c:pt idx="3">
                <c:v>1</c:v>
              </c:pt>
              <c:pt idx="4">
                <c:v>18</c:v>
              </c:pt>
              <c:pt idx="5">
                <c:v>372</c:v>
              </c:pt>
            </c:numLit>
          </c:val>
          <c:extLst>
            <c:ext xmlns:c16="http://schemas.microsoft.com/office/drawing/2014/chart" uri="{C3380CC4-5D6E-409C-BE32-E72D297353CC}">
              <c16:uniqueId val="{00000000-97CA-4374-B86C-A813DF5F7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87</c:v>
              </c:pt>
              <c:pt idx="2">
                <c:v>15</c:v>
              </c:pt>
              <c:pt idx="3">
                <c:v>1</c:v>
              </c:pt>
              <c:pt idx="4">
                <c:v>9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D2E8-4BC8-99C4-880FD2C74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83</c:v>
              </c:pt>
              <c:pt idx="2">
                <c:v>11</c:v>
              </c:pt>
              <c:pt idx="3">
                <c:v>1</c:v>
              </c:pt>
              <c:pt idx="4">
                <c:v>8</c:v>
              </c:pt>
              <c:pt idx="5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F033-4FC7-A38A-757679588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4F-411F-ADC9-BE2EB6318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534</c:v>
              </c:pt>
              <c:pt idx="2">
                <c:v>23</c:v>
              </c:pt>
              <c:pt idx="3">
                <c:v>1</c:v>
              </c:pt>
              <c:pt idx="4">
                <c:v>18</c:v>
              </c:pt>
              <c:pt idx="5">
                <c:v>420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CD-4EF3-ACFF-3AA37AAAF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B8E-4060-A6CB-CABC0904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59</c:v>
              </c:pt>
              <c:pt idx="2">
                <c:v>7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0264-4811-B5DF-C9F299A8A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BC05-4E3B-A80D-F3F2C0475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6A3-4A00-9CB1-4B08705D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5C-425B-A1D7-1D5717F5A4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5C-425B-A1D7-1D5717F5A4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C-425B-A1D7-1D5717F5A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54-4170-B13B-8B1A4BC336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54-4170-B13B-8B1A4BC336D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54-4170-B13B-8B1A4BC336D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54-4170-B13B-8B1A4BC336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80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54-4170-B13B-8B1A4BC33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8F-4C96-BAF2-73E01DDBAF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8F-4C96-BAF2-73E01DDBAF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468</c:v>
                </c:pt>
                <c:pt idx="1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8F-4C96-BAF2-73E01DDBA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F31592E-A809-4EA8-9A50-6738FD106E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D91CD25-CCFA-415C-B0B0-0493E890F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E8980BF-A669-4154-B65E-E0A754A06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544AE8B-E71C-4041-A254-F8A71499E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E9F101D-0A9D-4633-909E-A36EE8C862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0B90FF6-BF87-4676-8FE4-1EBAD87DD7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328DFA8-2404-49B4-9333-9872CDAA0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3FA950E-69C1-479B-ACA0-2EA49F6F1A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63B0AA8-C0A8-46D7-B4EC-2241D5CF05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34F8F26-96A9-4805-8A9A-540B0B330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3BCD47B-EA22-43FC-B44B-E0B2D3574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2EFAD543-9457-40E3-81DB-61586A895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BDAB18-4EBC-4994-B80E-51F91B608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351B65-2F98-4A64-900F-0C28D35A1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0F73DBF-9E68-4214-B1FF-C53977C77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00E4C36-F2C6-4029-B403-A250C7D98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5764261-A518-42A2-A09A-7E6131226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3BA35341-1665-45BF-809D-7CEBB43D1C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30AAA5C3-CB91-4010-9E60-435AA86A79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45DFF9C-A4E7-45C8-BCB0-083269F5E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8E4C342C-B313-45E7-A9AB-17BC302D5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A724428-B710-4378-9048-3AB057F51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89C1259-5F67-4DC6-AA10-05777718F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1734494-CBC0-49E1-8402-5142E9BE3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359E27B-B4D5-411D-9927-244356003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9DF7FDB-3BD5-4E74-B100-5119202E2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79977F6-51F3-4BEB-B746-16BCA40C1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B3A3973-8EDA-4073-B074-AA9352410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C4F4754-3F23-4784-AC3B-749BFEA22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9A3C892-C472-48ED-B4C0-94FBF17B6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3C34C25-7904-4455-8D6D-DB1B34BBA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83B303E-02B6-437D-98EE-C9668A245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2EE1DC8-3B1D-4820-A54B-53C08D9E1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EE5C3EC-CB76-4540-8335-19C2351BA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58DEEBD-3ED7-47F5-A26D-C47A0EF0B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260350</xdr:colOff>
      <xdr:row>6</xdr:row>
      <xdr:rowOff>190500</xdr:rowOff>
    </xdr:from>
    <xdr:to>
      <xdr:col>21</xdr:col>
      <xdr:colOff>704850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AD61FFB-B068-47FD-8377-86C5DD400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450850</xdr:colOff>
      <xdr:row>8</xdr:row>
      <xdr:rowOff>57150</xdr:rowOff>
    </xdr:from>
    <xdr:to>
      <xdr:col>55</xdr:col>
      <xdr:colOff>31750</xdr:colOff>
      <xdr:row>17</xdr:row>
      <xdr:rowOff>123825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06D045C-4BE6-42DB-BF97-9722D34804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561975</xdr:colOff>
      <xdr:row>6</xdr:row>
      <xdr:rowOff>174625</xdr:rowOff>
    </xdr:from>
    <xdr:to>
      <xdr:col>60</xdr:col>
      <xdr:colOff>457200</xdr:colOff>
      <xdr:row>15</xdr:row>
      <xdr:rowOff>136525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A7679EC-EF0C-49C4-9029-6E47C1A97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3CB1CB8-DDEE-4B9D-80A3-8437DF5974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37</xdr:row>
      <xdr:rowOff>95249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4C97ED1-5DE9-45B0-A82E-10590E401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F36932E-2325-427C-836D-63B12EFA1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87F2913-DFD2-473D-895C-9349CB150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B434E52-EFD8-485B-9E17-6AE8739E3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4E51446-7172-4AA8-A433-CF6C5014C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F4FA5ED-4DCC-472A-AAE6-5FE189BF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687A6D78-2DFB-49CD-A26E-3F77DF279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A61A57D-8C93-4574-888D-6BDEBF0C4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FE4B4CA-42E3-4588-8063-ED33E154C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B7F3660-3EFA-448A-9B82-32DA1F17DA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604A398-085D-4702-9E46-FF705D341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3B30E3D-45E2-4D69-AB20-20FC7062B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4FD08DC-2CAB-4E0A-8F02-57688D989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C507367-C5A3-41AB-B9D8-A6C6A8F5A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34B46E8-BB00-4096-ABD1-CF6B8DD53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A6A0A05-0A03-4BDE-91E4-4BDAA0A36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436FEE6-EB9D-409D-9C3F-458A4411A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1BE85D0-8A9D-405F-AD31-B1FE85DDE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4B6F4D4-CA91-45AC-8EF4-E34BDF312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639F931-8835-4077-9E09-A8D58219E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2F65A83-7F85-49D9-8BC9-3004FCF54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1524AD8-7E05-4676-82AA-AA44D62FF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8378375-8456-496D-8947-A9D4EEA882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205DF71-30D8-4678-918A-A70B01AC5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56B7A937-4B53-4913-8604-10F1190D26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2D28A972-CCD9-4D3E-8EBE-9693A5F48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BDB1100-47B1-47DF-92D8-BA2AE9C11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311358E-F330-42CF-9E6A-0FC03F2A1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77D1F68-CF9B-4FCA-AF61-2227767EE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AE4455B-9ABA-4DE1-BD04-F6DA35352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vVPgd2EtsHS42p7xL60PWFELG2AsWiytYAMDqyNI5TxGnK1j5j/sDc2U3CGYIPQiakZ6DHOdMSH/GnXOZn8l0g==" saltValue="5H5c/Co6fGZnfK7T5Y983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2</v>
      </c>
      <c r="D5" s="14">
        <v>0</v>
      </c>
      <c r="E5" s="24">
        <v>2</v>
      </c>
    </row>
    <row r="6" spans="1:5" x14ac:dyDescent="0.25">
      <c r="A6" s="22" t="s">
        <v>1204</v>
      </c>
      <c r="B6" s="17"/>
      <c r="C6" s="14">
        <v>2</v>
      </c>
      <c r="D6" s="14">
        <v>0</v>
      </c>
      <c r="E6" s="24">
        <v>1</v>
      </c>
    </row>
    <row r="7" spans="1:5" x14ac:dyDescent="0.25">
      <c r="A7" s="22" t="s">
        <v>1205</v>
      </c>
      <c r="B7" s="17"/>
      <c r="C7" s="18"/>
      <c r="D7" s="18"/>
      <c r="E7" s="23"/>
    </row>
    <row r="8" spans="1:5" x14ac:dyDescent="0.25">
      <c r="A8" s="22" t="s">
        <v>1206</v>
      </c>
      <c r="B8" s="17"/>
      <c r="C8" s="14">
        <v>3</v>
      </c>
      <c r="D8" s="14">
        <v>1</v>
      </c>
      <c r="E8" s="24">
        <v>1</v>
      </c>
    </row>
    <row r="9" spans="1:5" x14ac:dyDescent="0.25">
      <c r="A9" s="22" t="s">
        <v>635</v>
      </c>
      <c r="B9" s="17"/>
      <c r="C9" s="14">
        <v>1</v>
      </c>
      <c r="D9" s="14">
        <v>0</v>
      </c>
      <c r="E9" s="24">
        <v>1</v>
      </c>
    </row>
    <row r="10" spans="1:5" x14ac:dyDescent="0.25">
      <c r="A10" s="22" t="s">
        <v>1207</v>
      </c>
      <c r="B10" s="17"/>
      <c r="C10" s="14">
        <v>1</v>
      </c>
      <c r="D10" s="14">
        <v>0</v>
      </c>
      <c r="E10" s="24">
        <v>1</v>
      </c>
    </row>
    <row r="11" spans="1:5" x14ac:dyDescent="0.25">
      <c r="A11" s="198" t="s">
        <v>976</v>
      </c>
      <c r="B11" s="199"/>
      <c r="C11" s="32">
        <v>9</v>
      </c>
      <c r="D11" s="32">
        <v>1</v>
      </c>
      <c r="E11" s="32">
        <v>6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/>
    </row>
    <row r="15" spans="1:5" x14ac:dyDescent="0.25">
      <c r="A15" s="22" t="s">
        <v>1210</v>
      </c>
      <c r="B15" s="17"/>
      <c r="C15" s="23"/>
    </row>
    <row r="16" spans="1:5" x14ac:dyDescent="0.25">
      <c r="A16" s="22" t="s">
        <v>1211</v>
      </c>
      <c r="B16" s="17"/>
      <c r="C16" s="23"/>
    </row>
    <row r="17" spans="1:3" x14ac:dyDescent="0.25">
      <c r="A17" s="198" t="s">
        <v>976</v>
      </c>
      <c r="B17" s="199"/>
      <c r="C17" s="48"/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3</v>
      </c>
    </row>
    <row r="22" spans="1:3" x14ac:dyDescent="0.25">
      <c r="A22" s="22" t="s">
        <v>1204</v>
      </c>
      <c r="B22" s="17"/>
      <c r="C22" s="24">
        <v>2</v>
      </c>
    </row>
    <row r="23" spans="1:3" x14ac:dyDescent="0.25">
      <c r="A23" s="22" t="s">
        <v>1205</v>
      </c>
      <c r="B23" s="17"/>
      <c r="C23" s="24">
        <v>1</v>
      </c>
    </row>
    <row r="24" spans="1:3" x14ac:dyDescent="0.25">
      <c r="A24" s="22" t="s">
        <v>1206</v>
      </c>
      <c r="B24" s="17"/>
      <c r="C24" s="24">
        <v>17</v>
      </c>
    </row>
    <row r="25" spans="1:3" x14ac:dyDescent="0.25">
      <c r="A25" s="22" t="s">
        <v>635</v>
      </c>
      <c r="B25" s="17"/>
      <c r="C25" s="24">
        <v>16</v>
      </c>
    </row>
    <row r="26" spans="1:3" x14ac:dyDescent="0.25">
      <c r="A26" s="22" t="s">
        <v>1207</v>
      </c>
      <c r="B26" s="17"/>
      <c r="C26" s="24">
        <v>24</v>
      </c>
    </row>
    <row r="27" spans="1:3" x14ac:dyDescent="0.25">
      <c r="A27" s="198" t="s">
        <v>976</v>
      </c>
      <c r="B27" s="199"/>
      <c r="C27" s="32">
        <v>63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>
        <v>1</v>
      </c>
    </row>
    <row r="32" spans="1:3" x14ac:dyDescent="0.25">
      <c r="A32" s="22" t="s">
        <v>1048</v>
      </c>
      <c r="B32" s="17"/>
      <c r="C32" s="23"/>
    </row>
    <row r="33" spans="1:3" x14ac:dyDescent="0.25">
      <c r="A33" s="22" t="s">
        <v>1213</v>
      </c>
      <c r="B33" s="17"/>
      <c r="C33" s="24">
        <v>59</v>
      </c>
    </row>
    <row r="34" spans="1:3" x14ac:dyDescent="0.25">
      <c r="A34" s="22" t="s">
        <v>1146</v>
      </c>
      <c r="B34" s="17"/>
      <c r="C34" s="24">
        <v>7</v>
      </c>
    </row>
    <row r="35" spans="1:3" x14ac:dyDescent="0.25">
      <c r="A35" s="22" t="s">
        <v>1214</v>
      </c>
      <c r="B35" s="17"/>
      <c r="C35" s="24">
        <v>16</v>
      </c>
    </row>
    <row r="36" spans="1:3" x14ac:dyDescent="0.25">
      <c r="A36" s="22" t="s">
        <v>1050</v>
      </c>
      <c r="B36" s="17"/>
      <c r="C36" s="23"/>
    </row>
    <row r="37" spans="1:3" x14ac:dyDescent="0.25">
      <c r="A37" s="22" t="s">
        <v>1051</v>
      </c>
      <c r="B37" s="17"/>
      <c r="C37" s="23"/>
    </row>
    <row r="38" spans="1:3" x14ac:dyDescent="0.25">
      <c r="A38" s="22" t="s">
        <v>1109</v>
      </c>
      <c r="B38" s="17"/>
      <c r="C38" s="23"/>
    </row>
    <row r="39" spans="1:3" x14ac:dyDescent="0.25">
      <c r="A39" s="22" t="s">
        <v>1110</v>
      </c>
      <c r="B39" s="17"/>
      <c r="C39" s="23"/>
    </row>
    <row r="40" spans="1:3" x14ac:dyDescent="0.25">
      <c r="A40" s="198" t="s">
        <v>976</v>
      </c>
      <c r="B40" s="199"/>
      <c r="C40" s="32">
        <v>83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2</v>
      </c>
    </row>
    <row r="45" spans="1:3" x14ac:dyDescent="0.25">
      <c r="A45" s="22" t="s">
        <v>1204</v>
      </c>
      <c r="B45" s="17"/>
      <c r="C45" s="24">
        <v>2</v>
      </c>
    </row>
    <row r="46" spans="1:3" x14ac:dyDescent="0.25">
      <c r="A46" s="22" t="s">
        <v>1205</v>
      </c>
      <c r="B46" s="17"/>
      <c r="C46" s="24">
        <v>1</v>
      </c>
    </row>
    <row r="47" spans="1:3" x14ac:dyDescent="0.25">
      <c r="A47" s="22" t="s">
        <v>1206</v>
      </c>
      <c r="B47" s="17"/>
      <c r="C47" s="24">
        <v>10</v>
      </c>
    </row>
    <row r="48" spans="1:3" x14ac:dyDescent="0.25">
      <c r="A48" s="22" t="s">
        <v>635</v>
      </c>
      <c r="B48" s="17"/>
      <c r="C48" s="24">
        <v>6</v>
      </c>
    </row>
    <row r="49" spans="1:3" x14ac:dyDescent="0.25">
      <c r="A49" s="22" t="s">
        <v>1207</v>
      </c>
      <c r="B49" s="17"/>
      <c r="C49" s="24">
        <v>5</v>
      </c>
    </row>
    <row r="50" spans="1:3" x14ac:dyDescent="0.25">
      <c r="A50" s="198" t="s">
        <v>976</v>
      </c>
      <c r="B50" s="199"/>
      <c r="C50" s="32">
        <v>26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5" t="s">
        <v>1203</v>
      </c>
      <c r="B53" s="13" t="s">
        <v>80</v>
      </c>
      <c r="C53" s="24">
        <v>2</v>
      </c>
    </row>
    <row r="54" spans="1:3" x14ac:dyDescent="0.25">
      <c r="A54" s="177"/>
      <c r="B54" s="13" t="s">
        <v>81</v>
      </c>
      <c r="C54" s="24">
        <v>1</v>
      </c>
    </row>
    <row r="55" spans="1:3" x14ac:dyDescent="0.25">
      <c r="A55" s="175" t="s">
        <v>1204</v>
      </c>
      <c r="B55" s="13" t="s">
        <v>80</v>
      </c>
      <c r="C55" s="24">
        <v>2</v>
      </c>
    </row>
    <row r="56" spans="1:3" x14ac:dyDescent="0.25">
      <c r="A56" s="177"/>
      <c r="B56" s="13" t="s">
        <v>81</v>
      </c>
      <c r="C56" s="23"/>
    </row>
    <row r="57" spans="1:3" x14ac:dyDescent="0.25">
      <c r="A57" s="175" t="s">
        <v>1205</v>
      </c>
      <c r="B57" s="13" t="s">
        <v>80</v>
      </c>
      <c r="C57" s="24">
        <v>1</v>
      </c>
    </row>
    <row r="58" spans="1:3" x14ac:dyDescent="0.25">
      <c r="A58" s="177"/>
      <c r="B58" s="13" t="s">
        <v>81</v>
      </c>
      <c r="C58" s="24">
        <v>1</v>
      </c>
    </row>
    <row r="59" spans="1:3" x14ac:dyDescent="0.25">
      <c r="A59" s="175" t="s">
        <v>1206</v>
      </c>
      <c r="B59" s="13" t="s">
        <v>80</v>
      </c>
      <c r="C59" s="24">
        <v>8</v>
      </c>
    </row>
    <row r="60" spans="1:3" x14ac:dyDescent="0.25">
      <c r="A60" s="177"/>
      <c r="B60" s="13" t="s">
        <v>81</v>
      </c>
      <c r="C60" s="24">
        <v>1</v>
      </c>
    </row>
    <row r="61" spans="1:3" x14ac:dyDescent="0.25">
      <c r="A61" s="175" t="s">
        <v>635</v>
      </c>
      <c r="B61" s="13" t="s">
        <v>80</v>
      </c>
      <c r="C61" s="24">
        <v>0</v>
      </c>
    </row>
    <row r="62" spans="1:3" x14ac:dyDescent="0.25">
      <c r="A62" s="177"/>
      <c r="B62" s="13" t="s">
        <v>81</v>
      </c>
      <c r="C62" s="23"/>
    </row>
    <row r="63" spans="1:3" x14ac:dyDescent="0.25">
      <c r="A63" s="175" t="s">
        <v>1207</v>
      </c>
      <c r="B63" s="13" t="s">
        <v>80</v>
      </c>
      <c r="C63" s="24">
        <v>3</v>
      </c>
    </row>
    <row r="64" spans="1:3" x14ac:dyDescent="0.25">
      <c r="A64" s="177"/>
      <c r="B64" s="13" t="s">
        <v>81</v>
      </c>
      <c r="C64" s="24">
        <v>0</v>
      </c>
    </row>
    <row r="65" spans="1:3" x14ac:dyDescent="0.25">
      <c r="A65" s="198" t="s">
        <v>976</v>
      </c>
      <c r="B65" s="199"/>
      <c r="C65" s="32">
        <v>19</v>
      </c>
    </row>
  </sheetData>
  <sheetProtection algorithmName="SHA-512" hashValue="/UbJqcFgTKUX87Q/usYeWUxrwZTLPUAu23xD+luV2WC2VWX9Bg49T378Mu4P2EWV0uE4HYo4kzeFPNN816OwSA==" saltValue="vZuC/zM36h6cHDkH5UqRY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8" t="s">
        <v>1221</v>
      </c>
      <c r="B5" s="49" t="s">
        <v>1222</v>
      </c>
      <c r="C5" s="14">
        <v>14</v>
      </c>
      <c r="D5" s="14">
        <v>0</v>
      </c>
      <c r="E5" s="14">
        <v>0</v>
      </c>
      <c r="F5" s="24">
        <v>0</v>
      </c>
    </row>
    <row r="6" spans="1:6" x14ac:dyDescent="0.25">
      <c r="A6" s="180"/>
      <c r="B6" s="49" t="s">
        <v>1223</v>
      </c>
      <c r="C6" s="14">
        <v>6</v>
      </c>
      <c r="D6" s="14">
        <v>3</v>
      </c>
      <c r="E6" s="14">
        <v>0</v>
      </c>
      <c r="F6" s="24">
        <v>0</v>
      </c>
    </row>
    <row r="7" spans="1:6" x14ac:dyDescent="0.25">
      <c r="A7" s="12" t="s">
        <v>1224</v>
      </c>
      <c r="B7" s="49" t="s">
        <v>1225</v>
      </c>
      <c r="C7" s="14">
        <v>6</v>
      </c>
      <c r="D7" s="14">
        <v>2</v>
      </c>
      <c r="E7" s="14">
        <v>0</v>
      </c>
      <c r="F7" s="24">
        <v>0</v>
      </c>
    </row>
    <row r="8" spans="1:6" ht="22.5" x14ac:dyDescent="0.25">
      <c r="A8" s="178" t="s">
        <v>1226</v>
      </c>
      <c r="B8" s="49" t="s">
        <v>1227</v>
      </c>
      <c r="C8" s="14">
        <v>7</v>
      </c>
      <c r="D8" s="14">
        <v>4</v>
      </c>
      <c r="E8" s="14">
        <v>5</v>
      </c>
      <c r="F8" s="24">
        <v>0</v>
      </c>
    </row>
    <row r="9" spans="1:6" x14ac:dyDescent="0.25">
      <c r="A9" s="179"/>
      <c r="B9" s="49" t="s">
        <v>1228</v>
      </c>
      <c r="C9" s="14">
        <v>4</v>
      </c>
      <c r="D9" s="14">
        <v>1</v>
      </c>
      <c r="E9" s="14">
        <v>2</v>
      </c>
      <c r="F9" s="24">
        <v>0</v>
      </c>
    </row>
    <row r="10" spans="1:6" ht="22.5" x14ac:dyDescent="0.25">
      <c r="A10" s="180"/>
      <c r="B10" s="49" t="s">
        <v>1229</v>
      </c>
      <c r="C10" s="14">
        <v>3</v>
      </c>
      <c r="D10" s="14">
        <v>1</v>
      </c>
      <c r="E10" s="14">
        <v>1</v>
      </c>
      <c r="F10" s="24">
        <v>0</v>
      </c>
    </row>
    <row r="11" spans="1:6" ht="22.5" x14ac:dyDescent="0.25">
      <c r="A11" s="178" t="s">
        <v>1230</v>
      </c>
      <c r="B11" s="49" t="s">
        <v>1231</v>
      </c>
      <c r="C11" s="14">
        <v>0</v>
      </c>
      <c r="D11" s="14">
        <v>0</v>
      </c>
      <c r="E11" s="14">
        <v>0</v>
      </c>
      <c r="F11" s="24">
        <v>0</v>
      </c>
    </row>
    <row r="12" spans="1:6" x14ac:dyDescent="0.25">
      <c r="A12" s="179"/>
      <c r="B12" s="49" t="s">
        <v>1232</v>
      </c>
      <c r="C12" s="14">
        <v>2</v>
      </c>
      <c r="D12" s="14">
        <v>0</v>
      </c>
      <c r="E12" s="14">
        <v>0</v>
      </c>
      <c r="F12" s="24">
        <v>0</v>
      </c>
    </row>
    <row r="13" spans="1:6" ht="22.5" x14ac:dyDescent="0.25">
      <c r="A13" s="180"/>
      <c r="B13" s="49" t="s">
        <v>1233</v>
      </c>
      <c r="C13" s="14">
        <v>5</v>
      </c>
      <c r="D13" s="14">
        <v>2</v>
      </c>
      <c r="E13" s="14">
        <v>1</v>
      </c>
      <c r="F13" s="24">
        <v>0</v>
      </c>
    </row>
    <row r="14" spans="1:6" ht="22.5" x14ac:dyDescent="0.25">
      <c r="A14" s="12" t="s">
        <v>1234</v>
      </c>
      <c r="B14" s="49" t="s">
        <v>1235</v>
      </c>
      <c r="C14" s="14">
        <v>1</v>
      </c>
      <c r="D14" s="14">
        <v>0</v>
      </c>
      <c r="E14" s="14">
        <v>0</v>
      </c>
      <c r="F14" s="24">
        <v>0</v>
      </c>
    </row>
    <row r="15" spans="1:6" x14ac:dyDescent="0.25">
      <c r="A15" s="178" t="s">
        <v>1236</v>
      </c>
      <c r="B15" s="49" t="s">
        <v>1237</v>
      </c>
      <c r="C15" s="14">
        <v>220</v>
      </c>
      <c r="D15" s="14">
        <v>34</v>
      </c>
      <c r="E15" s="14">
        <v>15</v>
      </c>
      <c r="F15" s="24">
        <v>3</v>
      </c>
    </row>
    <row r="16" spans="1:6" x14ac:dyDescent="0.25">
      <c r="A16" s="179"/>
      <c r="B16" s="49" t="s">
        <v>1238</v>
      </c>
      <c r="C16" s="14">
        <v>0</v>
      </c>
      <c r="D16" s="14">
        <v>0</v>
      </c>
      <c r="E16" s="14">
        <v>0</v>
      </c>
      <c r="F16" s="24">
        <v>0</v>
      </c>
    </row>
    <row r="17" spans="1:6" ht="22.5" x14ac:dyDescent="0.25">
      <c r="A17" s="179"/>
      <c r="B17" s="49" t="s">
        <v>1239</v>
      </c>
      <c r="C17" s="14">
        <v>1</v>
      </c>
      <c r="D17" s="14">
        <v>2</v>
      </c>
      <c r="E17" s="14">
        <v>1</v>
      </c>
      <c r="F17" s="24">
        <v>0</v>
      </c>
    </row>
    <row r="18" spans="1:6" x14ac:dyDescent="0.25">
      <c r="A18" s="179"/>
      <c r="B18" s="49" t="s">
        <v>1240</v>
      </c>
      <c r="C18" s="14">
        <v>0</v>
      </c>
      <c r="D18" s="14">
        <v>0</v>
      </c>
      <c r="E18" s="14">
        <v>0</v>
      </c>
      <c r="F18" s="24">
        <v>0</v>
      </c>
    </row>
    <row r="19" spans="1:6" ht="22.5" x14ac:dyDescent="0.25">
      <c r="A19" s="180"/>
      <c r="B19" s="49" t="s">
        <v>1241</v>
      </c>
      <c r="C19" s="14">
        <v>3</v>
      </c>
      <c r="D19" s="14">
        <v>3</v>
      </c>
      <c r="E19" s="14">
        <v>1</v>
      </c>
      <c r="F19" s="24">
        <v>0</v>
      </c>
    </row>
    <row r="20" spans="1:6" x14ac:dyDescent="0.25">
      <c r="A20" s="12" t="s">
        <v>1242</v>
      </c>
      <c r="B20" s="49" t="s">
        <v>1243</v>
      </c>
      <c r="C20" s="14">
        <v>0</v>
      </c>
      <c r="D20" s="14">
        <v>2</v>
      </c>
      <c r="E20" s="14">
        <v>0</v>
      </c>
      <c r="F20" s="24">
        <v>0</v>
      </c>
    </row>
    <row r="21" spans="1:6" ht="22.5" x14ac:dyDescent="0.25">
      <c r="A21" s="12" t="s">
        <v>1244</v>
      </c>
      <c r="B21" s="49" t="s">
        <v>1245</v>
      </c>
      <c r="C21" s="14">
        <v>0</v>
      </c>
      <c r="D21" s="14">
        <v>0</v>
      </c>
      <c r="E21" s="14">
        <v>0</v>
      </c>
      <c r="F21" s="24">
        <v>0</v>
      </c>
    </row>
    <row r="22" spans="1:6" x14ac:dyDescent="0.25">
      <c r="A22" s="198" t="s">
        <v>976</v>
      </c>
      <c r="B22" s="199"/>
      <c r="C22" s="32">
        <v>272</v>
      </c>
      <c r="D22" s="32">
        <v>54</v>
      </c>
      <c r="E22" s="32">
        <v>26</v>
      </c>
      <c r="F22" s="32">
        <v>3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4">
        <v>3</v>
      </c>
    </row>
    <row r="26" spans="1:6" x14ac:dyDescent="0.25">
      <c r="A26" s="22" t="s">
        <v>113</v>
      </c>
      <c r="B26" s="17"/>
      <c r="C26" s="24">
        <v>1</v>
      </c>
    </row>
    <row r="27" spans="1:6" x14ac:dyDescent="0.25">
      <c r="A27" s="22" t="s">
        <v>1079</v>
      </c>
      <c r="B27" s="17"/>
      <c r="C27" s="24">
        <v>2</v>
      </c>
    </row>
    <row r="28" spans="1:6" x14ac:dyDescent="0.25">
      <c r="A28" s="198" t="s">
        <v>976</v>
      </c>
      <c r="B28" s="199"/>
      <c r="C28" s="32">
        <v>6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>
        <v>13</v>
      </c>
    </row>
    <row r="33" spans="1:3" x14ac:dyDescent="0.25">
      <c r="A33" s="22" t="s">
        <v>1248</v>
      </c>
      <c r="B33" s="17"/>
      <c r="C33" s="24">
        <v>11</v>
      </c>
    </row>
    <row r="34" spans="1:3" x14ac:dyDescent="0.25">
      <c r="A34" s="22" t="s">
        <v>81</v>
      </c>
      <c r="B34" s="17"/>
      <c r="C34" s="24">
        <v>2</v>
      </c>
    </row>
    <row r="35" spans="1:3" x14ac:dyDescent="0.25">
      <c r="A35" s="198" t="s">
        <v>976</v>
      </c>
      <c r="B35" s="199"/>
      <c r="C35" s="32">
        <v>26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71</v>
      </c>
    </row>
    <row r="40" spans="1:3" x14ac:dyDescent="0.25">
      <c r="A40" s="22" t="s">
        <v>1251</v>
      </c>
      <c r="B40" s="17"/>
      <c r="C40" s="24">
        <v>27</v>
      </c>
    </row>
    <row r="41" spans="1:3" x14ac:dyDescent="0.25">
      <c r="A41" s="198" t="s">
        <v>976</v>
      </c>
      <c r="B41" s="199"/>
      <c r="C41" s="32">
        <v>98</v>
      </c>
    </row>
    <row r="42" spans="1:3" ht="15.95" customHeight="1" x14ac:dyDescent="0.25"/>
  </sheetData>
  <sheetProtection algorithmName="SHA-512" hashValue="KHeMWdEmriClF3iG6+ac8CpFYQv8y1Cr8eM8FfndZSvccPWOEfWZTQGwtbdEIPqtwKnbpBbG05XVhMhO7+4Ijw==" saltValue="tT9ZX38Zzg+Yh/t3gf7nx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1254</v>
      </c>
      <c r="B5" s="13" t="s">
        <v>1255</v>
      </c>
      <c r="C5" s="14">
        <v>1532</v>
      </c>
      <c r="D5" s="18"/>
      <c r="E5" s="15">
        <v>0</v>
      </c>
    </row>
    <row r="6" spans="1:5" x14ac:dyDescent="0.25">
      <c r="A6" s="179"/>
      <c r="B6" s="13" t="s">
        <v>1256</v>
      </c>
      <c r="C6" s="14">
        <v>573</v>
      </c>
      <c r="D6" s="18"/>
      <c r="E6" s="15">
        <v>0</v>
      </c>
    </row>
    <row r="7" spans="1:5" x14ac:dyDescent="0.25">
      <c r="A7" s="180"/>
      <c r="B7" s="13" t="s">
        <v>1257</v>
      </c>
      <c r="C7" s="14">
        <v>595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8" t="s">
        <v>1259</v>
      </c>
      <c r="B11" s="13" t="s">
        <v>1260</v>
      </c>
      <c r="C11" s="14">
        <v>2</v>
      </c>
      <c r="D11" s="18"/>
      <c r="E11" s="15">
        <v>0</v>
      </c>
    </row>
    <row r="12" spans="1:5" x14ac:dyDescent="0.25">
      <c r="A12" s="179"/>
      <c r="B12" s="13" t="s">
        <v>1261</v>
      </c>
      <c r="C12" s="14">
        <v>6</v>
      </c>
      <c r="D12" s="18"/>
      <c r="E12" s="15">
        <v>0</v>
      </c>
    </row>
    <row r="13" spans="1:5" x14ac:dyDescent="0.25">
      <c r="A13" s="179"/>
      <c r="B13" s="13" t="s">
        <v>1262</v>
      </c>
      <c r="C13" s="14">
        <v>481</v>
      </c>
      <c r="D13" s="18"/>
      <c r="E13" s="15">
        <v>0</v>
      </c>
    </row>
    <row r="14" spans="1:5" x14ac:dyDescent="0.25">
      <c r="A14" s="179"/>
      <c r="B14" s="13" t="s">
        <v>1263</v>
      </c>
      <c r="C14" s="14">
        <v>72</v>
      </c>
      <c r="D14" s="18"/>
      <c r="E14" s="15">
        <v>0</v>
      </c>
    </row>
    <row r="15" spans="1:5" x14ac:dyDescent="0.25">
      <c r="A15" s="179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9"/>
      <c r="B16" s="13" t="s">
        <v>1265</v>
      </c>
      <c r="C16" s="14">
        <v>0</v>
      </c>
      <c r="D16" s="18"/>
      <c r="E16" s="15">
        <v>0</v>
      </c>
    </row>
    <row r="17" spans="1:5" x14ac:dyDescent="0.25">
      <c r="A17" s="179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9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80"/>
      <c r="B19" s="13" t="s">
        <v>1268</v>
      </c>
      <c r="C19" s="14">
        <v>43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8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9"/>
      <c r="B24" s="13" t="s">
        <v>1272</v>
      </c>
      <c r="C24" s="14">
        <v>16</v>
      </c>
      <c r="D24" s="18"/>
      <c r="E24" s="15">
        <v>0</v>
      </c>
    </row>
    <row r="25" spans="1:5" x14ac:dyDescent="0.25">
      <c r="A25" s="179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80"/>
      <c r="B26" s="13" t="s">
        <v>1273</v>
      </c>
      <c r="C26" s="14">
        <v>27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8" t="s">
        <v>1275</v>
      </c>
      <c r="B30" s="13" t="s">
        <v>1276</v>
      </c>
      <c r="C30" s="14">
        <v>5</v>
      </c>
      <c r="D30" s="18"/>
      <c r="E30" s="15">
        <v>0</v>
      </c>
    </row>
    <row r="31" spans="1:5" x14ac:dyDescent="0.25">
      <c r="A31" s="179"/>
      <c r="B31" s="13" t="s">
        <v>1277</v>
      </c>
      <c r="C31" s="14">
        <v>1</v>
      </c>
      <c r="D31" s="18"/>
      <c r="E31" s="15">
        <v>0</v>
      </c>
    </row>
    <row r="32" spans="1:5" x14ac:dyDescent="0.25">
      <c r="A32" s="180"/>
      <c r="B32" s="13" t="s">
        <v>1278</v>
      </c>
      <c r="C32" s="14">
        <v>4</v>
      </c>
      <c r="D32" s="18"/>
      <c r="E32" s="15">
        <v>0</v>
      </c>
    </row>
  </sheetData>
  <sheetProtection algorithmName="SHA-512" hashValue="sQxq2yclzpPb28NBw+4tyCBHHwM22w+TgSlPTVCYGIXkwtyzY4I/o7eRmpy6Vqy7QuPvvceHq+0Uie/n4ZewvA==" saltValue="XI31zHA3I872zZ4anAprv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1281</v>
      </c>
      <c r="B5" s="13" t="s">
        <v>1282</v>
      </c>
      <c r="C5" s="14">
        <v>1</v>
      </c>
      <c r="D5" s="18"/>
      <c r="E5" s="15">
        <v>0</v>
      </c>
    </row>
    <row r="6" spans="1:5" x14ac:dyDescent="0.25">
      <c r="A6" s="179"/>
      <c r="B6" s="13" t="s">
        <v>1283</v>
      </c>
      <c r="C6" s="14">
        <v>0</v>
      </c>
      <c r="D6" s="18"/>
      <c r="E6" s="15">
        <v>0</v>
      </c>
    </row>
    <row r="7" spans="1:5" x14ac:dyDescent="0.25">
      <c r="A7" s="179"/>
      <c r="B7" s="13" t="s">
        <v>1284</v>
      </c>
      <c r="C7" s="14">
        <v>2</v>
      </c>
      <c r="D7" s="18"/>
      <c r="E7" s="15">
        <v>0</v>
      </c>
    </row>
    <row r="8" spans="1:5" x14ac:dyDescent="0.25">
      <c r="A8" s="179"/>
      <c r="B8" s="13" t="s">
        <v>1285</v>
      </c>
      <c r="C8" s="14">
        <v>5</v>
      </c>
      <c r="D8" s="18"/>
      <c r="E8" s="15">
        <v>0</v>
      </c>
    </row>
    <row r="9" spans="1:5" x14ac:dyDescent="0.25">
      <c r="A9" s="179"/>
      <c r="B9" s="13" t="s">
        <v>1286</v>
      </c>
      <c r="C9" s="14">
        <v>1</v>
      </c>
      <c r="D9" s="18"/>
      <c r="E9" s="15">
        <v>0</v>
      </c>
    </row>
    <row r="10" spans="1:5" x14ac:dyDescent="0.25">
      <c r="A10" s="179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9"/>
      <c r="B11" s="13" t="s">
        <v>1288</v>
      </c>
      <c r="C11" s="14">
        <v>14</v>
      </c>
      <c r="D11" s="18"/>
      <c r="E11" s="15">
        <v>0</v>
      </c>
    </row>
    <row r="12" spans="1:5" x14ac:dyDescent="0.25">
      <c r="A12" s="179"/>
      <c r="B12" s="13" t="s">
        <v>1289</v>
      </c>
      <c r="C12" s="14">
        <v>4</v>
      </c>
      <c r="D12" s="18"/>
      <c r="E12" s="15">
        <v>0</v>
      </c>
    </row>
    <row r="13" spans="1:5" x14ac:dyDescent="0.25">
      <c r="A13" s="179"/>
      <c r="B13" s="13" t="s">
        <v>1290</v>
      </c>
      <c r="C13" s="14">
        <v>0</v>
      </c>
      <c r="D13" s="18"/>
      <c r="E13" s="15">
        <v>0</v>
      </c>
    </row>
    <row r="14" spans="1:5" x14ac:dyDescent="0.25">
      <c r="A14" s="179"/>
      <c r="B14" s="13" t="s">
        <v>1291</v>
      </c>
      <c r="C14" s="14">
        <v>0</v>
      </c>
      <c r="D14" s="18"/>
      <c r="E14" s="15">
        <v>0</v>
      </c>
    </row>
    <row r="15" spans="1:5" x14ac:dyDescent="0.25">
      <c r="A15" s="179"/>
      <c r="B15" s="13" t="s">
        <v>1292</v>
      </c>
      <c r="C15" s="14">
        <v>0</v>
      </c>
      <c r="D15" s="18"/>
      <c r="E15" s="15">
        <v>0</v>
      </c>
    </row>
    <row r="16" spans="1:5" x14ac:dyDescent="0.25">
      <c r="A16" s="180"/>
      <c r="B16" s="13" t="s">
        <v>110</v>
      </c>
      <c r="C16" s="14">
        <v>11</v>
      </c>
      <c r="D16" s="18"/>
      <c r="E16" s="15">
        <v>0</v>
      </c>
    </row>
  </sheetData>
  <sheetProtection algorithmName="SHA-512" hashValue="O0I5deouPgDoVtzZhBQZhqYvqX6h0Civw7ZabRJzDzRFZwUH2HyzUy6MqaW4ZiPyP33xENh8l5N1pKBG0NekzA==" saltValue="Nd+7nw28yrK6RBKnZaEkY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8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49" t="s">
        <v>1047</v>
      </c>
      <c r="C5" s="53">
        <v>12</v>
      </c>
      <c r="D5" s="53">
        <v>0</v>
      </c>
      <c r="E5" s="53">
        <v>4</v>
      </c>
      <c r="F5" s="53">
        <v>1</v>
      </c>
      <c r="G5" s="53">
        <v>0</v>
      </c>
      <c r="H5" s="53">
        <v>12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9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2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49" t="s">
        <v>1311</v>
      </c>
      <c r="C10" s="53">
        <v>5</v>
      </c>
      <c r="D10" s="53">
        <v>0</v>
      </c>
      <c r="E10" s="53">
        <v>0</v>
      </c>
      <c r="F10" s="53">
        <v>0</v>
      </c>
      <c r="G10" s="53">
        <v>0</v>
      </c>
      <c r="H10" s="53">
        <v>2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9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49" t="s">
        <v>1325</v>
      </c>
      <c r="C24" s="53">
        <v>4</v>
      </c>
      <c r="D24" s="53">
        <v>0</v>
      </c>
      <c r="E24" s="53">
        <v>2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9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49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49" t="s">
        <v>1343</v>
      </c>
      <c r="C42" s="53">
        <v>1</v>
      </c>
      <c r="D42" s="53">
        <v>0</v>
      </c>
      <c r="E42" s="53">
        <v>0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49" t="s">
        <v>1371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49" t="s">
        <v>1372</v>
      </c>
      <c r="C71" s="53">
        <v>0</v>
      </c>
      <c r="D71" s="53">
        <v>0</v>
      </c>
      <c r="E71" s="53">
        <v>1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9"/>
      <c r="B80" s="49" t="s">
        <v>1381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9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49" t="s">
        <v>1435</v>
      </c>
      <c r="C134" s="53">
        <v>0</v>
      </c>
      <c r="D134" s="53">
        <v>0</v>
      </c>
      <c r="E134" s="53">
        <v>0</v>
      </c>
      <c r="F134" s="53">
        <v>1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49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9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49" t="s">
        <v>1487</v>
      </c>
      <c r="C186" s="53">
        <v>1</v>
      </c>
      <c r="D186" s="53">
        <v>0</v>
      </c>
      <c r="E186" s="53">
        <v>0</v>
      </c>
      <c r="F186" s="53">
        <v>0</v>
      </c>
      <c r="G186" s="53">
        <v>0</v>
      </c>
      <c r="H186" s="53">
        <v>3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49" t="s">
        <v>1488</v>
      </c>
      <c r="C187" s="53">
        <v>1</v>
      </c>
      <c r="D187" s="53">
        <v>0</v>
      </c>
      <c r="E187" s="53">
        <v>0</v>
      </c>
      <c r="F187" s="53">
        <v>0</v>
      </c>
      <c r="G187" s="53">
        <v>0</v>
      </c>
      <c r="H187" s="53">
        <v>4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9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49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9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49" t="s">
        <v>1493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1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9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49" t="s">
        <v>1529</v>
      </c>
      <c r="C228" s="53">
        <v>0</v>
      </c>
      <c r="D228" s="53">
        <v>0</v>
      </c>
      <c r="E228" s="53">
        <v>1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9"/>
      <c r="B262" s="49" t="s">
        <v>1564</v>
      </c>
      <c r="C262" s="53">
        <v>12</v>
      </c>
      <c r="D262" s="53">
        <v>0</v>
      </c>
      <c r="E262" s="53">
        <v>0</v>
      </c>
      <c r="F262" s="53">
        <v>1</v>
      </c>
      <c r="G262" s="53">
        <v>0</v>
      </c>
      <c r="H262" s="53">
        <v>7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9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49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9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1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49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49" t="s">
        <v>986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1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9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49" t="s">
        <v>1574</v>
      </c>
      <c r="C273" s="53">
        <v>0</v>
      </c>
      <c r="D273" s="53">
        <v>0</v>
      </c>
      <c r="E273" s="53">
        <v>1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9"/>
      <c r="B274" s="49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2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1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9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49" t="s">
        <v>946</v>
      </c>
      <c r="C285" s="53">
        <v>0</v>
      </c>
      <c r="D285" s="53">
        <v>0</v>
      </c>
      <c r="E285" s="53">
        <v>0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49" t="s">
        <v>1586</v>
      </c>
      <c r="C287" s="53">
        <v>0</v>
      </c>
      <c r="D287" s="53">
        <v>0</v>
      </c>
      <c r="E287" s="53">
        <v>3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9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8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1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5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2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0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SUx0o/Vy8pu5yAH4bxMTH2Ta2MglxXJHmUVi/Jvevs2qNcfv3obclPZ0OlYPBlpsohqBpa/RnS7vfWBHTM46ig==" saltValue="YyynpYuWgCe50VBi88tWE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AF7D1-D8BF-4B07-845A-43CE8C13A063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2" t="s">
        <v>1729</v>
      </c>
      <c r="D1" s="202"/>
      <c r="E1" s="202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200"/>
      <c r="AA2" s="200"/>
      <c r="AB2" s="200"/>
      <c r="AC2" s="200"/>
      <c r="AH2" s="200"/>
      <c r="AI2" s="200"/>
      <c r="AJ2" s="200"/>
      <c r="AK2" s="200"/>
      <c r="AV2" s="201"/>
      <c r="AW2" s="201"/>
      <c r="AX2" s="201"/>
      <c r="AY2" s="201"/>
      <c r="AZ2" s="201"/>
      <c r="BA2" s="201"/>
      <c r="BK2" s="201" t="s">
        <v>1730</v>
      </c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CL2" s="106"/>
    </row>
    <row r="3" spans="1:93" s="105" customFormat="1" ht="11.25" x14ac:dyDescent="0.25">
      <c r="Z3" s="200" t="s">
        <v>1731</v>
      </c>
      <c r="AA3" s="200"/>
      <c r="AB3" s="200"/>
      <c r="AC3" s="200"/>
      <c r="AH3" s="200" t="s">
        <v>1732</v>
      </c>
      <c r="AI3" s="200"/>
      <c r="AJ3" s="200"/>
      <c r="AK3" s="200"/>
      <c r="AV3" s="201" t="s">
        <v>1078</v>
      </c>
      <c r="AW3" s="201"/>
      <c r="AX3" s="201"/>
      <c r="AY3" s="201"/>
      <c r="AZ3" s="201"/>
      <c r="BA3" s="201"/>
      <c r="CL3" s="106"/>
    </row>
    <row r="4" spans="1:93" s="107" customFormat="1" ht="21.75" customHeight="1" x14ac:dyDescent="0.25">
      <c r="C4" s="200" t="s">
        <v>12</v>
      </c>
      <c r="D4" s="200"/>
      <c r="E4" s="200"/>
      <c r="I4" s="200" t="s">
        <v>39</v>
      </c>
      <c r="J4" s="200"/>
      <c r="K4" s="200"/>
      <c r="L4" s="200"/>
      <c r="M4" s="200"/>
      <c r="Q4" s="200" t="s">
        <v>1733</v>
      </c>
      <c r="R4" s="200"/>
      <c r="S4" s="200"/>
      <c r="T4" s="200"/>
      <c r="U4" s="200"/>
      <c r="V4" s="200"/>
      <c r="AP4" s="200" t="s">
        <v>1734</v>
      </c>
      <c r="AQ4" s="200"/>
      <c r="AR4" s="200"/>
      <c r="BE4" s="200" t="s">
        <v>1078</v>
      </c>
      <c r="BF4" s="200"/>
      <c r="BG4" s="200"/>
      <c r="BK4" s="204" t="s">
        <v>1735</v>
      </c>
      <c r="BL4" s="203" t="s">
        <v>1736</v>
      </c>
      <c r="BM4" s="203" t="s">
        <v>1737</v>
      </c>
      <c r="BN4" s="203" t="s">
        <v>181</v>
      </c>
      <c r="BO4" s="203" t="s">
        <v>1738</v>
      </c>
      <c r="BP4" s="203" t="s">
        <v>1739</v>
      </c>
      <c r="BQ4" s="203" t="s">
        <v>1740</v>
      </c>
      <c r="BR4" s="203" t="s">
        <v>216</v>
      </c>
      <c r="BS4" s="205" t="s">
        <v>1741</v>
      </c>
      <c r="BT4" s="205" t="s">
        <v>1742</v>
      </c>
      <c r="BU4" s="205" t="s">
        <v>296</v>
      </c>
      <c r="BV4" s="205" t="s">
        <v>1743</v>
      </c>
      <c r="BY4" s="206" t="s">
        <v>167</v>
      </c>
      <c r="BZ4" s="206"/>
      <c r="CA4" s="206"/>
      <c r="CF4" s="200" t="s">
        <v>1744</v>
      </c>
      <c r="CG4" s="200"/>
      <c r="CL4" s="200" t="s">
        <v>47</v>
      </c>
      <c r="CM4" s="200"/>
      <c r="CN4" s="200"/>
      <c r="CO4" s="200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4" t="s">
        <v>1747</v>
      </c>
      <c r="AW5" s="203" t="s">
        <v>1748</v>
      </c>
      <c r="AX5" s="203" t="s">
        <v>1749</v>
      </c>
      <c r="AY5" s="203" t="s">
        <v>108</v>
      </c>
      <c r="AZ5" s="203" t="s">
        <v>109</v>
      </c>
      <c r="BA5" s="205" t="s">
        <v>110</v>
      </c>
      <c r="BK5" s="204"/>
      <c r="BL5" s="203"/>
      <c r="BM5" s="203"/>
      <c r="BN5" s="203"/>
      <c r="BO5" s="203"/>
      <c r="BP5" s="203"/>
      <c r="BQ5" s="203"/>
      <c r="BR5" s="203"/>
      <c r="BS5" s="205"/>
      <c r="BT5" s="205"/>
      <c r="BU5" s="205"/>
      <c r="BV5" s="205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4"/>
      <c r="AW6" s="203"/>
      <c r="AX6" s="203"/>
      <c r="AY6" s="203"/>
      <c r="AZ6" s="203"/>
      <c r="BA6" s="205"/>
      <c r="BE6" s="113" t="s">
        <v>112</v>
      </c>
      <c r="BF6" s="112" t="s">
        <v>113</v>
      </c>
      <c r="BG6" s="114" t="s">
        <v>1762</v>
      </c>
      <c r="BK6" s="204"/>
      <c r="BL6" s="203"/>
      <c r="BM6" s="203"/>
      <c r="BN6" s="203"/>
      <c r="BO6" s="203"/>
      <c r="BP6" s="203"/>
      <c r="BQ6" s="203"/>
      <c r="BR6" s="203"/>
      <c r="BS6" s="205"/>
      <c r="BT6" s="205"/>
      <c r="BU6" s="205"/>
      <c r="BV6" s="205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12737</v>
      </c>
      <c r="D7" s="121">
        <f>SUM(DatosGenerales!C15:C19)</f>
        <v>2338</v>
      </c>
      <c r="E7" s="120">
        <f>SUM(DatosGenerales!C12:C14)</f>
        <v>10287</v>
      </c>
      <c r="I7" s="122">
        <f>DatosGenerales!C31</f>
        <v>2147</v>
      </c>
      <c r="J7" s="121">
        <f>DatosGenerales!C32</f>
        <v>301</v>
      </c>
      <c r="K7" s="120">
        <f>SUM(DatosGenerales!C33:C34)</f>
        <v>334</v>
      </c>
      <c r="L7" s="121">
        <f>DatosGenerales!C36</f>
        <v>1352</v>
      </c>
      <c r="M7" s="120">
        <f>DatosGenerales!C95</f>
        <v>1169</v>
      </c>
      <c r="N7" s="123">
        <f>L7-M7</f>
        <v>183</v>
      </c>
      <c r="O7" s="123"/>
      <c r="Q7" s="122">
        <f>DatosGenerales!C36</f>
        <v>1352</v>
      </c>
      <c r="R7" s="121">
        <f>DatosGenerales!C49</f>
        <v>1271</v>
      </c>
      <c r="S7" s="121">
        <f>DatosGenerales!C50</f>
        <v>37</v>
      </c>
      <c r="T7" s="121">
        <f>DatosGenerales!C62</f>
        <v>10</v>
      </c>
      <c r="U7" s="121">
        <f>DatosGenerales!C78</f>
        <v>3</v>
      </c>
      <c r="V7" s="124">
        <f>SUM(Q7:U7)</f>
        <v>2673</v>
      </c>
      <c r="Z7" s="122">
        <f>SUM(DatosGenerales!C106,DatosGenerales!C107,DatosGenerales!C109)</f>
        <v>1315</v>
      </c>
      <c r="AA7" s="121">
        <f>SUM(DatosGenerales!C108,DatosGenerales!C110)</f>
        <v>299</v>
      </c>
      <c r="AB7" s="121">
        <f>DatosGenerales!C106</f>
        <v>872</v>
      </c>
      <c r="AC7" s="124">
        <f>DatosGenerales!C107</f>
        <v>411</v>
      </c>
      <c r="AH7" s="122">
        <f>SUM(DatosGenerales!C115,DatosGenerales!C116,DatosGenerales!C118)</f>
        <v>57</v>
      </c>
      <c r="AI7" s="121">
        <f>SUM(DatosGenerales!C117,DatosGenerales!C119)</f>
        <v>10</v>
      </c>
      <c r="AJ7" s="121">
        <f>DatosGenerales!C115</f>
        <v>35</v>
      </c>
      <c r="AK7" s="124">
        <f>DatosGenerales!C116</f>
        <v>19</v>
      </c>
      <c r="AP7" s="122">
        <f>SUM(DatosGenerales!C135:C136)</f>
        <v>80</v>
      </c>
      <c r="AQ7" s="121">
        <f>SUM(DatosGenerales!C137:C138)</f>
        <v>0</v>
      </c>
      <c r="AR7" s="124">
        <f>SUM(DatosGenerales!C139:C140)</f>
        <v>7</v>
      </c>
      <c r="AV7" s="122">
        <f>DatosGenerales!C145</f>
        <v>2</v>
      </c>
      <c r="AW7" s="121">
        <f>DatosGenerales!C146</f>
        <v>142</v>
      </c>
      <c r="AX7" s="121">
        <f>DatosGenerales!C147</f>
        <v>13</v>
      </c>
      <c r="AY7" s="121">
        <f>DatosGenerales!C148</f>
        <v>9</v>
      </c>
      <c r="AZ7" s="121">
        <f>DatosGenerales!C149</f>
        <v>30</v>
      </c>
      <c r="BA7" s="124">
        <f>DatosGenerales!C150</f>
        <v>0</v>
      </c>
      <c r="BE7" s="122">
        <f>DatosGenerales!C151</f>
        <v>116</v>
      </c>
      <c r="BF7" s="121">
        <f>DatosGenerales!C152</f>
        <v>234</v>
      </c>
      <c r="BG7" s="124">
        <f>DatosGenerales!C154</f>
        <v>10</v>
      </c>
      <c r="BK7" s="122">
        <f>SUM(DatosGenerales!C307:C321)</f>
        <v>1506</v>
      </c>
      <c r="BL7" s="121">
        <f>SUM(DatosGenerales!C304:C306)</f>
        <v>14</v>
      </c>
      <c r="BM7" s="121">
        <f>SUM(DatosGenerales!C322:C354)</f>
        <v>165</v>
      </c>
      <c r="BN7" s="121">
        <f>SUM(DatosGenerales!C299)</f>
        <v>11</v>
      </c>
      <c r="BO7" s="121">
        <f>SUM(DatosGenerales!C366:C374)</f>
        <v>36</v>
      </c>
      <c r="BP7" s="121">
        <f>SUM(DatosGenerales!C296:C298)</f>
        <v>0</v>
      </c>
      <c r="BQ7" s="121">
        <f>SUM(DatosGenerales!C355:C365)</f>
        <v>3</v>
      </c>
      <c r="BR7" s="121">
        <f>SUM(DatosGenerales!C300:C302)</f>
        <v>8</v>
      </c>
      <c r="BS7" s="124">
        <f>SUM(DatosGenerales!C293:C295)</f>
        <v>408</v>
      </c>
      <c r="BT7" s="124">
        <f>SUM(DatosGenerales!C303)</f>
        <v>1</v>
      </c>
      <c r="BU7" s="124">
        <f>SUM(DatosGenerales!C375:C387)</f>
        <v>30</v>
      </c>
      <c r="BV7" s="124">
        <f>SUM(DatosGenerales!C388:C409)</f>
        <v>1419</v>
      </c>
      <c r="BY7" s="122">
        <f>DatosGenerales!C246</f>
        <v>655</v>
      </c>
      <c r="BZ7" s="121">
        <f>DatosGenerales!C247</f>
        <v>615</v>
      </c>
      <c r="CA7" s="124">
        <f>DatosGenerales!C248</f>
        <v>1728</v>
      </c>
      <c r="CF7" s="122">
        <f>DatosGenerales!C255</f>
        <v>142</v>
      </c>
      <c r="CG7" s="124">
        <f>DatosGenerales!C258</f>
        <v>84</v>
      </c>
      <c r="CM7" s="122">
        <f>DatosGenerales!C40</f>
        <v>3749</v>
      </c>
      <c r="CN7" s="124">
        <f>DatosGenerales!C41</f>
        <v>1815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468</v>
      </c>
      <c r="BL53" s="132">
        <f>SUM(DatosGenerales!C321,DatosGenerales!C310,DatosGenerales!C319)</f>
        <v>480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18</v>
      </c>
      <c r="BL66" s="132">
        <f>SUM(DatosGenerales!C309:C310)</f>
        <v>515</v>
      </c>
      <c r="BM66" s="132">
        <f>SUM(DatosGenerales!C318:C319)</f>
        <v>415</v>
      </c>
      <c r="BN66" s="132"/>
      <c r="BO66" s="119"/>
      <c r="BP66" s="119"/>
      <c r="BQ66" s="119"/>
      <c r="BR66" s="119"/>
      <c r="BS66" s="119"/>
    </row>
  </sheetData>
  <sheetProtection algorithmName="SHA-512" hashValue="CSDR/fWkD1Yjr+vbntRfDVbWTyce6cu1dwr/cYqLoZPFnNH+0oiXRmJzam8hoh8+kguQk3+j3KPqkH8GmIWrNA==" saltValue="FhJNeY6eDj4nZlu4KlzzM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52CC-272D-4568-9561-EB3E013300C9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gibzuTBRDtUC+plVl32/W6QOy77PXC+ZFyzNr8u+OFygTKHKZqMFma2GqvcCeXy1+Qv4j5pz/KnUQ34bWuBe8g==" saltValue="aWDx6J0sySvP52MNOrcF9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28E64-26FF-4A63-8DAA-1DF64151B2B6}"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8" t="s">
        <v>1791</v>
      </c>
      <c r="D1" s="208"/>
      <c r="E1" s="208"/>
      <c r="F1" s="208"/>
      <c r="G1" s="208"/>
      <c r="H1" s="208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200" t="s">
        <v>1022</v>
      </c>
      <c r="D4" s="200"/>
      <c r="E4" s="200"/>
      <c r="F4" s="200"/>
      <c r="G4" s="200"/>
      <c r="H4" s="200"/>
      <c r="I4" s="103"/>
      <c r="L4" s="200" t="s">
        <v>1246</v>
      </c>
      <c r="M4" s="200"/>
      <c r="N4" s="200"/>
      <c r="O4" s="200"/>
      <c r="P4" s="200"/>
      <c r="T4" s="200" t="s">
        <v>998</v>
      </c>
      <c r="U4" s="200"/>
      <c r="V4" s="200"/>
      <c r="W4" s="200"/>
      <c r="X4" s="200"/>
      <c r="Y4" s="200"/>
      <c r="Z4" s="200"/>
      <c r="AA4" s="200"/>
      <c r="AE4" s="200" t="s">
        <v>1792</v>
      </c>
      <c r="AF4" s="200"/>
      <c r="AG4" s="200"/>
      <c r="AH4" s="200"/>
      <c r="AI4" s="200"/>
      <c r="AJ4" s="200"/>
      <c r="AK4" s="200"/>
      <c r="AL4" s="200"/>
      <c r="AP4" s="200" t="s">
        <v>1655</v>
      </c>
      <c r="AQ4" s="200"/>
      <c r="AR4" s="200"/>
      <c r="AS4" s="200"/>
      <c r="AT4" s="200"/>
      <c r="AU4" s="20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9" t="s">
        <v>81</v>
      </c>
      <c r="M6" s="210" t="s">
        <v>1793</v>
      </c>
      <c r="N6" s="210" t="s">
        <v>1794</v>
      </c>
      <c r="O6" s="211" t="s">
        <v>1019</v>
      </c>
      <c r="P6" s="211"/>
      <c r="AC6" s="105"/>
      <c r="AN6" s="105"/>
    </row>
    <row r="7" spans="1:50" s="107" customFormat="1" ht="20.85" customHeight="1" x14ac:dyDescent="0.25">
      <c r="C7" s="207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9"/>
      <c r="M7" s="210"/>
      <c r="N7" s="210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72</v>
      </c>
    </row>
    <row r="8" spans="1:50" s="119" customFormat="1" ht="14.85" customHeight="1" x14ac:dyDescent="0.25">
      <c r="C8" s="207"/>
      <c r="D8" s="121">
        <f>DatosMenores!C56</f>
        <v>429</v>
      </c>
      <c r="E8" s="121">
        <f>DatosMenores!C57</f>
        <v>92</v>
      </c>
      <c r="F8" s="121">
        <f>DatosMenores!C58</f>
        <v>28</v>
      </c>
      <c r="G8" s="121">
        <f>DatosMenores!C59</f>
        <v>308</v>
      </c>
      <c r="H8" s="120">
        <f>DatosMenores!C60</f>
        <v>8</v>
      </c>
      <c r="I8" s="103"/>
      <c r="L8" s="120">
        <f>DatosMenores!C48</f>
        <v>12</v>
      </c>
      <c r="M8" s="121">
        <f>DatosMenores!C49</f>
        <v>22</v>
      </c>
      <c r="N8" s="121">
        <f>DatosMenores!C50</f>
        <v>114</v>
      </c>
      <c r="O8" s="121">
        <f>DatosMenores!C51</f>
        <v>1</v>
      </c>
      <c r="P8" s="120">
        <f>DatosMenores!C52</f>
        <v>0</v>
      </c>
      <c r="S8" s="120">
        <f>DatosMenores!C28</f>
        <v>153</v>
      </c>
      <c r="T8" s="121">
        <f>SUM(DatosMenores!C29:C32)</f>
        <v>23</v>
      </c>
      <c r="U8" s="121">
        <f>DatosMenores!C33</f>
        <v>7</v>
      </c>
      <c r="V8" s="121">
        <f>DatosMenores!C34</f>
        <v>71</v>
      </c>
      <c r="W8" s="121">
        <f>DatosMenores!C35</f>
        <v>13</v>
      </c>
      <c r="X8" s="121">
        <f>DatosMenores!C36</f>
        <v>0</v>
      </c>
      <c r="Y8" s="121">
        <f>DatosMenores!C38</f>
        <v>0</v>
      </c>
      <c r="Z8" s="121">
        <f>DatosMenores!C37</f>
        <v>1</v>
      </c>
      <c r="AA8" s="120">
        <f>DatosMenores!C39</f>
        <v>52</v>
      </c>
      <c r="AC8" s="105"/>
      <c r="AE8" s="122">
        <f>DatosMenores!C5</f>
        <v>1</v>
      </c>
      <c r="AF8" s="121">
        <f>DatosMenores!C6</f>
        <v>16</v>
      </c>
      <c r="AG8" s="121">
        <f>DatosMenores!C7</f>
        <v>1</v>
      </c>
      <c r="AH8" s="121">
        <f>DatosMenores!C8</f>
        <v>1</v>
      </c>
      <c r="AI8" s="121">
        <f>DatosMenores!C9</f>
        <v>27</v>
      </c>
      <c r="AJ8" s="120">
        <f>DatosMenores!C10</f>
        <v>5</v>
      </c>
      <c r="AK8" s="121">
        <f>DatosMenores!C11</f>
        <v>3</v>
      </c>
      <c r="AL8" s="121">
        <f>DatosMenores!C12</f>
        <v>7</v>
      </c>
      <c r="AM8" s="120">
        <f>DatosMenores!C13</f>
        <v>2</v>
      </c>
      <c r="AN8" s="105"/>
      <c r="AP8" s="122">
        <f>DatosMenores!C69</f>
        <v>72</v>
      </c>
      <c r="AQ8" s="122">
        <f>DatosMenores!C70</f>
        <v>6</v>
      </c>
      <c r="AR8" s="121">
        <f>DatosMenores!C71</f>
        <v>481</v>
      </c>
      <c r="AS8" s="121">
        <f>DatosMenores!C74</f>
        <v>2</v>
      </c>
      <c r="AT8" s="121">
        <f>DatosMenores!C75</f>
        <v>3</v>
      </c>
      <c r="AU8" s="120">
        <f>DatosMenores!C76</f>
        <v>0</v>
      </c>
      <c r="AW8" s="143" t="s">
        <v>1657</v>
      </c>
      <c r="AX8" s="144">
        <f>DatosMenores!C70</f>
        <v>6</v>
      </c>
    </row>
    <row r="9" spans="1:50" ht="14.85" customHeight="1" x14ac:dyDescent="0.25">
      <c r="B9" s="125"/>
      <c r="C9" s="207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481</v>
      </c>
    </row>
    <row r="10" spans="1:50" ht="29.85" customHeight="1" x14ac:dyDescent="0.25">
      <c r="C10" s="207"/>
      <c r="D10" s="120">
        <f>DatosMenores!C61</f>
        <v>210</v>
      </c>
      <c r="E10" s="121">
        <f>DatosMenores!C62</f>
        <v>40</v>
      </c>
      <c r="F10" s="124">
        <f>DatosMenores!C63</f>
        <v>14</v>
      </c>
      <c r="G10" s="124">
        <f>DatosMenores!C64</f>
        <v>154</v>
      </c>
      <c r="H10" s="124">
        <f>DatosMenores!C65</f>
        <v>61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1</v>
      </c>
      <c r="AF11" s="121">
        <f>DatosMenores!C15</f>
        <v>1</v>
      </c>
      <c r="AG11" s="121">
        <f>DatosMenores!C16</f>
        <v>27</v>
      </c>
      <c r="AH11" s="121">
        <f>DatosMenores!C17</f>
        <v>22</v>
      </c>
      <c r="AI11" s="121">
        <f>DatosMenores!C18</f>
        <v>6</v>
      </c>
      <c r="AJ11" s="121">
        <f>DatosMenores!C20</f>
        <v>13</v>
      </c>
      <c r="AK11" s="121">
        <f>DatosMenores!C21</f>
        <v>0</v>
      </c>
      <c r="AL11" s="120">
        <f>DatosMenores!C19</f>
        <v>13</v>
      </c>
      <c r="AP11" s="122">
        <f>DatosMenores!C78</f>
        <v>0</v>
      </c>
      <c r="AQ11" s="121">
        <f>DatosMenores!C77</f>
        <v>10</v>
      </c>
      <c r="AR11" s="121">
        <f>DatosMenores!C79</f>
        <v>0</v>
      </c>
      <c r="AS11" s="122">
        <f>DatosMenores!C72</f>
        <v>0</v>
      </c>
      <c r="AT11" s="120">
        <f>DatosMenores!C73</f>
        <v>2</v>
      </c>
      <c r="AW11" s="143" t="s">
        <v>1799</v>
      </c>
      <c r="AX11" s="144">
        <f>DatosMenores!C73</f>
        <v>2</v>
      </c>
    </row>
    <row r="12" spans="1:50" ht="12.75" customHeight="1" x14ac:dyDescent="0.25">
      <c r="AW12" s="143" t="s">
        <v>1659</v>
      </c>
      <c r="AX12" s="144">
        <f>DatosMenores!C74</f>
        <v>2</v>
      </c>
    </row>
    <row r="13" spans="1:50" ht="12.75" customHeight="1" x14ac:dyDescent="0.25">
      <c r="AW13" s="143" t="s">
        <v>1040</v>
      </c>
      <c r="AX13" s="144">
        <f>DatosMenores!C75</f>
        <v>3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10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yRRIVHpS5R/F505bS5gV4OfITtqKlhmadgML5aNObyYp/n+asBokTXgz3aMJiq/XEbj90E30DXpaFEf6YSX3zw==" saltValue="l3jMkBBuZSQ8epiWxkNYf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535D-93A6-4DEE-B5BA-9497827FCC6C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1800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53</v>
      </c>
      <c r="F4" s="157" t="s">
        <v>1807</v>
      </c>
      <c r="G4" s="159">
        <f>DatosViolenciaDoméstica!E67</f>
        <v>25</v>
      </c>
      <c r="H4" s="160"/>
    </row>
    <row r="5" spans="1:30" x14ac:dyDescent="0.2">
      <c r="C5" s="157" t="s">
        <v>12</v>
      </c>
      <c r="D5" s="158">
        <f>DatosViolenciaDoméstica!C6</f>
        <v>93</v>
      </c>
      <c r="F5" s="157" t="s">
        <v>1808</v>
      </c>
      <c r="G5" s="161">
        <f>DatosViolenciaDoméstica!F67</f>
        <v>27</v>
      </c>
      <c r="H5" s="160"/>
    </row>
    <row r="6" spans="1:30" x14ac:dyDescent="0.2">
      <c r="C6" s="157" t="s">
        <v>1809</v>
      </c>
      <c r="D6" s="158">
        <f>DatosViolenciaDoméstica!C7</f>
        <v>12</v>
      </c>
    </row>
    <row r="7" spans="1:30" x14ac:dyDescent="0.2">
      <c r="C7" s="157" t="s">
        <v>59</v>
      </c>
      <c r="D7" s="158">
        <f>DatosViolenciaDoméstica!C8</f>
        <v>0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GKGndfVX417X+YI8b0pmtLJMKcFw13G+3RVjemQd1+MC/QbnmLEIfV6XzPv2KuKiyrkqVv0Uq53/IdhdiyY87w==" saltValue="6khxPTyqtxndFfnBICQGM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A4F2-31B6-4643-B8F0-38A9B946D62E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1812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814</v>
      </c>
      <c r="F4" s="157" t="s">
        <v>1807</v>
      </c>
      <c r="G4" s="159">
        <f>DatosViolenciaGénero!E82</f>
        <v>105</v>
      </c>
      <c r="H4" s="160"/>
    </row>
    <row r="5" spans="1:30" x14ac:dyDescent="0.2">
      <c r="C5" s="157" t="s">
        <v>39</v>
      </c>
      <c r="D5" s="158">
        <f>DatosViolenciaGénero!C5</f>
        <v>793</v>
      </c>
      <c r="F5" s="157" t="s">
        <v>1808</v>
      </c>
      <c r="G5" s="159">
        <f>DatosViolenciaGénero!F82</f>
        <v>228</v>
      </c>
      <c r="H5" s="160"/>
    </row>
    <row r="6" spans="1:30" x14ac:dyDescent="0.2">
      <c r="C6" s="157" t="s">
        <v>1809</v>
      </c>
      <c r="D6" s="168">
        <f>DatosViolenciaGénero!C8</f>
        <v>190</v>
      </c>
    </row>
    <row r="7" spans="1:30" x14ac:dyDescent="0.2">
      <c r="C7" s="157" t="s">
        <v>59</v>
      </c>
      <c r="D7" s="168">
        <f>DatosViolenciaGénero!C9</f>
        <v>0</v>
      </c>
    </row>
    <row r="8" spans="1:30" x14ac:dyDescent="0.2">
      <c r="C8" s="157" t="s">
        <v>1813</v>
      </c>
      <c r="D8" s="158">
        <f>DatosViolenciaGénero!C11</f>
        <v>0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8">
        <f>DatosViolenciaGénero!C6</f>
        <v>126</v>
      </c>
    </row>
    <row r="11" spans="1:30" x14ac:dyDescent="0.2">
      <c r="C11" s="157" t="s">
        <v>1810</v>
      </c>
      <c r="D11" s="168">
        <f>DatosViolenciaGénero!C10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qzTjxinagjLr+eoCXIi/zEFCQLps4XsgqAsc1MHTWFVW2xIzkSO8KYLADCiB3zXCPan5USzoF1RkfMo0YVWC8Q==" saltValue="Vb5zIhcZRv0tuPQYLrqqz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8" t="s">
        <v>17</v>
      </c>
      <c r="B7" s="13" t="s">
        <v>18</v>
      </c>
      <c r="C7" s="14">
        <v>6777</v>
      </c>
      <c r="D7" s="14">
        <v>6777</v>
      </c>
      <c r="E7" s="15">
        <v>0</v>
      </c>
    </row>
    <row r="8" spans="1:5" x14ac:dyDescent="0.25">
      <c r="A8" s="179"/>
      <c r="B8" s="13" t="s">
        <v>19</v>
      </c>
      <c r="C8" s="14">
        <v>12737</v>
      </c>
      <c r="D8" s="14">
        <v>11918</v>
      </c>
      <c r="E8" s="15">
        <v>6.8719583822789101E-2</v>
      </c>
    </row>
    <row r="9" spans="1:5" x14ac:dyDescent="0.25">
      <c r="A9" s="179"/>
      <c r="B9" s="13" t="s">
        <v>20</v>
      </c>
      <c r="C9" s="14">
        <v>10999</v>
      </c>
      <c r="D9" s="14">
        <v>10356</v>
      </c>
      <c r="E9" s="15">
        <v>6.2089609887987597E-2</v>
      </c>
    </row>
    <row r="10" spans="1:5" x14ac:dyDescent="0.25">
      <c r="A10" s="179"/>
      <c r="B10" s="13" t="s">
        <v>21</v>
      </c>
      <c r="C10" s="14">
        <v>170</v>
      </c>
      <c r="D10" s="14">
        <v>170</v>
      </c>
      <c r="E10" s="15">
        <v>0</v>
      </c>
    </row>
    <row r="11" spans="1:5" x14ac:dyDescent="0.25">
      <c r="A11" s="180"/>
      <c r="B11" s="13" t="s">
        <v>22</v>
      </c>
      <c r="C11" s="14">
        <v>5325</v>
      </c>
      <c r="D11" s="14">
        <v>6401</v>
      </c>
      <c r="E11" s="15">
        <v>-0.16809873457272301</v>
      </c>
    </row>
    <row r="12" spans="1:5" x14ac:dyDescent="0.25">
      <c r="A12" s="178" t="s">
        <v>23</v>
      </c>
      <c r="B12" s="13" t="s">
        <v>24</v>
      </c>
      <c r="C12" s="14">
        <v>3049</v>
      </c>
      <c r="D12" s="14">
        <v>3095</v>
      </c>
      <c r="E12" s="15">
        <v>-1.48626817447496E-2</v>
      </c>
    </row>
    <row r="13" spans="1:5" x14ac:dyDescent="0.25">
      <c r="A13" s="179"/>
      <c r="B13" s="13" t="s">
        <v>25</v>
      </c>
      <c r="C13" s="14">
        <v>1342</v>
      </c>
      <c r="D13" s="14">
        <v>1419</v>
      </c>
      <c r="E13" s="15">
        <v>-5.4263565891472902E-2</v>
      </c>
    </row>
    <row r="14" spans="1:5" x14ac:dyDescent="0.25">
      <c r="A14" s="180"/>
      <c r="B14" s="13" t="s">
        <v>26</v>
      </c>
      <c r="C14" s="14">
        <v>5896</v>
      </c>
      <c r="D14" s="14">
        <v>5633</v>
      </c>
      <c r="E14" s="15">
        <v>4.6689153204331597E-2</v>
      </c>
    </row>
    <row r="15" spans="1:5" x14ac:dyDescent="0.25">
      <c r="A15" s="178" t="s">
        <v>27</v>
      </c>
      <c r="B15" s="13" t="s">
        <v>28</v>
      </c>
      <c r="C15" s="14">
        <v>389</v>
      </c>
      <c r="D15" s="14">
        <v>388</v>
      </c>
      <c r="E15" s="15">
        <v>2.5773195876288698E-3</v>
      </c>
    </row>
    <row r="16" spans="1:5" x14ac:dyDescent="0.25">
      <c r="A16" s="179"/>
      <c r="B16" s="13" t="s">
        <v>29</v>
      </c>
      <c r="C16" s="14">
        <v>1724</v>
      </c>
      <c r="D16" s="14">
        <v>1402</v>
      </c>
      <c r="E16" s="15">
        <v>0.22967189728958601</v>
      </c>
    </row>
    <row r="17" spans="1:5" x14ac:dyDescent="0.25">
      <c r="A17" s="179"/>
      <c r="B17" s="13" t="s">
        <v>30</v>
      </c>
      <c r="C17" s="14">
        <v>15</v>
      </c>
      <c r="D17" s="14">
        <v>11</v>
      </c>
      <c r="E17" s="15">
        <v>0.36363636363636398</v>
      </c>
    </row>
    <row r="18" spans="1:5" x14ac:dyDescent="0.25">
      <c r="A18" s="179"/>
      <c r="B18" s="13" t="s">
        <v>31</v>
      </c>
      <c r="C18" s="14">
        <v>5</v>
      </c>
      <c r="D18" s="14">
        <v>5</v>
      </c>
      <c r="E18" s="15">
        <v>0</v>
      </c>
    </row>
    <row r="19" spans="1:5" x14ac:dyDescent="0.25">
      <c r="A19" s="180"/>
      <c r="B19" s="13" t="s">
        <v>32</v>
      </c>
      <c r="C19" s="14">
        <v>205</v>
      </c>
      <c r="D19" s="14">
        <v>198</v>
      </c>
      <c r="E19" s="15">
        <v>3.5353535353535401E-2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76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56</v>
      </c>
      <c r="E24" s="15">
        <v>0</v>
      </c>
    </row>
    <row r="25" spans="1:5" x14ac:dyDescent="0.25">
      <c r="A25" s="12" t="s">
        <v>36</v>
      </c>
      <c r="B25" s="17"/>
      <c r="C25" s="14">
        <v>880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846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122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2147</v>
      </c>
      <c r="D31" s="14">
        <v>1570</v>
      </c>
      <c r="E31" s="15">
        <v>0.36751592356687901</v>
      </c>
    </row>
    <row r="32" spans="1:5" x14ac:dyDescent="0.25">
      <c r="A32" s="178" t="s">
        <v>41</v>
      </c>
      <c r="B32" s="13" t="s">
        <v>42</v>
      </c>
      <c r="C32" s="14">
        <v>301</v>
      </c>
      <c r="D32" s="14">
        <v>220</v>
      </c>
      <c r="E32" s="15">
        <v>0.368181818181818</v>
      </c>
    </row>
    <row r="33" spans="1:5" x14ac:dyDescent="0.25">
      <c r="A33" s="179"/>
      <c r="B33" s="13" t="s">
        <v>43</v>
      </c>
      <c r="C33" s="14">
        <v>276</v>
      </c>
      <c r="D33" s="14">
        <v>223</v>
      </c>
      <c r="E33" s="15">
        <v>0.23766816143497699</v>
      </c>
    </row>
    <row r="34" spans="1:5" x14ac:dyDescent="0.25">
      <c r="A34" s="179"/>
      <c r="B34" s="13" t="s">
        <v>44</v>
      </c>
      <c r="C34" s="14">
        <v>58</v>
      </c>
      <c r="D34" s="14">
        <v>46</v>
      </c>
      <c r="E34" s="15">
        <v>0.26086956521739102</v>
      </c>
    </row>
    <row r="35" spans="1:5" x14ac:dyDescent="0.25">
      <c r="A35" s="179"/>
      <c r="B35" s="13" t="s">
        <v>45</v>
      </c>
      <c r="C35" s="14">
        <v>120</v>
      </c>
      <c r="D35" s="14">
        <v>81</v>
      </c>
      <c r="E35" s="15">
        <v>0.48148148148148101</v>
      </c>
    </row>
    <row r="36" spans="1:5" x14ac:dyDescent="0.25">
      <c r="A36" s="180"/>
      <c r="B36" s="13" t="s">
        <v>46</v>
      </c>
      <c r="C36" s="14">
        <v>1352</v>
      </c>
      <c r="D36" s="14">
        <v>998</v>
      </c>
      <c r="E36" s="15">
        <v>0.35470941883767498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3749</v>
      </c>
      <c r="D40" s="14">
        <v>3312</v>
      </c>
      <c r="E40" s="15">
        <v>0.131944444444444</v>
      </c>
    </row>
    <row r="41" spans="1:5" x14ac:dyDescent="0.25">
      <c r="A41" s="12" t="s">
        <v>49</v>
      </c>
      <c r="B41" s="17"/>
      <c r="C41" s="14">
        <v>1815</v>
      </c>
      <c r="D41" s="14">
        <v>1153</v>
      </c>
      <c r="E41" s="15">
        <v>0.57415437987857798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8" t="s">
        <v>51</v>
      </c>
      <c r="B45" s="13" t="s">
        <v>18</v>
      </c>
      <c r="C45" s="14">
        <v>1119</v>
      </c>
      <c r="D45" s="14">
        <v>1053</v>
      </c>
      <c r="E45" s="15">
        <v>6.2678062678062696E-2</v>
      </c>
    </row>
    <row r="46" spans="1:5" x14ac:dyDescent="0.25">
      <c r="A46" s="179"/>
      <c r="B46" s="13" t="s">
        <v>52</v>
      </c>
      <c r="C46" s="14">
        <v>45</v>
      </c>
      <c r="D46" s="14">
        <v>37</v>
      </c>
      <c r="E46" s="15">
        <v>0.21621621621621601</v>
      </c>
    </row>
    <row r="47" spans="1:5" x14ac:dyDescent="0.25">
      <c r="A47" s="179"/>
      <c r="B47" s="13" t="s">
        <v>53</v>
      </c>
      <c r="C47" s="14">
        <v>1724</v>
      </c>
      <c r="D47" s="14">
        <v>1402</v>
      </c>
      <c r="E47" s="15">
        <v>0.22967189728958601</v>
      </c>
    </row>
    <row r="48" spans="1:5" x14ac:dyDescent="0.25">
      <c r="A48" s="180"/>
      <c r="B48" s="13" t="s">
        <v>22</v>
      </c>
      <c r="C48" s="14">
        <v>817</v>
      </c>
      <c r="D48" s="14">
        <v>726</v>
      </c>
      <c r="E48" s="15">
        <v>0.12534435261707999</v>
      </c>
    </row>
    <row r="49" spans="1:5" x14ac:dyDescent="0.25">
      <c r="A49" s="178" t="s">
        <v>54</v>
      </c>
      <c r="B49" s="13" t="s">
        <v>55</v>
      </c>
      <c r="C49" s="14">
        <v>1271</v>
      </c>
      <c r="D49" s="14">
        <v>1149</v>
      </c>
      <c r="E49" s="15">
        <v>0.10617928633594401</v>
      </c>
    </row>
    <row r="50" spans="1:5" x14ac:dyDescent="0.25">
      <c r="A50" s="179"/>
      <c r="B50" s="13" t="s">
        <v>56</v>
      </c>
      <c r="C50" s="14">
        <v>37</v>
      </c>
      <c r="D50" s="14">
        <v>25</v>
      </c>
      <c r="E50" s="15">
        <v>0.48</v>
      </c>
    </row>
    <row r="51" spans="1:5" x14ac:dyDescent="0.25">
      <c r="A51" s="179"/>
      <c r="B51" s="13" t="s">
        <v>57</v>
      </c>
      <c r="C51" s="14">
        <v>194</v>
      </c>
      <c r="D51" s="14">
        <v>179</v>
      </c>
      <c r="E51" s="15">
        <v>8.3798882681564199E-2</v>
      </c>
    </row>
    <row r="52" spans="1:5" x14ac:dyDescent="0.25">
      <c r="A52" s="180"/>
      <c r="B52" s="13" t="s">
        <v>58</v>
      </c>
      <c r="C52" s="14">
        <v>32</v>
      </c>
      <c r="D52" s="14">
        <v>39</v>
      </c>
      <c r="E52" s="15">
        <v>-0.17948717948717899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8" t="s">
        <v>60</v>
      </c>
      <c r="B56" s="13" t="s">
        <v>53</v>
      </c>
      <c r="C56" s="14">
        <v>18</v>
      </c>
      <c r="D56" s="14">
        <v>11</v>
      </c>
      <c r="E56" s="15">
        <v>0.63636363636363602</v>
      </c>
    </row>
    <row r="57" spans="1:5" x14ac:dyDescent="0.25">
      <c r="A57" s="179"/>
      <c r="B57" s="13" t="s">
        <v>52</v>
      </c>
      <c r="C57" s="14">
        <v>0</v>
      </c>
      <c r="D57" s="18"/>
      <c r="E57" s="15">
        <v>0</v>
      </c>
    </row>
    <row r="58" spans="1:5" x14ac:dyDescent="0.25">
      <c r="A58" s="179"/>
      <c r="B58" s="13" t="s">
        <v>18</v>
      </c>
      <c r="C58" s="14">
        <v>7</v>
      </c>
      <c r="D58" s="14">
        <v>5</v>
      </c>
      <c r="E58" s="15">
        <v>0.4</v>
      </c>
    </row>
    <row r="59" spans="1:5" x14ac:dyDescent="0.25">
      <c r="A59" s="179"/>
      <c r="B59" s="13" t="s">
        <v>22</v>
      </c>
      <c r="C59" s="14">
        <v>9</v>
      </c>
      <c r="D59" s="14">
        <v>6</v>
      </c>
      <c r="E59" s="15">
        <v>0.5</v>
      </c>
    </row>
    <row r="60" spans="1:5" x14ac:dyDescent="0.25">
      <c r="A60" s="179"/>
      <c r="B60" s="13" t="s">
        <v>61</v>
      </c>
      <c r="C60" s="14">
        <v>16</v>
      </c>
      <c r="D60" s="14">
        <v>10</v>
      </c>
      <c r="E60" s="15">
        <v>0.6</v>
      </c>
    </row>
    <row r="61" spans="1:5" x14ac:dyDescent="0.25">
      <c r="A61" s="180"/>
      <c r="B61" s="13" t="s">
        <v>62</v>
      </c>
      <c r="C61" s="18"/>
      <c r="D61" s="18"/>
      <c r="E61" s="15">
        <v>0</v>
      </c>
    </row>
    <row r="62" spans="1:5" x14ac:dyDescent="0.25">
      <c r="A62" s="178" t="s">
        <v>63</v>
      </c>
      <c r="B62" s="13" t="s">
        <v>64</v>
      </c>
      <c r="C62" s="14">
        <v>10</v>
      </c>
      <c r="D62" s="14">
        <v>11</v>
      </c>
      <c r="E62" s="15">
        <v>-9.0909090909090898E-2</v>
      </c>
    </row>
    <row r="63" spans="1:5" x14ac:dyDescent="0.25">
      <c r="A63" s="179"/>
      <c r="B63" s="13" t="s">
        <v>57</v>
      </c>
      <c r="C63" s="14">
        <v>1</v>
      </c>
      <c r="D63" s="14">
        <v>1</v>
      </c>
      <c r="E63" s="15">
        <v>0</v>
      </c>
    </row>
    <row r="64" spans="1:5" x14ac:dyDescent="0.25">
      <c r="A64" s="180"/>
      <c r="B64" s="13" t="s">
        <v>65</v>
      </c>
      <c r="C64" s="14">
        <v>2</v>
      </c>
      <c r="D64" s="14">
        <v>1</v>
      </c>
      <c r="E64" s="15">
        <v>1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8"/>
      <c r="E68" s="15">
        <v>0</v>
      </c>
    </row>
    <row r="69" spans="1:5" x14ac:dyDescent="0.25">
      <c r="A69" s="12" t="s">
        <v>35</v>
      </c>
      <c r="B69" s="17"/>
      <c r="C69" s="18"/>
      <c r="D69" s="18"/>
      <c r="E69" s="15">
        <v>0</v>
      </c>
    </row>
    <row r="70" spans="1:5" x14ac:dyDescent="0.25">
      <c r="A70" s="12" t="s">
        <v>36</v>
      </c>
      <c r="B70" s="17"/>
      <c r="C70" s="14">
        <v>4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4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1"/>
      <c r="B76" s="13" t="s">
        <v>48</v>
      </c>
      <c r="C76" s="14">
        <v>7</v>
      </c>
      <c r="D76" s="14">
        <v>5</v>
      </c>
      <c r="E76" s="15">
        <v>0.4</v>
      </c>
    </row>
    <row r="77" spans="1:5" x14ac:dyDescent="0.25">
      <c r="A77" s="182"/>
      <c r="B77" s="13" t="s">
        <v>57</v>
      </c>
      <c r="C77" s="14">
        <v>2</v>
      </c>
      <c r="D77" s="18"/>
      <c r="E77" s="15">
        <v>0</v>
      </c>
    </row>
    <row r="78" spans="1:5" x14ac:dyDescent="0.25">
      <c r="A78" s="182"/>
      <c r="B78" s="13" t="s">
        <v>64</v>
      </c>
      <c r="C78" s="14">
        <v>3</v>
      </c>
      <c r="D78" s="14">
        <v>4</v>
      </c>
      <c r="E78" s="15">
        <v>-0.25</v>
      </c>
    </row>
    <row r="79" spans="1:5" x14ac:dyDescent="0.25">
      <c r="A79" s="182"/>
      <c r="B79" s="13" t="s">
        <v>68</v>
      </c>
      <c r="C79" s="14">
        <v>3</v>
      </c>
      <c r="D79" s="14">
        <v>4</v>
      </c>
      <c r="E79" s="15">
        <v>-0.25</v>
      </c>
    </row>
    <row r="80" spans="1:5" x14ac:dyDescent="0.25">
      <c r="A80" s="183"/>
      <c r="B80" s="13" t="s">
        <v>69</v>
      </c>
      <c r="C80" s="18"/>
      <c r="D80" s="18"/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8" t="s">
        <v>71</v>
      </c>
      <c r="B84" s="13" t="s">
        <v>72</v>
      </c>
      <c r="C84" s="14">
        <v>1815</v>
      </c>
      <c r="D84" s="14">
        <v>1153</v>
      </c>
      <c r="E84" s="15">
        <v>0.57415437987857798</v>
      </c>
    </row>
    <row r="85" spans="1:5" x14ac:dyDescent="0.25">
      <c r="A85" s="180"/>
      <c r="B85" s="13" t="s">
        <v>73</v>
      </c>
      <c r="C85" s="14">
        <v>639</v>
      </c>
      <c r="D85" s="14">
        <v>405</v>
      </c>
      <c r="E85" s="15">
        <v>0.57777777777777795</v>
      </c>
    </row>
    <row r="86" spans="1:5" x14ac:dyDescent="0.25">
      <c r="A86" s="178" t="s">
        <v>74</v>
      </c>
      <c r="B86" s="13" t="s">
        <v>72</v>
      </c>
      <c r="C86" s="14">
        <v>1625</v>
      </c>
      <c r="D86" s="14">
        <v>1115</v>
      </c>
      <c r="E86" s="15">
        <v>0.457399103139013</v>
      </c>
    </row>
    <row r="87" spans="1:5" x14ac:dyDescent="0.25">
      <c r="A87" s="180"/>
      <c r="B87" s="13" t="s">
        <v>73</v>
      </c>
      <c r="C87" s="14">
        <v>887</v>
      </c>
      <c r="D87" s="14">
        <v>1048</v>
      </c>
      <c r="E87" s="15">
        <v>-0.153625954198473</v>
      </c>
    </row>
    <row r="88" spans="1:5" x14ac:dyDescent="0.25">
      <c r="A88" s="178" t="s">
        <v>75</v>
      </c>
      <c r="B88" s="13" t="s">
        <v>72</v>
      </c>
      <c r="C88" s="14">
        <v>65</v>
      </c>
      <c r="D88" s="14">
        <v>56</v>
      </c>
      <c r="E88" s="15">
        <v>0.160714285714286</v>
      </c>
    </row>
    <row r="89" spans="1:5" x14ac:dyDescent="0.25">
      <c r="A89" s="180"/>
      <c r="B89" s="13" t="s">
        <v>73</v>
      </c>
      <c r="C89" s="14">
        <v>22</v>
      </c>
      <c r="D89" s="14">
        <v>32</v>
      </c>
      <c r="E89" s="15">
        <v>-0.3125</v>
      </c>
    </row>
    <row r="90" spans="1:5" x14ac:dyDescent="0.25">
      <c r="A90" s="178" t="s">
        <v>76</v>
      </c>
      <c r="B90" s="13" t="s">
        <v>72</v>
      </c>
      <c r="C90" s="18"/>
      <c r="D90" s="18"/>
      <c r="E90" s="15">
        <v>0</v>
      </c>
    </row>
    <row r="91" spans="1:5" x14ac:dyDescent="0.25">
      <c r="A91" s="180"/>
      <c r="B91" s="13" t="s">
        <v>73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1169</v>
      </c>
      <c r="D95" s="14">
        <v>837</v>
      </c>
      <c r="E95" s="15">
        <v>0.396654719235364</v>
      </c>
    </row>
    <row r="96" spans="1:5" x14ac:dyDescent="0.25">
      <c r="A96" s="12" t="s">
        <v>78</v>
      </c>
      <c r="B96" s="17"/>
      <c r="C96" s="18"/>
      <c r="D96" s="18"/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712</v>
      </c>
      <c r="D100" s="14">
        <v>499</v>
      </c>
      <c r="E100" s="15">
        <v>0.42685370741482997</v>
      </c>
    </row>
    <row r="101" spans="1:5" x14ac:dyDescent="0.25">
      <c r="A101" s="12" t="s">
        <v>81</v>
      </c>
      <c r="B101" s="17"/>
      <c r="C101" s="14">
        <v>856</v>
      </c>
      <c r="D101" s="14">
        <v>612</v>
      </c>
      <c r="E101" s="15">
        <v>0.39869281045751598</v>
      </c>
    </row>
    <row r="102" spans="1:5" x14ac:dyDescent="0.25">
      <c r="A102" s="12" t="s">
        <v>78</v>
      </c>
      <c r="B102" s="17"/>
      <c r="C102" s="14">
        <v>10</v>
      </c>
      <c r="D102" s="14">
        <v>8</v>
      </c>
      <c r="E102" s="15">
        <v>0.25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8" t="s">
        <v>80</v>
      </c>
      <c r="B106" s="13" t="s">
        <v>83</v>
      </c>
      <c r="C106" s="14">
        <v>872</v>
      </c>
      <c r="D106" s="14">
        <v>491</v>
      </c>
      <c r="E106" s="15">
        <v>0.77596741344195497</v>
      </c>
    </row>
    <row r="107" spans="1:5" x14ac:dyDescent="0.25">
      <c r="A107" s="179"/>
      <c r="B107" s="13" t="s">
        <v>84</v>
      </c>
      <c r="C107" s="14">
        <v>411</v>
      </c>
      <c r="D107" s="14">
        <v>354</v>
      </c>
      <c r="E107" s="15">
        <v>0.161016949152542</v>
      </c>
    </row>
    <row r="108" spans="1:5" x14ac:dyDescent="0.25">
      <c r="A108" s="180"/>
      <c r="B108" s="13" t="s">
        <v>85</v>
      </c>
      <c r="C108" s="14">
        <v>60</v>
      </c>
      <c r="D108" s="14">
        <v>73</v>
      </c>
      <c r="E108" s="15">
        <v>-0.17808219178082199</v>
      </c>
    </row>
    <row r="109" spans="1:5" x14ac:dyDescent="0.25">
      <c r="A109" s="178" t="s">
        <v>81</v>
      </c>
      <c r="B109" s="13" t="s">
        <v>86</v>
      </c>
      <c r="C109" s="14">
        <v>32</v>
      </c>
      <c r="D109" s="14">
        <v>8</v>
      </c>
      <c r="E109" s="15">
        <v>3</v>
      </c>
    </row>
    <row r="110" spans="1:5" x14ac:dyDescent="0.25">
      <c r="A110" s="180"/>
      <c r="B110" s="13" t="s">
        <v>85</v>
      </c>
      <c r="C110" s="14">
        <v>239</v>
      </c>
      <c r="D110" s="14">
        <v>202</v>
      </c>
      <c r="E110" s="15">
        <v>0.183168316831683</v>
      </c>
    </row>
    <row r="111" spans="1:5" x14ac:dyDescent="0.25">
      <c r="A111" s="12" t="s">
        <v>78</v>
      </c>
      <c r="B111" s="17"/>
      <c r="C111" s="14">
        <v>12</v>
      </c>
      <c r="D111" s="14">
        <v>16</v>
      </c>
      <c r="E111" s="15">
        <v>-0.25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8" t="s">
        <v>80</v>
      </c>
      <c r="B115" s="13" t="s">
        <v>83</v>
      </c>
      <c r="C115" s="14">
        <v>35</v>
      </c>
      <c r="D115" s="14">
        <v>31</v>
      </c>
      <c r="E115" s="15">
        <v>0.12903225806451599</v>
      </c>
    </row>
    <row r="116" spans="1:5" x14ac:dyDescent="0.25">
      <c r="A116" s="179"/>
      <c r="B116" s="13" t="s">
        <v>84</v>
      </c>
      <c r="C116" s="14">
        <v>19</v>
      </c>
      <c r="D116" s="14">
        <v>16</v>
      </c>
      <c r="E116" s="15">
        <v>0.1875</v>
      </c>
    </row>
    <row r="117" spans="1:5" x14ac:dyDescent="0.25">
      <c r="A117" s="180"/>
      <c r="B117" s="13" t="s">
        <v>85</v>
      </c>
      <c r="C117" s="14">
        <v>4</v>
      </c>
      <c r="D117" s="14">
        <v>6</v>
      </c>
      <c r="E117" s="15">
        <v>-0.33333333333333298</v>
      </c>
    </row>
    <row r="118" spans="1:5" x14ac:dyDescent="0.25">
      <c r="A118" s="178" t="s">
        <v>81</v>
      </c>
      <c r="B118" s="13" t="s">
        <v>86</v>
      </c>
      <c r="C118" s="14">
        <v>3</v>
      </c>
      <c r="D118" s="14">
        <v>0</v>
      </c>
      <c r="E118" s="15">
        <v>0</v>
      </c>
    </row>
    <row r="119" spans="1:5" x14ac:dyDescent="0.25">
      <c r="A119" s="180"/>
      <c r="B119" s="13" t="s">
        <v>85</v>
      </c>
      <c r="C119" s="14">
        <v>6</v>
      </c>
      <c r="D119" s="14">
        <v>5</v>
      </c>
      <c r="E119" s="15">
        <v>0.2</v>
      </c>
    </row>
    <row r="120" spans="1:5" x14ac:dyDescent="0.25">
      <c r="A120" s="12" t="s">
        <v>78</v>
      </c>
      <c r="B120" s="17"/>
      <c r="C120" s="14">
        <v>1</v>
      </c>
      <c r="D120" s="14">
        <v>4</v>
      </c>
      <c r="E120" s="15">
        <v>-0.75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8" t="s">
        <v>89</v>
      </c>
      <c r="B124" s="13" t="s">
        <v>90</v>
      </c>
      <c r="C124" s="18"/>
      <c r="D124" s="18"/>
      <c r="E124" s="15">
        <v>0</v>
      </c>
    </row>
    <row r="125" spans="1:5" x14ac:dyDescent="0.25">
      <c r="A125" s="180"/>
      <c r="B125" s="13" t="s">
        <v>91</v>
      </c>
      <c r="C125" s="18"/>
      <c r="D125" s="18"/>
      <c r="E125" s="15">
        <v>0</v>
      </c>
    </row>
    <row r="126" spans="1:5" x14ac:dyDescent="0.25">
      <c r="A126" s="178" t="s">
        <v>92</v>
      </c>
      <c r="B126" s="13" t="s">
        <v>90</v>
      </c>
      <c r="C126" s="14">
        <v>63</v>
      </c>
      <c r="D126" s="14">
        <v>230</v>
      </c>
      <c r="E126" s="15">
        <v>-0.72608695652173905</v>
      </c>
    </row>
    <row r="127" spans="1:5" x14ac:dyDescent="0.25">
      <c r="A127" s="180"/>
      <c r="B127" s="13" t="s">
        <v>91</v>
      </c>
      <c r="C127" s="14">
        <v>95</v>
      </c>
      <c r="D127" s="14">
        <v>480</v>
      </c>
      <c r="E127" s="15">
        <v>-0.80208333333333304</v>
      </c>
    </row>
    <row r="128" spans="1:5" x14ac:dyDescent="0.25">
      <c r="A128" s="178" t="s">
        <v>93</v>
      </c>
      <c r="B128" s="13" t="s">
        <v>90</v>
      </c>
      <c r="C128" s="14">
        <v>3130</v>
      </c>
      <c r="D128" s="14">
        <v>4100</v>
      </c>
      <c r="E128" s="15">
        <v>-0.236585365853658</v>
      </c>
    </row>
    <row r="129" spans="1:5" x14ac:dyDescent="0.25">
      <c r="A129" s="180"/>
      <c r="B129" s="13" t="s">
        <v>91</v>
      </c>
      <c r="C129" s="14">
        <v>4100</v>
      </c>
      <c r="D129" s="14">
        <v>7550</v>
      </c>
      <c r="E129" s="15">
        <v>-0.45695364238410602</v>
      </c>
    </row>
    <row r="130" spans="1:5" x14ac:dyDescent="0.25">
      <c r="A130" s="178" t="s">
        <v>94</v>
      </c>
      <c r="B130" s="13" t="s">
        <v>90</v>
      </c>
      <c r="C130" s="14">
        <v>796</v>
      </c>
      <c r="D130" s="14">
        <v>657</v>
      </c>
      <c r="E130" s="15">
        <v>0.211567732115677</v>
      </c>
    </row>
    <row r="131" spans="1:5" x14ac:dyDescent="0.25">
      <c r="A131" s="180"/>
      <c r="B131" s="13" t="s">
        <v>91</v>
      </c>
      <c r="C131" s="14">
        <v>1036</v>
      </c>
      <c r="D131" s="14">
        <v>894</v>
      </c>
      <c r="E131" s="15">
        <v>0.158836689038031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8" t="s">
        <v>96</v>
      </c>
      <c r="B135" s="13" t="s">
        <v>97</v>
      </c>
      <c r="C135" s="14">
        <v>77</v>
      </c>
      <c r="D135" s="14">
        <v>61</v>
      </c>
      <c r="E135" s="15">
        <v>0.26229508196721302</v>
      </c>
    </row>
    <row r="136" spans="1:5" x14ac:dyDescent="0.25">
      <c r="A136" s="180"/>
      <c r="B136" s="13" t="s">
        <v>98</v>
      </c>
      <c r="C136" s="14">
        <v>3</v>
      </c>
      <c r="D136" s="14">
        <v>2</v>
      </c>
      <c r="E136" s="15">
        <v>0.5</v>
      </c>
    </row>
    <row r="137" spans="1:5" x14ac:dyDescent="0.25">
      <c r="A137" s="178" t="s">
        <v>99</v>
      </c>
      <c r="B137" s="13" t="s">
        <v>97</v>
      </c>
      <c r="C137" s="18"/>
      <c r="D137" s="18"/>
      <c r="E137" s="15">
        <v>0</v>
      </c>
    </row>
    <row r="138" spans="1:5" x14ac:dyDescent="0.25">
      <c r="A138" s="180"/>
      <c r="B138" s="13" t="s">
        <v>98</v>
      </c>
      <c r="C138" s="18"/>
      <c r="D138" s="18"/>
      <c r="E138" s="15">
        <v>0</v>
      </c>
    </row>
    <row r="139" spans="1:5" x14ac:dyDescent="0.25">
      <c r="A139" s="178" t="s">
        <v>100</v>
      </c>
      <c r="B139" s="13" t="s">
        <v>97</v>
      </c>
      <c r="C139" s="14">
        <v>7</v>
      </c>
      <c r="D139" s="14">
        <v>4</v>
      </c>
      <c r="E139" s="15">
        <v>0.75</v>
      </c>
    </row>
    <row r="140" spans="1:5" x14ac:dyDescent="0.25">
      <c r="A140" s="180"/>
      <c r="B140" s="13" t="s">
        <v>101</v>
      </c>
      <c r="C140" s="18"/>
      <c r="D140" s="18"/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196</v>
      </c>
      <c r="D144" s="14">
        <v>199</v>
      </c>
      <c r="E144" s="15">
        <v>-1.5075376884422099E-2</v>
      </c>
    </row>
    <row r="145" spans="1:5" x14ac:dyDescent="0.25">
      <c r="A145" s="178" t="s">
        <v>104</v>
      </c>
      <c r="B145" s="13" t="s">
        <v>105</v>
      </c>
      <c r="C145" s="14">
        <v>2</v>
      </c>
      <c r="D145" s="14">
        <v>13</v>
      </c>
      <c r="E145" s="15">
        <v>-0.84615384615384603</v>
      </c>
    </row>
    <row r="146" spans="1:5" x14ac:dyDescent="0.25">
      <c r="A146" s="179"/>
      <c r="B146" s="13" t="s">
        <v>106</v>
      </c>
      <c r="C146" s="14">
        <v>142</v>
      </c>
      <c r="D146" s="14">
        <v>137</v>
      </c>
      <c r="E146" s="15">
        <v>3.6496350364963501E-2</v>
      </c>
    </row>
    <row r="147" spans="1:5" x14ac:dyDescent="0.25">
      <c r="A147" s="179"/>
      <c r="B147" s="13" t="s">
        <v>107</v>
      </c>
      <c r="C147" s="14">
        <v>13</v>
      </c>
      <c r="D147" s="14">
        <v>11</v>
      </c>
      <c r="E147" s="15">
        <v>0.18181818181818199</v>
      </c>
    </row>
    <row r="148" spans="1:5" x14ac:dyDescent="0.25">
      <c r="A148" s="179"/>
      <c r="B148" s="13" t="s">
        <v>108</v>
      </c>
      <c r="C148" s="14">
        <v>9</v>
      </c>
      <c r="D148" s="14">
        <v>3</v>
      </c>
      <c r="E148" s="15">
        <v>2</v>
      </c>
    </row>
    <row r="149" spans="1:5" x14ac:dyDescent="0.25">
      <c r="A149" s="179"/>
      <c r="B149" s="13" t="s">
        <v>109</v>
      </c>
      <c r="C149" s="14">
        <v>30</v>
      </c>
      <c r="D149" s="14">
        <v>35</v>
      </c>
      <c r="E149" s="15">
        <v>-0.14285714285714299</v>
      </c>
    </row>
    <row r="150" spans="1:5" x14ac:dyDescent="0.25">
      <c r="A150" s="180"/>
      <c r="B150" s="13" t="s">
        <v>110</v>
      </c>
      <c r="C150" s="18"/>
      <c r="D150" s="18"/>
      <c r="E150" s="15">
        <v>0</v>
      </c>
    </row>
    <row r="151" spans="1:5" x14ac:dyDescent="0.25">
      <c r="A151" s="178" t="s">
        <v>111</v>
      </c>
      <c r="B151" s="13" t="s">
        <v>112</v>
      </c>
      <c r="C151" s="14">
        <v>116</v>
      </c>
      <c r="D151" s="14">
        <v>109</v>
      </c>
      <c r="E151" s="15">
        <v>6.4220183486238494E-2</v>
      </c>
    </row>
    <row r="152" spans="1:5" x14ac:dyDescent="0.25">
      <c r="A152" s="180"/>
      <c r="B152" s="13" t="s">
        <v>113</v>
      </c>
      <c r="C152" s="14">
        <v>234</v>
      </c>
      <c r="D152" s="14">
        <v>179</v>
      </c>
      <c r="E152" s="15">
        <v>0.30726256983240202</v>
      </c>
    </row>
    <row r="153" spans="1:5" x14ac:dyDescent="0.25">
      <c r="A153" s="178" t="s">
        <v>114</v>
      </c>
      <c r="B153" s="13" t="s">
        <v>18</v>
      </c>
      <c r="C153" s="14">
        <v>48</v>
      </c>
      <c r="D153" s="14">
        <v>22</v>
      </c>
      <c r="E153" s="15">
        <v>1.1818181818181801</v>
      </c>
    </row>
    <row r="154" spans="1:5" x14ac:dyDescent="0.25">
      <c r="A154" s="180"/>
      <c r="B154" s="13" t="s">
        <v>22</v>
      </c>
      <c r="C154" s="14">
        <v>10</v>
      </c>
      <c r="D154" s="14">
        <v>42</v>
      </c>
      <c r="E154" s="15">
        <v>-0.76190476190476197</v>
      </c>
    </row>
    <row r="155" spans="1:5" x14ac:dyDescent="0.25">
      <c r="A155" s="12" t="s">
        <v>115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8" t="s">
        <v>117</v>
      </c>
      <c r="B159" s="13" t="s">
        <v>118</v>
      </c>
      <c r="C159" s="14">
        <v>948</v>
      </c>
      <c r="D159" s="14">
        <v>1033</v>
      </c>
      <c r="E159" s="15">
        <v>-8.2284607938044499E-2</v>
      </c>
    </row>
    <row r="160" spans="1:5" x14ac:dyDescent="0.25">
      <c r="A160" s="179"/>
      <c r="B160" s="13" t="s">
        <v>119</v>
      </c>
      <c r="C160" s="14">
        <v>96</v>
      </c>
      <c r="D160" s="14">
        <v>112</v>
      </c>
      <c r="E160" s="15">
        <v>-0.14285714285714299</v>
      </c>
    </row>
    <row r="161" spans="1:5" x14ac:dyDescent="0.25">
      <c r="A161" s="179"/>
      <c r="B161" s="13" t="s">
        <v>120</v>
      </c>
      <c r="C161" s="14">
        <v>122</v>
      </c>
      <c r="D161" s="14">
        <v>133</v>
      </c>
      <c r="E161" s="15">
        <v>-8.2706766917293201E-2</v>
      </c>
    </row>
    <row r="162" spans="1:5" x14ac:dyDescent="0.25">
      <c r="A162" s="179"/>
      <c r="B162" s="13" t="s">
        <v>121</v>
      </c>
      <c r="C162" s="14">
        <v>215</v>
      </c>
      <c r="D162" s="14">
        <v>239</v>
      </c>
      <c r="E162" s="15">
        <v>-0.100418410041841</v>
      </c>
    </row>
    <row r="163" spans="1:5" x14ac:dyDescent="0.25">
      <c r="A163" s="179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9"/>
      <c r="B164" s="13" t="s">
        <v>123</v>
      </c>
      <c r="C164" s="14">
        <v>14</v>
      </c>
      <c r="D164" s="14">
        <v>14</v>
      </c>
      <c r="E164" s="15">
        <v>0</v>
      </c>
    </row>
    <row r="165" spans="1:5" x14ac:dyDescent="0.25">
      <c r="A165" s="179"/>
      <c r="B165" s="13" t="s">
        <v>124</v>
      </c>
      <c r="C165" s="14">
        <v>794</v>
      </c>
      <c r="D165" s="14">
        <v>490</v>
      </c>
      <c r="E165" s="15">
        <v>0.62040816326530601</v>
      </c>
    </row>
    <row r="166" spans="1:5" x14ac:dyDescent="0.25">
      <c r="A166" s="179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9"/>
      <c r="B167" s="13" t="s">
        <v>126</v>
      </c>
      <c r="C167" s="14">
        <v>129</v>
      </c>
      <c r="D167" s="14">
        <v>115</v>
      </c>
      <c r="E167" s="15">
        <v>0.121739130434783</v>
      </c>
    </row>
    <row r="168" spans="1:5" x14ac:dyDescent="0.25">
      <c r="A168" s="179"/>
      <c r="B168" s="13" t="s">
        <v>127</v>
      </c>
      <c r="C168" s="14">
        <v>246</v>
      </c>
      <c r="D168" s="14">
        <v>314</v>
      </c>
      <c r="E168" s="15">
        <v>-0.21656050955414</v>
      </c>
    </row>
    <row r="169" spans="1:5" x14ac:dyDescent="0.25">
      <c r="A169" s="179"/>
      <c r="B169" s="13" t="s">
        <v>128</v>
      </c>
      <c r="C169" s="18"/>
      <c r="D169" s="14">
        <v>8</v>
      </c>
      <c r="E169" s="15">
        <v>0</v>
      </c>
    </row>
    <row r="170" spans="1:5" x14ac:dyDescent="0.25">
      <c r="A170" s="179"/>
      <c r="B170" s="13" t="s">
        <v>129</v>
      </c>
      <c r="C170" s="14">
        <v>35</v>
      </c>
      <c r="D170" s="14">
        <v>226</v>
      </c>
      <c r="E170" s="15">
        <v>-0.84513274336283195</v>
      </c>
    </row>
    <row r="171" spans="1:5" x14ac:dyDescent="0.25">
      <c r="A171" s="179"/>
      <c r="B171" s="13" t="s">
        <v>130</v>
      </c>
      <c r="C171" s="18"/>
      <c r="D171" s="14">
        <v>0</v>
      </c>
      <c r="E171" s="15">
        <v>0</v>
      </c>
    </row>
    <row r="172" spans="1:5" x14ac:dyDescent="0.25">
      <c r="A172" s="179"/>
      <c r="B172" s="13" t="s">
        <v>131</v>
      </c>
      <c r="C172" s="18"/>
      <c r="D172" s="14">
        <v>0</v>
      </c>
      <c r="E172" s="15">
        <v>0</v>
      </c>
    </row>
    <row r="173" spans="1:5" x14ac:dyDescent="0.25">
      <c r="A173" s="179"/>
      <c r="B173" s="13" t="s">
        <v>132</v>
      </c>
      <c r="C173" s="14">
        <v>2</v>
      </c>
      <c r="D173" s="14">
        <v>6</v>
      </c>
      <c r="E173" s="15">
        <v>-0.66666666666666696</v>
      </c>
    </row>
    <row r="174" spans="1:5" x14ac:dyDescent="0.25">
      <c r="A174" s="179"/>
      <c r="B174" s="13" t="s">
        <v>133</v>
      </c>
      <c r="C174" s="18"/>
      <c r="D174" s="14">
        <v>0</v>
      </c>
      <c r="E174" s="15">
        <v>0</v>
      </c>
    </row>
    <row r="175" spans="1:5" x14ac:dyDescent="0.25">
      <c r="A175" s="179"/>
      <c r="B175" s="13" t="s">
        <v>134</v>
      </c>
      <c r="C175" s="18"/>
      <c r="D175" s="14">
        <v>20</v>
      </c>
      <c r="E175" s="15">
        <v>0</v>
      </c>
    </row>
    <row r="176" spans="1:5" x14ac:dyDescent="0.25">
      <c r="A176" s="179"/>
      <c r="B176" s="13" t="s">
        <v>135</v>
      </c>
      <c r="C176" s="18"/>
      <c r="D176" s="18"/>
      <c r="E176" s="15">
        <v>0</v>
      </c>
    </row>
    <row r="177" spans="1:5" x14ac:dyDescent="0.25">
      <c r="A177" s="179"/>
      <c r="B177" s="13" t="s">
        <v>136</v>
      </c>
      <c r="C177" s="18"/>
      <c r="D177" s="18"/>
      <c r="E177" s="15">
        <v>0</v>
      </c>
    </row>
    <row r="178" spans="1:5" x14ac:dyDescent="0.25">
      <c r="A178" s="179"/>
      <c r="B178" s="13" t="s">
        <v>137</v>
      </c>
      <c r="C178" s="18"/>
      <c r="D178" s="18"/>
      <c r="E178" s="15">
        <v>0</v>
      </c>
    </row>
    <row r="179" spans="1:5" x14ac:dyDescent="0.25">
      <c r="A179" s="179"/>
      <c r="B179" s="13" t="s">
        <v>138</v>
      </c>
      <c r="C179" s="18"/>
      <c r="D179" s="14">
        <v>0</v>
      </c>
      <c r="E179" s="15">
        <v>0</v>
      </c>
    </row>
    <row r="180" spans="1:5" x14ac:dyDescent="0.25">
      <c r="A180" s="179"/>
      <c r="B180" s="13" t="s">
        <v>139</v>
      </c>
      <c r="C180" s="18"/>
      <c r="D180" s="14">
        <v>0</v>
      </c>
      <c r="E180" s="15">
        <v>0</v>
      </c>
    </row>
    <row r="181" spans="1:5" x14ac:dyDescent="0.25">
      <c r="A181" s="179"/>
      <c r="B181" s="13" t="s">
        <v>140</v>
      </c>
      <c r="C181" s="18"/>
      <c r="D181" s="14">
        <v>0</v>
      </c>
      <c r="E181" s="15">
        <v>0</v>
      </c>
    </row>
    <row r="182" spans="1:5" x14ac:dyDescent="0.25">
      <c r="A182" s="179"/>
      <c r="B182" s="13" t="s">
        <v>141</v>
      </c>
      <c r="C182" s="18"/>
      <c r="D182" s="14">
        <v>0</v>
      </c>
      <c r="E182" s="15">
        <v>0</v>
      </c>
    </row>
    <row r="183" spans="1:5" x14ac:dyDescent="0.25">
      <c r="A183" s="179"/>
      <c r="B183" s="13" t="s">
        <v>142</v>
      </c>
      <c r="C183" s="18"/>
      <c r="D183" s="14">
        <v>0</v>
      </c>
      <c r="E183" s="15">
        <v>0</v>
      </c>
    </row>
    <row r="184" spans="1:5" x14ac:dyDescent="0.25">
      <c r="A184" s="179"/>
      <c r="B184" s="13" t="s">
        <v>143</v>
      </c>
      <c r="C184" s="18"/>
      <c r="D184" s="14">
        <v>0</v>
      </c>
      <c r="E184" s="15">
        <v>0</v>
      </c>
    </row>
    <row r="185" spans="1:5" x14ac:dyDescent="0.25">
      <c r="A185" s="179"/>
      <c r="B185" s="13" t="s">
        <v>144</v>
      </c>
      <c r="C185" s="18"/>
      <c r="D185" s="14">
        <v>0</v>
      </c>
      <c r="E185" s="15">
        <v>0</v>
      </c>
    </row>
    <row r="186" spans="1:5" x14ac:dyDescent="0.25">
      <c r="A186" s="179"/>
      <c r="B186" s="13" t="s">
        <v>145</v>
      </c>
      <c r="C186" s="18"/>
      <c r="D186" s="14">
        <v>0</v>
      </c>
      <c r="E186" s="15">
        <v>0</v>
      </c>
    </row>
    <row r="187" spans="1:5" x14ac:dyDescent="0.25">
      <c r="A187" s="179"/>
      <c r="B187" s="13" t="s">
        <v>146</v>
      </c>
      <c r="C187" s="18"/>
      <c r="D187" s="14">
        <v>0</v>
      </c>
      <c r="E187" s="15">
        <v>0</v>
      </c>
    </row>
    <row r="188" spans="1:5" x14ac:dyDescent="0.25">
      <c r="A188" s="179"/>
      <c r="B188" s="13" t="s">
        <v>147</v>
      </c>
      <c r="C188" s="18"/>
      <c r="D188" s="14">
        <v>0</v>
      </c>
      <c r="E188" s="15">
        <v>0</v>
      </c>
    </row>
    <row r="189" spans="1:5" x14ac:dyDescent="0.25">
      <c r="A189" s="179"/>
      <c r="B189" s="13" t="s">
        <v>148</v>
      </c>
      <c r="C189" s="18"/>
      <c r="D189" s="14">
        <v>0</v>
      </c>
      <c r="E189" s="15">
        <v>0</v>
      </c>
    </row>
    <row r="190" spans="1:5" x14ac:dyDescent="0.25">
      <c r="A190" s="179"/>
      <c r="B190" s="13" t="s">
        <v>149</v>
      </c>
      <c r="C190" s="18"/>
      <c r="D190" s="14">
        <v>0</v>
      </c>
      <c r="E190" s="15">
        <v>0</v>
      </c>
    </row>
    <row r="191" spans="1:5" x14ac:dyDescent="0.25">
      <c r="A191" s="179"/>
      <c r="B191" s="13" t="s">
        <v>150</v>
      </c>
      <c r="C191" s="14">
        <v>117</v>
      </c>
      <c r="D191" s="14">
        <v>0</v>
      </c>
      <c r="E191" s="15">
        <v>0</v>
      </c>
    </row>
    <row r="192" spans="1:5" x14ac:dyDescent="0.25">
      <c r="A192" s="179"/>
      <c r="B192" s="13" t="s">
        <v>151</v>
      </c>
      <c r="C192" s="18"/>
      <c r="D192" s="14">
        <v>0</v>
      </c>
      <c r="E192" s="15">
        <v>0</v>
      </c>
    </row>
    <row r="193" spans="1:5" x14ac:dyDescent="0.25">
      <c r="A193" s="179"/>
      <c r="B193" s="13" t="s">
        <v>152</v>
      </c>
      <c r="C193" s="18"/>
      <c r="D193" s="14">
        <v>0</v>
      </c>
      <c r="E193" s="15">
        <v>0</v>
      </c>
    </row>
    <row r="194" spans="1:5" x14ac:dyDescent="0.25">
      <c r="A194" s="179"/>
      <c r="B194" s="13" t="s">
        <v>153</v>
      </c>
      <c r="C194" s="18"/>
      <c r="D194" s="14">
        <v>0</v>
      </c>
      <c r="E194" s="15">
        <v>0</v>
      </c>
    </row>
    <row r="195" spans="1:5" x14ac:dyDescent="0.25">
      <c r="A195" s="179"/>
      <c r="B195" s="13" t="s">
        <v>154</v>
      </c>
      <c r="C195" s="18"/>
      <c r="D195" s="14">
        <v>0</v>
      </c>
      <c r="E195" s="15">
        <v>0</v>
      </c>
    </row>
    <row r="196" spans="1:5" x14ac:dyDescent="0.25">
      <c r="A196" s="179"/>
      <c r="B196" s="13" t="s">
        <v>155</v>
      </c>
      <c r="C196" s="18"/>
      <c r="D196" s="14">
        <v>0</v>
      </c>
      <c r="E196" s="15">
        <v>0</v>
      </c>
    </row>
    <row r="197" spans="1:5" x14ac:dyDescent="0.25">
      <c r="A197" s="179"/>
      <c r="B197" s="13" t="s">
        <v>156</v>
      </c>
      <c r="C197" s="18"/>
      <c r="D197" s="14">
        <v>0</v>
      </c>
      <c r="E197" s="15">
        <v>0</v>
      </c>
    </row>
    <row r="198" spans="1:5" x14ac:dyDescent="0.25">
      <c r="A198" s="179"/>
      <c r="B198" s="13" t="s">
        <v>157</v>
      </c>
      <c r="C198" s="18"/>
      <c r="D198" s="14">
        <v>0</v>
      </c>
      <c r="E198" s="15">
        <v>0</v>
      </c>
    </row>
    <row r="199" spans="1:5" x14ac:dyDescent="0.25">
      <c r="A199" s="179"/>
      <c r="B199" s="13" t="s">
        <v>158</v>
      </c>
      <c r="C199" s="18"/>
      <c r="D199" s="14">
        <v>0</v>
      </c>
      <c r="E199" s="15">
        <v>0</v>
      </c>
    </row>
    <row r="200" spans="1:5" x14ac:dyDescent="0.25">
      <c r="A200" s="180"/>
      <c r="B200" s="13" t="s">
        <v>159</v>
      </c>
      <c r="C200" s="18"/>
      <c r="D200" s="14">
        <v>0</v>
      </c>
      <c r="E200" s="15">
        <v>0</v>
      </c>
    </row>
    <row r="201" spans="1:5" x14ac:dyDescent="0.25">
      <c r="A201" s="178" t="s">
        <v>160</v>
      </c>
      <c r="B201" s="13" t="s">
        <v>161</v>
      </c>
      <c r="C201" s="14">
        <v>1405</v>
      </c>
      <c r="D201" s="14">
        <v>1376</v>
      </c>
      <c r="E201" s="15">
        <v>2.1075581395348798E-2</v>
      </c>
    </row>
    <row r="202" spans="1:5" x14ac:dyDescent="0.25">
      <c r="A202" s="179"/>
      <c r="B202" s="13" t="s">
        <v>119</v>
      </c>
      <c r="C202" s="14">
        <v>243</v>
      </c>
      <c r="D202" s="14">
        <v>213</v>
      </c>
      <c r="E202" s="15">
        <v>0.140845070422535</v>
      </c>
    </row>
    <row r="203" spans="1:5" x14ac:dyDescent="0.25">
      <c r="A203" s="179"/>
      <c r="B203" s="13" t="s">
        <v>162</v>
      </c>
      <c r="C203" s="14">
        <v>187</v>
      </c>
      <c r="D203" s="14">
        <v>153</v>
      </c>
      <c r="E203" s="15">
        <v>0.22222222222222199</v>
      </c>
    </row>
    <row r="204" spans="1:5" x14ac:dyDescent="0.25">
      <c r="A204" s="179"/>
      <c r="B204" s="13" t="s">
        <v>121</v>
      </c>
      <c r="C204" s="14">
        <v>476</v>
      </c>
      <c r="D204" s="14">
        <v>439</v>
      </c>
      <c r="E204" s="15">
        <v>8.42824601366743E-2</v>
      </c>
    </row>
    <row r="205" spans="1:5" x14ac:dyDescent="0.25">
      <c r="A205" s="179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9"/>
      <c r="B206" s="13" t="s">
        <v>123</v>
      </c>
      <c r="C206" s="14">
        <v>14</v>
      </c>
      <c r="D206" s="14">
        <v>14</v>
      </c>
      <c r="E206" s="15">
        <v>0</v>
      </c>
    </row>
    <row r="207" spans="1:5" x14ac:dyDescent="0.25">
      <c r="A207" s="179"/>
      <c r="B207" s="13" t="s">
        <v>124</v>
      </c>
      <c r="C207" s="14">
        <v>1357</v>
      </c>
      <c r="D207" s="14">
        <v>987</v>
      </c>
      <c r="E207" s="15">
        <v>0.374873353596758</v>
      </c>
    </row>
    <row r="208" spans="1:5" x14ac:dyDescent="0.25">
      <c r="A208" s="179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9"/>
      <c r="B209" s="13" t="s">
        <v>126</v>
      </c>
      <c r="C209" s="14">
        <v>129</v>
      </c>
      <c r="D209" s="14">
        <v>167</v>
      </c>
      <c r="E209" s="15">
        <v>-0.22754491017964101</v>
      </c>
    </row>
    <row r="210" spans="1:5" x14ac:dyDescent="0.25">
      <c r="A210" s="179"/>
      <c r="B210" s="13" t="s">
        <v>164</v>
      </c>
      <c r="C210" s="14">
        <v>305</v>
      </c>
      <c r="D210" s="14">
        <v>503</v>
      </c>
      <c r="E210" s="15">
        <v>-0.39363817097415499</v>
      </c>
    </row>
    <row r="211" spans="1:5" x14ac:dyDescent="0.25">
      <c r="A211" s="179"/>
      <c r="B211" s="13" t="s">
        <v>128</v>
      </c>
      <c r="C211" s="18"/>
      <c r="D211" s="14">
        <v>8</v>
      </c>
      <c r="E211" s="15">
        <v>0</v>
      </c>
    </row>
    <row r="212" spans="1:5" x14ac:dyDescent="0.25">
      <c r="A212" s="179"/>
      <c r="B212" s="13" t="s">
        <v>129</v>
      </c>
      <c r="C212" s="14">
        <v>37</v>
      </c>
      <c r="D212" s="14">
        <v>253</v>
      </c>
      <c r="E212" s="15">
        <v>-0.85375494071146196</v>
      </c>
    </row>
    <row r="213" spans="1:5" x14ac:dyDescent="0.25">
      <c r="A213" s="179"/>
      <c r="B213" s="13" t="s">
        <v>130</v>
      </c>
      <c r="C213" s="18"/>
      <c r="D213" s="14">
        <v>0</v>
      </c>
      <c r="E213" s="15">
        <v>0</v>
      </c>
    </row>
    <row r="214" spans="1:5" x14ac:dyDescent="0.25">
      <c r="A214" s="179"/>
      <c r="B214" s="13" t="s">
        <v>131</v>
      </c>
      <c r="C214" s="18"/>
      <c r="D214" s="14">
        <v>0</v>
      </c>
      <c r="E214" s="15">
        <v>0</v>
      </c>
    </row>
    <row r="215" spans="1:5" x14ac:dyDescent="0.25">
      <c r="A215" s="179"/>
      <c r="B215" s="13" t="s">
        <v>132</v>
      </c>
      <c r="C215" s="14">
        <v>2</v>
      </c>
      <c r="D215" s="14">
        <v>6</v>
      </c>
      <c r="E215" s="15">
        <v>-0.66666666666666696</v>
      </c>
    </row>
    <row r="216" spans="1:5" x14ac:dyDescent="0.25">
      <c r="A216" s="179"/>
      <c r="B216" s="13" t="s">
        <v>133</v>
      </c>
      <c r="C216" s="18"/>
      <c r="D216" s="14">
        <v>0</v>
      </c>
      <c r="E216" s="15">
        <v>0</v>
      </c>
    </row>
    <row r="217" spans="1:5" x14ac:dyDescent="0.25">
      <c r="A217" s="179"/>
      <c r="B217" s="13" t="s">
        <v>134</v>
      </c>
      <c r="C217" s="18"/>
      <c r="D217" s="14">
        <v>1</v>
      </c>
      <c r="E217" s="15">
        <v>0</v>
      </c>
    </row>
    <row r="218" spans="1:5" x14ac:dyDescent="0.25">
      <c r="A218" s="179"/>
      <c r="B218" s="13" t="s">
        <v>135</v>
      </c>
      <c r="C218" s="18"/>
      <c r="D218" s="18"/>
      <c r="E218" s="15">
        <v>0</v>
      </c>
    </row>
    <row r="219" spans="1:5" x14ac:dyDescent="0.25">
      <c r="A219" s="179"/>
      <c r="B219" s="13" t="s">
        <v>136</v>
      </c>
      <c r="C219" s="18"/>
      <c r="D219" s="18"/>
      <c r="E219" s="15">
        <v>0</v>
      </c>
    </row>
    <row r="220" spans="1:5" x14ac:dyDescent="0.25">
      <c r="A220" s="179"/>
      <c r="B220" s="13" t="s">
        <v>137</v>
      </c>
      <c r="C220" s="18"/>
      <c r="D220" s="18"/>
      <c r="E220" s="15">
        <v>0</v>
      </c>
    </row>
    <row r="221" spans="1:5" x14ac:dyDescent="0.25">
      <c r="A221" s="179"/>
      <c r="B221" s="13" t="s">
        <v>138</v>
      </c>
      <c r="C221" s="18"/>
      <c r="D221" s="14">
        <v>0</v>
      </c>
      <c r="E221" s="15">
        <v>0</v>
      </c>
    </row>
    <row r="222" spans="1:5" x14ac:dyDescent="0.25">
      <c r="A222" s="179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179"/>
      <c r="B223" s="13" t="s">
        <v>140</v>
      </c>
      <c r="C223" s="18"/>
      <c r="D223" s="14">
        <v>0</v>
      </c>
      <c r="E223" s="15">
        <v>0</v>
      </c>
    </row>
    <row r="224" spans="1:5" x14ac:dyDescent="0.25">
      <c r="A224" s="179"/>
      <c r="B224" s="13" t="s">
        <v>141</v>
      </c>
      <c r="C224" s="18"/>
      <c r="D224" s="14">
        <v>0</v>
      </c>
      <c r="E224" s="15">
        <v>0</v>
      </c>
    </row>
    <row r="225" spans="1:5" x14ac:dyDescent="0.25">
      <c r="A225" s="179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9"/>
      <c r="B226" s="13" t="s">
        <v>143</v>
      </c>
      <c r="C226" s="18"/>
      <c r="D226" s="14">
        <v>0</v>
      </c>
      <c r="E226" s="15">
        <v>0</v>
      </c>
    </row>
    <row r="227" spans="1:5" x14ac:dyDescent="0.25">
      <c r="A227" s="179"/>
      <c r="B227" s="13" t="s">
        <v>166</v>
      </c>
      <c r="C227" s="18"/>
      <c r="D227" s="14">
        <v>0</v>
      </c>
      <c r="E227" s="15">
        <v>0</v>
      </c>
    </row>
    <row r="228" spans="1:5" x14ac:dyDescent="0.25">
      <c r="A228" s="179"/>
      <c r="B228" s="13" t="s">
        <v>145</v>
      </c>
      <c r="C228" s="18"/>
      <c r="D228" s="14">
        <v>0</v>
      </c>
      <c r="E228" s="15">
        <v>0</v>
      </c>
    </row>
    <row r="229" spans="1:5" x14ac:dyDescent="0.25">
      <c r="A229" s="179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179"/>
      <c r="B230" s="13" t="s">
        <v>147</v>
      </c>
      <c r="C230" s="18"/>
      <c r="D230" s="14">
        <v>0</v>
      </c>
      <c r="E230" s="15">
        <v>0</v>
      </c>
    </row>
    <row r="231" spans="1:5" x14ac:dyDescent="0.25">
      <c r="A231" s="179"/>
      <c r="B231" s="13" t="s">
        <v>148</v>
      </c>
      <c r="C231" s="18"/>
      <c r="D231" s="14">
        <v>0</v>
      </c>
      <c r="E231" s="15">
        <v>0</v>
      </c>
    </row>
    <row r="232" spans="1:5" x14ac:dyDescent="0.25">
      <c r="A232" s="179"/>
      <c r="B232" s="13" t="s">
        <v>149</v>
      </c>
      <c r="C232" s="18"/>
      <c r="D232" s="14">
        <v>0</v>
      </c>
      <c r="E232" s="15">
        <v>0</v>
      </c>
    </row>
    <row r="233" spans="1:5" x14ac:dyDescent="0.25">
      <c r="A233" s="179"/>
      <c r="B233" s="13" t="s">
        <v>150</v>
      </c>
      <c r="C233" s="14">
        <v>127</v>
      </c>
      <c r="D233" s="14">
        <v>0</v>
      </c>
      <c r="E233" s="15">
        <v>0</v>
      </c>
    </row>
    <row r="234" spans="1:5" x14ac:dyDescent="0.25">
      <c r="A234" s="179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9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9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9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179"/>
      <c r="B238" s="13" t="s">
        <v>155</v>
      </c>
      <c r="C238" s="18"/>
      <c r="D238" s="14">
        <v>0</v>
      </c>
      <c r="E238" s="15">
        <v>0</v>
      </c>
    </row>
    <row r="239" spans="1:5" x14ac:dyDescent="0.25">
      <c r="A239" s="179"/>
      <c r="B239" s="13" t="s">
        <v>156</v>
      </c>
      <c r="C239" s="18"/>
      <c r="D239" s="14">
        <v>0</v>
      </c>
      <c r="E239" s="15">
        <v>0</v>
      </c>
    </row>
    <row r="240" spans="1:5" x14ac:dyDescent="0.25">
      <c r="A240" s="179"/>
      <c r="B240" s="13" t="s">
        <v>157</v>
      </c>
      <c r="C240" s="18"/>
      <c r="D240" s="14">
        <v>0</v>
      </c>
      <c r="E240" s="15">
        <v>0</v>
      </c>
    </row>
    <row r="241" spans="1:5" x14ac:dyDescent="0.25">
      <c r="A241" s="179"/>
      <c r="B241" s="13" t="s">
        <v>158</v>
      </c>
      <c r="C241" s="18"/>
      <c r="D241" s="14">
        <v>0</v>
      </c>
      <c r="E241" s="15">
        <v>0</v>
      </c>
    </row>
    <row r="242" spans="1:5" x14ac:dyDescent="0.25">
      <c r="A242" s="180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655</v>
      </c>
      <c r="D246" s="14">
        <v>553</v>
      </c>
      <c r="E246" s="15">
        <v>0.184448462929476</v>
      </c>
    </row>
    <row r="247" spans="1:5" x14ac:dyDescent="0.25">
      <c r="A247" s="12" t="s">
        <v>169</v>
      </c>
      <c r="B247" s="17"/>
      <c r="C247" s="14">
        <v>615</v>
      </c>
      <c r="D247" s="14">
        <v>289</v>
      </c>
      <c r="E247" s="15">
        <v>1.1280276816609001</v>
      </c>
    </row>
    <row r="248" spans="1:5" x14ac:dyDescent="0.25">
      <c r="A248" s="12" t="s">
        <v>170</v>
      </c>
      <c r="B248" s="17"/>
      <c r="C248" s="14">
        <v>1728</v>
      </c>
      <c r="D248" s="14">
        <v>1894</v>
      </c>
      <c r="E248" s="15">
        <v>-8.7645195353748706E-2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8" t="s">
        <v>172</v>
      </c>
      <c r="B252" s="13" t="s">
        <v>173</v>
      </c>
      <c r="C252" s="14">
        <v>233</v>
      </c>
      <c r="D252" s="14">
        <v>191</v>
      </c>
      <c r="E252" s="15">
        <v>0.219895287958115</v>
      </c>
    </row>
    <row r="253" spans="1:5" x14ac:dyDescent="0.25">
      <c r="A253" s="179"/>
      <c r="B253" s="13" t="s">
        <v>18</v>
      </c>
      <c r="C253" s="14">
        <v>118</v>
      </c>
      <c r="D253" s="14">
        <v>58</v>
      </c>
      <c r="E253" s="15">
        <v>1.0344827586206899</v>
      </c>
    </row>
    <row r="254" spans="1:5" x14ac:dyDescent="0.25">
      <c r="A254" s="180"/>
      <c r="B254" s="13" t="s">
        <v>22</v>
      </c>
      <c r="C254" s="14">
        <v>142</v>
      </c>
      <c r="D254" s="14">
        <v>52</v>
      </c>
      <c r="E254" s="15">
        <v>1.7307692307692299</v>
      </c>
    </row>
    <row r="255" spans="1:5" x14ac:dyDescent="0.25">
      <c r="A255" s="178" t="s">
        <v>174</v>
      </c>
      <c r="B255" s="13" t="s">
        <v>175</v>
      </c>
      <c r="C255" s="14">
        <v>142</v>
      </c>
      <c r="D255" s="14">
        <v>119</v>
      </c>
      <c r="E255" s="15">
        <v>0.19327731092437</v>
      </c>
    </row>
    <row r="256" spans="1:5" x14ac:dyDescent="0.25">
      <c r="A256" s="179"/>
      <c r="B256" s="13" t="s">
        <v>176</v>
      </c>
      <c r="C256" s="14">
        <v>92</v>
      </c>
      <c r="D256" s="14">
        <v>116</v>
      </c>
      <c r="E256" s="15">
        <v>-0.20689655172413801</v>
      </c>
    </row>
    <row r="257" spans="1:5" x14ac:dyDescent="0.25">
      <c r="A257" s="180"/>
      <c r="B257" s="13" t="s">
        <v>177</v>
      </c>
      <c r="C257" s="14">
        <v>3</v>
      </c>
      <c r="D257" s="18"/>
      <c r="E257" s="15">
        <v>0</v>
      </c>
    </row>
    <row r="258" spans="1:5" x14ac:dyDescent="0.25">
      <c r="A258" s="12" t="s">
        <v>178</v>
      </c>
      <c r="B258" s="17"/>
      <c r="C258" s="14">
        <v>84</v>
      </c>
      <c r="D258" s="14">
        <v>107</v>
      </c>
      <c r="E258" s="15">
        <v>-0.21495327102803699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38</v>
      </c>
      <c r="D262" s="14">
        <v>44</v>
      </c>
      <c r="E262" s="15">
        <v>-0.13636363636363599</v>
      </c>
    </row>
    <row r="263" spans="1:5" x14ac:dyDescent="0.25">
      <c r="A263" s="178" t="s">
        <v>181</v>
      </c>
      <c r="B263" s="13" t="s">
        <v>182</v>
      </c>
      <c r="C263" s="14">
        <v>15</v>
      </c>
      <c r="D263" s="14">
        <v>11</v>
      </c>
      <c r="E263" s="15">
        <v>0.36363636363636398</v>
      </c>
    </row>
    <row r="264" spans="1:5" x14ac:dyDescent="0.25">
      <c r="A264" s="179"/>
      <c r="B264" s="13" t="s">
        <v>183</v>
      </c>
      <c r="C264" s="14">
        <v>1</v>
      </c>
      <c r="D264" s="14">
        <v>1</v>
      </c>
      <c r="E264" s="15">
        <v>0</v>
      </c>
    </row>
    <row r="265" spans="1:5" x14ac:dyDescent="0.25">
      <c r="A265" s="180"/>
      <c r="B265" s="13" t="s">
        <v>184</v>
      </c>
      <c r="C265" s="14">
        <v>2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26</v>
      </c>
      <c r="D267" s="14">
        <v>17</v>
      </c>
      <c r="E267" s="15">
        <v>0.52941176470588203</v>
      </c>
    </row>
    <row r="268" spans="1:5" x14ac:dyDescent="0.25">
      <c r="A268" s="12" t="s">
        <v>110</v>
      </c>
      <c r="B268" s="17"/>
      <c r="C268" s="14">
        <v>8</v>
      </c>
      <c r="D268" s="14">
        <v>53</v>
      </c>
      <c r="E268" s="15">
        <v>-0.84905660377358505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13</v>
      </c>
      <c r="D272" s="14">
        <v>19</v>
      </c>
      <c r="E272" s="15">
        <v>-0.31578947368421101</v>
      </c>
    </row>
    <row r="273" spans="1:5" x14ac:dyDescent="0.25">
      <c r="A273" s="178" t="s">
        <v>68</v>
      </c>
      <c r="B273" s="13" t="s">
        <v>189</v>
      </c>
      <c r="C273" s="14">
        <v>110</v>
      </c>
      <c r="D273" s="14">
        <v>45</v>
      </c>
      <c r="E273" s="15">
        <v>1.44444444444444</v>
      </c>
    </row>
    <row r="274" spans="1:5" x14ac:dyDescent="0.25">
      <c r="A274" s="180"/>
      <c r="B274" s="13" t="s">
        <v>110</v>
      </c>
      <c r="C274" s="14">
        <v>1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2</v>
      </c>
      <c r="D275" s="14">
        <v>1</v>
      </c>
      <c r="E275" s="15">
        <v>1</v>
      </c>
    </row>
    <row r="276" spans="1:5" x14ac:dyDescent="0.25">
      <c r="A276" s="12" t="s">
        <v>191</v>
      </c>
      <c r="B276" s="17"/>
      <c r="C276" s="14">
        <v>2</v>
      </c>
      <c r="D276" s="14">
        <v>3</v>
      </c>
      <c r="E276" s="15">
        <v>-0.33333333333333298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8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80"/>
      <c r="B282" s="13" t="s">
        <v>196</v>
      </c>
      <c r="C282" s="14">
        <v>69</v>
      </c>
      <c r="D282" s="14">
        <v>35</v>
      </c>
      <c r="E282" s="15">
        <v>0.97142857142857097</v>
      </c>
    </row>
    <row r="283" spans="1:5" x14ac:dyDescent="0.25">
      <c r="A283" s="12" t="s">
        <v>197</v>
      </c>
      <c r="B283" s="17"/>
      <c r="C283" s="18"/>
      <c r="D283" s="18"/>
      <c r="E283" s="15">
        <v>0</v>
      </c>
    </row>
    <row r="284" spans="1:5" x14ac:dyDescent="0.25">
      <c r="A284" s="12" t="s">
        <v>198</v>
      </c>
      <c r="B284" s="17"/>
      <c r="C284" s="18"/>
      <c r="D284" s="18"/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8"/>
      <c r="D288" s="18"/>
      <c r="E288" s="15">
        <v>0</v>
      </c>
    </row>
    <row r="289" spans="1:5" x14ac:dyDescent="0.25">
      <c r="A289" s="12" t="s">
        <v>201</v>
      </c>
      <c r="B289" s="17"/>
      <c r="C289" s="18"/>
      <c r="D289" s="18"/>
      <c r="E289" s="15">
        <v>0</v>
      </c>
    </row>
    <row r="290" spans="1:5" x14ac:dyDescent="0.25">
      <c r="A290" s="12" t="s">
        <v>202</v>
      </c>
      <c r="B290" s="17"/>
      <c r="C290" s="18"/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5" t="s">
        <v>205</v>
      </c>
      <c r="B293" s="13" t="s">
        <v>206</v>
      </c>
      <c r="C293" s="18"/>
      <c r="D293" s="18"/>
      <c r="E293" s="23"/>
    </row>
    <row r="294" spans="1:5" x14ac:dyDescent="0.25">
      <c r="A294" s="176"/>
      <c r="B294" s="13" t="s">
        <v>207</v>
      </c>
      <c r="C294" s="14">
        <v>405</v>
      </c>
      <c r="D294" s="14">
        <v>405</v>
      </c>
      <c r="E294" s="24">
        <v>0</v>
      </c>
    </row>
    <row r="295" spans="1:5" x14ac:dyDescent="0.25">
      <c r="A295" s="177"/>
      <c r="B295" s="13" t="s">
        <v>208</v>
      </c>
      <c r="C295" s="14">
        <v>3</v>
      </c>
      <c r="D295" s="14">
        <v>4</v>
      </c>
      <c r="E295" s="24">
        <v>0</v>
      </c>
    </row>
    <row r="296" spans="1:5" x14ac:dyDescent="0.25">
      <c r="A296" s="175" t="s">
        <v>209</v>
      </c>
      <c r="B296" s="13" t="s">
        <v>210</v>
      </c>
      <c r="C296" s="18"/>
      <c r="D296" s="18"/>
      <c r="E296" s="23"/>
    </row>
    <row r="297" spans="1:5" x14ac:dyDescent="0.25">
      <c r="A297" s="176"/>
      <c r="B297" s="13" t="s">
        <v>211</v>
      </c>
      <c r="C297" s="18"/>
      <c r="D297" s="18"/>
      <c r="E297" s="23"/>
    </row>
    <row r="298" spans="1:5" x14ac:dyDescent="0.25">
      <c r="A298" s="177"/>
      <c r="B298" s="13" t="s">
        <v>212</v>
      </c>
      <c r="C298" s="18"/>
      <c r="D298" s="18"/>
      <c r="E298" s="23"/>
    </row>
    <row r="299" spans="1:5" x14ac:dyDescent="0.25">
      <c r="A299" s="22" t="s">
        <v>213</v>
      </c>
      <c r="B299" s="13" t="s">
        <v>214</v>
      </c>
      <c r="C299" s="14">
        <v>11</v>
      </c>
      <c r="D299" s="14">
        <v>13</v>
      </c>
      <c r="E299" s="24">
        <v>9</v>
      </c>
    </row>
    <row r="300" spans="1:5" x14ac:dyDescent="0.25">
      <c r="A300" s="175" t="s">
        <v>215</v>
      </c>
      <c r="B300" s="13" t="s">
        <v>216</v>
      </c>
      <c r="C300" s="14">
        <v>3</v>
      </c>
      <c r="D300" s="14">
        <v>2</v>
      </c>
      <c r="E300" s="24">
        <v>0</v>
      </c>
    </row>
    <row r="301" spans="1:5" x14ac:dyDescent="0.25">
      <c r="A301" s="176"/>
      <c r="B301" s="13" t="s">
        <v>217</v>
      </c>
      <c r="C301" s="18"/>
      <c r="D301" s="18"/>
      <c r="E301" s="23"/>
    </row>
    <row r="302" spans="1:5" x14ac:dyDescent="0.25">
      <c r="A302" s="177"/>
      <c r="B302" s="13" t="s">
        <v>218</v>
      </c>
      <c r="C302" s="14">
        <v>5</v>
      </c>
      <c r="D302" s="14">
        <v>6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4">
        <v>1</v>
      </c>
      <c r="D303" s="14">
        <v>0</v>
      </c>
      <c r="E303" s="24">
        <v>1</v>
      </c>
    </row>
    <row r="304" spans="1:5" x14ac:dyDescent="0.25">
      <c r="A304" s="175" t="s">
        <v>221</v>
      </c>
      <c r="B304" s="13" t="s">
        <v>212</v>
      </c>
      <c r="C304" s="14">
        <v>1</v>
      </c>
      <c r="D304" s="14">
        <v>0</v>
      </c>
      <c r="E304" s="24">
        <v>0</v>
      </c>
    </row>
    <row r="305" spans="1:5" x14ac:dyDescent="0.25">
      <c r="A305" s="176"/>
      <c r="B305" s="13" t="s">
        <v>222</v>
      </c>
      <c r="C305" s="14">
        <v>11</v>
      </c>
      <c r="D305" s="14">
        <v>13</v>
      </c>
      <c r="E305" s="24">
        <v>11</v>
      </c>
    </row>
    <row r="306" spans="1:5" x14ac:dyDescent="0.25">
      <c r="A306" s="177"/>
      <c r="B306" s="13" t="s">
        <v>223</v>
      </c>
      <c r="C306" s="14">
        <v>2</v>
      </c>
      <c r="D306" s="14">
        <v>2</v>
      </c>
      <c r="E306" s="24">
        <v>5</v>
      </c>
    </row>
    <row r="307" spans="1:5" x14ac:dyDescent="0.25">
      <c r="A307" s="175" t="s">
        <v>224</v>
      </c>
      <c r="B307" s="13" t="s">
        <v>225</v>
      </c>
      <c r="C307" s="14">
        <v>1</v>
      </c>
      <c r="D307" s="14">
        <v>1</v>
      </c>
      <c r="E307" s="24">
        <v>0</v>
      </c>
    </row>
    <row r="308" spans="1:5" x14ac:dyDescent="0.25">
      <c r="A308" s="176"/>
      <c r="B308" s="13" t="s">
        <v>226</v>
      </c>
      <c r="C308" s="18"/>
      <c r="D308" s="18"/>
      <c r="E308" s="23"/>
    </row>
    <row r="309" spans="1:5" x14ac:dyDescent="0.25">
      <c r="A309" s="176"/>
      <c r="B309" s="13" t="s">
        <v>227</v>
      </c>
      <c r="C309" s="14">
        <v>224</v>
      </c>
      <c r="D309" s="14">
        <v>221</v>
      </c>
      <c r="E309" s="24">
        <v>115</v>
      </c>
    </row>
    <row r="310" spans="1:5" x14ac:dyDescent="0.25">
      <c r="A310" s="176"/>
      <c r="B310" s="13" t="s">
        <v>228</v>
      </c>
      <c r="C310" s="14">
        <v>291</v>
      </c>
      <c r="D310" s="14">
        <v>309</v>
      </c>
      <c r="E310" s="24">
        <v>0</v>
      </c>
    </row>
    <row r="311" spans="1:5" x14ac:dyDescent="0.25">
      <c r="A311" s="176"/>
      <c r="B311" s="13" t="s">
        <v>229</v>
      </c>
      <c r="C311" s="14">
        <v>82</v>
      </c>
      <c r="D311" s="14">
        <v>18</v>
      </c>
      <c r="E311" s="24">
        <v>18</v>
      </c>
    </row>
    <row r="312" spans="1:5" x14ac:dyDescent="0.25">
      <c r="A312" s="176"/>
      <c r="B312" s="13" t="s">
        <v>230</v>
      </c>
      <c r="C312" s="14">
        <v>194</v>
      </c>
      <c r="D312" s="14">
        <v>197</v>
      </c>
      <c r="E312" s="24">
        <v>125</v>
      </c>
    </row>
    <row r="313" spans="1:5" x14ac:dyDescent="0.25">
      <c r="A313" s="176"/>
      <c r="B313" s="13" t="s">
        <v>231</v>
      </c>
      <c r="C313" s="14">
        <v>54</v>
      </c>
      <c r="D313" s="14">
        <v>61</v>
      </c>
      <c r="E313" s="24">
        <v>0</v>
      </c>
    </row>
    <row r="314" spans="1:5" x14ac:dyDescent="0.25">
      <c r="A314" s="176"/>
      <c r="B314" s="13" t="s">
        <v>232</v>
      </c>
      <c r="C314" s="14">
        <v>1</v>
      </c>
      <c r="D314" s="14">
        <v>0</v>
      </c>
      <c r="E314" s="24">
        <v>0</v>
      </c>
    </row>
    <row r="315" spans="1:5" x14ac:dyDescent="0.25">
      <c r="A315" s="176"/>
      <c r="B315" s="13" t="s">
        <v>233</v>
      </c>
      <c r="C315" s="14">
        <v>223</v>
      </c>
      <c r="D315" s="14">
        <v>12</v>
      </c>
      <c r="E315" s="24">
        <v>160</v>
      </c>
    </row>
    <row r="316" spans="1:5" x14ac:dyDescent="0.25">
      <c r="A316" s="176"/>
      <c r="B316" s="13" t="s">
        <v>234</v>
      </c>
      <c r="C316" s="14">
        <v>3</v>
      </c>
      <c r="D316" s="14">
        <v>1</v>
      </c>
      <c r="E316" s="24">
        <v>0</v>
      </c>
    </row>
    <row r="317" spans="1:5" x14ac:dyDescent="0.25">
      <c r="A317" s="176"/>
      <c r="B317" s="13" t="s">
        <v>235</v>
      </c>
      <c r="C317" s="18"/>
      <c r="D317" s="18"/>
      <c r="E317" s="23"/>
    </row>
    <row r="318" spans="1:5" x14ac:dyDescent="0.25">
      <c r="A318" s="176"/>
      <c r="B318" s="13" t="s">
        <v>236</v>
      </c>
      <c r="C318" s="14">
        <v>239</v>
      </c>
      <c r="D318" s="14">
        <v>224</v>
      </c>
      <c r="E318" s="24">
        <v>107</v>
      </c>
    </row>
    <row r="319" spans="1:5" x14ac:dyDescent="0.25">
      <c r="A319" s="176"/>
      <c r="B319" s="13" t="s">
        <v>237</v>
      </c>
      <c r="C319" s="14">
        <v>176</v>
      </c>
      <c r="D319" s="14">
        <v>187</v>
      </c>
      <c r="E319" s="24">
        <v>0</v>
      </c>
    </row>
    <row r="320" spans="1:5" x14ac:dyDescent="0.25">
      <c r="A320" s="176"/>
      <c r="B320" s="13" t="s">
        <v>238</v>
      </c>
      <c r="C320" s="14">
        <v>5</v>
      </c>
      <c r="D320" s="14">
        <v>9</v>
      </c>
      <c r="E320" s="24">
        <v>1</v>
      </c>
    </row>
    <row r="321" spans="1:5" x14ac:dyDescent="0.25">
      <c r="A321" s="177"/>
      <c r="B321" s="13" t="s">
        <v>239</v>
      </c>
      <c r="C321" s="14">
        <v>13</v>
      </c>
      <c r="D321" s="14">
        <v>13</v>
      </c>
      <c r="E321" s="24">
        <v>0</v>
      </c>
    </row>
    <row r="322" spans="1:5" x14ac:dyDescent="0.25">
      <c r="A322" s="175" t="s">
        <v>240</v>
      </c>
      <c r="B322" s="13" t="s">
        <v>241</v>
      </c>
      <c r="C322" s="18"/>
      <c r="D322" s="18"/>
      <c r="E322" s="23"/>
    </row>
    <row r="323" spans="1:5" x14ac:dyDescent="0.25">
      <c r="A323" s="176"/>
      <c r="B323" s="13" t="s">
        <v>242</v>
      </c>
      <c r="C323" s="18"/>
      <c r="D323" s="18"/>
      <c r="E323" s="23"/>
    </row>
    <row r="324" spans="1:5" x14ac:dyDescent="0.25">
      <c r="A324" s="176"/>
      <c r="B324" s="13" t="s">
        <v>243</v>
      </c>
      <c r="C324" s="14">
        <v>0</v>
      </c>
      <c r="D324" s="14">
        <v>3</v>
      </c>
      <c r="E324" s="24">
        <v>0</v>
      </c>
    </row>
    <row r="325" spans="1:5" x14ac:dyDescent="0.25">
      <c r="A325" s="176"/>
      <c r="B325" s="13" t="s">
        <v>244</v>
      </c>
      <c r="C325" s="18"/>
      <c r="D325" s="18"/>
      <c r="E325" s="23"/>
    </row>
    <row r="326" spans="1:5" x14ac:dyDescent="0.25">
      <c r="A326" s="176"/>
      <c r="B326" s="13" t="s">
        <v>245</v>
      </c>
      <c r="C326" s="14">
        <v>17</v>
      </c>
      <c r="D326" s="14">
        <v>8</v>
      </c>
      <c r="E326" s="24">
        <v>11</v>
      </c>
    </row>
    <row r="327" spans="1:5" x14ac:dyDescent="0.25">
      <c r="A327" s="176"/>
      <c r="B327" s="13" t="s">
        <v>246</v>
      </c>
      <c r="C327" s="18"/>
      <c r="D327" s="18"/>
      <c r="E327" s="23"/>
    </row>
    <row r="328" spans="1:5" x14ac:dyDescent="0.25">
      <c r="A328" s="176"/>
      <c r="B328" s="13" t="s">
        <v>247</v>
      </c>
      <c r="C328" s="18"/>
      <c r="D328" s="18"/>
      <c r="E328" s="23"/>
    </row>
    <row r="329" spans="1:5" x14ac:dyDescent="0.25">
      <c r="A329" s="176"/>
      <c r="B329" s="13" t="s">
        <v>248</v>
      </c>
      <c r="C329" s="14">
        <v>20</v>
      </c>
      <c r="D329" s="14">
        <v>7</v>
      </c>
      <c r="E329" s="24">
        <v>16</v>
      </c>
    </row>
    <row r="330" spans="1:5" x14ac:dyDescent="0.25">
      <c r="A330" s="176"/>
      <c r="B330" s="13" t="s">
        <v>249</v>
      </c>
      <c r="C330" s="14">
        <v>13</v>
      </c>
      <c r="D330" s="14">
        <v>5</v>
      </c>
      <c r="E330" s="24">
        <v>1</v>
      </c>
    </row>
    <row r="331" spans="1:5" x14ac:dyDescent="0.25">
      <c r="A331" s="176"/>
      <c r="B331" s="13" t="s">
        <v>250</v>
      </c>
      <c r="C331" s="14">
        <v>15</v>
      </c>
      <c r="D331" s="14">
        <v>17</v>
      </c>
      <c r="E331" s="24">
        <v>3</v>
      </c>
    </row>
    <row r="332" spans="1:5" x14ac:dyDescent="0.25">
      <c r="A332" s="176"/>
      <c r="B332" s="13" t="s">
        <v>251</v>
      </c>
      <c r="C332" s="14">
        <v>5</v>
      </c>
      <c r="D332" s="14">
        <v>8</v>
      </c>
      <c r="E332" s="24">
        <v>3</v>
      </c>
    </row>
    <row r="333" spans="1:5" x14ac:dyDescent="0.25">
      <c r="A333" s="176"/>
      <c r="B333" s="13" t="s">
        <v>252</v>
      </c>
      <c r="C333" s="18"/>
      <c r="D333" s="18"/>
      <c r="E333" s="23"/>
    </row>
    <row r="334" spans="1:5" x14ac:dyDescent="0.25">
      <c r="A334" s="176"/>
      <c r="B334" s="13" t="s">
        <v>253</v>
      </c>
      <c r="C334" s="18"/>
      <c r="D334" s="18"/>
      <c r="E334" s="23"/>
    </row>
    <row r="335" spans="1:5" x14ac:dyDescent="0.25">
      <c r="A335" s="176"/>
      <c r="B335" s="13" t="s">
        <v>254</v>
      </c>
      <c r="C335" s="14">
        <v>1</v>
      </c>
      <c r="D335" s="14">
        <v>3</v>
      </c>
      <c r="E335" s="24">
        <v>0</v>
      </c>
    </row>
    <row r="336" spans="1:5" x14ac:dyDescent="0.25">
      <c r="A336" s="176"/>
      <c r="B336" s="13" t="s">
        <v>255</v>
      </c>
      <c r="C336" s="18"/>
      <c r="D336" s="18"/>
      <c r="E336" s="23"/>
    </row>
    <row r="337" spans="1:5" x14ac:dyDescent="0.25">
      <c r="A337" s="176"/>
      <c r="B337" s="13" t="s">
        <v>256</v>
      </c>
      <c r="C337" s="18"/>
      <c r="D337" s="18"/>
      <c r="E337" s="23"/>
    </row>
    <row r="338" spans="1:5" x14ac:dyDescent="0.25">
      <c r="A338" s="176"/>
      <c r="B338" s="13" t="s">
        <v>257</v>
      </c>
      <c r="C338" s="18"/>
      <c r="D338" s="18"/>
      <c r="E338" s="23"/>
    </row>
    <row r="339" spans="1:5" x14ac:dyDescent="0.25">
      <c r="A339" s="176"/>
      <c r="B339" s="13" t="s">
        <v>258</v>
      </c>
      <c r="C339" s="18"/>
      <c r="D339" s="18"/>
      <c r="E339" s="23"/>
    </row>
    <row r="340" spans="1:5" x14ac:dyDescent="0.25">
      <c r="A340" s="176"/>
      <c r="B340" s="13" t="s">
        <v>259</v>
      </c>
      <c r="C340" s="14">
        <v>2</v>
      </c>
      <c r="D340" s="14">
        <v>2</v>
      </c>
      <c r="E340" s="24">
        <v>1</v>
      </c>
    </row>
    <row r="341" spans="1:5" x14ac:dyDescent="0.25">
      <c r="A341" s="176"/>
      <c r="B341" s="13" t="s">
        <v>260</v>
      </c>
      <c r="C341" s="14">
        <v>1</v>
      </c>
      <c r="D341" s="14">
        <v>0</v>
      </c>
      <c r="E341" s="24">
        <v>0</v>
      </c>
    </row>
    <row r="342" spans="1:5" x14ac:dyDescent="0.25">
      <c r="A342" s="176"/>
      <c r="B342" s="13" t="s">
        <v>261</v>
      </c>
      <c r="C342" s="14">
        <v>1</v>
      </c>
      <c r="D342" s="14">
        <v>0</v>
      </c>
      <c r="E342" s="24">
        <v>0</v>
      </c>
    </row>
    <row r="343" spans="1:5" x14ac:dyDescent="0.25">
      <c r="A343" s="176"/>
      <c r="B343" s="13" t="s">
        <v>262</v>
      </c>
      <c r="C343" s="14">
        <v>6</v>
      </c>
      <c r="D343" s="14">
        <v>11</v>
      </c>
      <c r="E343" s="24">
        <v>1</v>
      </c>
    </row>
    <row r="344" spans="1:5" x14ac:dyDescent="0.25">
      <c r="A344" s="176"/>
      <c r="B344" s="13" t="s">
        <v>263</v>
      </c>
      <c r="C344" s="14">
        <v>0</v>
      </c>
      <c r="D344" s="14">
        <v>2</v>
      </c>
      <c r="E344" s="24">
        <v>0</v>
      </c>
    </row>
    <row r="345" spans="1:5" x14ac:dyDescent="0.25">
      <c r="A345" s="176"/>
      <c r="B345" s="13" t="s">
        <v>264</v>
      </c>
      <c r="C345" s="14">
        <v>7</v>
      </c>
      <c r="D345" s="14">
        <v>9</v>
      </c>
      <c r="E345" s="24">
        <v>2</v>
      </c>
    </row>
    <row r="346" spans="1:5" x14ac:dyDescent="0.25">
      <c r="A346" s="176"/>
      <c r="B346" s="13" t="s">
        <v>265</v>
      </c>
      <c r="C346" s="14">
        <v>72</v>
      </c>
      <c r="D346" s="14">
        <v>21</v>
      </c>
      <c r="E346" s="24">
        <v>63</v>
      </c>
    </row>
    <row r="347" spans="1:5" x14ac:dyDescent="0.25">
      <c r="A347" s="176"/>
      <c r="B347" s="13" t="s">
        <v>266</v>
      </c>
      <c r="C347" s="18"/>
      <c r="D347" s="18"/>
      <c r="E347" s="23"/>
    </row>
    <row r="348" spans="1:5" x14ac:dyDescent="0.25">
      <c r="A348" s="176"/>
      <c r="B348" s="13" t="s">
        <v>267</v>
      </c>
      <c r="C348" s="14">
        <v>3</v>
      </c>
      <c r="D348" s="14">
        <v>5</v>
      </c>
      <c r="E348" s="24">
        <v>1</v>
      </c>
    </row>
    <row r="349" spans="1:5" x14ac:dyDescent="0.25">
      <c r="A349" s="176"/>
      <c r="B349" s="13" t="s">
        <v>268</v>
      </c>
      <c r="C349" s="18"/>
      <c r="D349" s="18"/>
      <c r="E349" s="23"/>
    </row>
    <row r="350" spans="1:5" x14ac:dyDescent="0.25">
      <c r="A350" s="176"/>
      <c r="B350" s="13" t="s">
        <v>269</v>
      </c>
      <c r="C350" s="18"/>
      <c r="D350" s="18"/>
      <c r="E350" s="23"/>
    </row>
    <row r="351" spans="1:5" x14ac:dyDescent="0.25">
      <c r="A351" s="176"/>
      <c r="B351" s="13" t="s">
        <v>270</v>
      </c>
      <c r="C351" s="18"/>
      <c r="D351" s="18"/>
      <c r="E351" s="23"/>
    </row>
    <row r="352" spans="1:5" x14ac:dyDescent="0.25">
      <c r="A352" s="176"/>
      <c r="B352" s="13" t="s">
        <v>271</v>
      </c>
      <c r="C352" s="14">
        <v>0</v>
      </c>
      <c r="D352" s="14">
        <v>8</v>
      </c>
      <c r="E352" s="24">
        <v>0</v>
      </c>
    </row>
    <row r="353" spans="1:5" x14ac:dyDescent="0.25">
      <c r="A353" s="176"/>
      <c r="B353" s="13" t="s">
        <v>272</v>
      </c>
      <c r="C353" s="18"/>
      <c r="D353" s="18"/>
      <c r="E353" s="23"/>
    </row>
    <row r="354" spans="1:5" x14ac:dyDescent="0.25">
      <c r="A354" s="177"/>
      <c r="B354" s="13" t="s">
        <v>273</v>
      </c>
      <c r="C354" s="14">
        <v>2</v>
      </c>
      <c r="D354" s="14">
        <v>17</v>
      </c>
      <c r="E354" s="24">
        <v>3</v>
      </c>
    </row>
    <row r="355" spans="1:5" x14ac:dyDescent="0.25">
      <c r="A355" s="175" t="s">
        <v>274</v>
      </c>
      <c r="B355" s="13" t="s">
        <v>275</v>
      </c>
      <c r="C355" s="18"/>
      <c r="D355" s="18"/>
      <c r="E355" s="23"/>
    </row>
    <row r="356" spans="1:5" x14ac:dyDescent="0.25">
      <c r="A356" s="176"/>
      <c r="B356" s="13" t="s">
        <v>276</v>
      </c>
      <c r="C356" s="14">
        <v>1</v>
      </c>
      <c r="D356" s="14">
        <v>3</v>
      </c>
      <c r="E356" s="24">
        <v>0</v>
      </c>
    </row>
    <row r="357" spans="1:5" x14ac:dyDescent="0.25">
      <c r="A357" s="176"/>
      <c r="B357" s="13" t="s">
        <v>277</v>
      </c>
      <c r="C357" s="18"/>
      <c r="D357" s="18"/>
      <c r="E357" s="23"/>
    </row>
    <row r="358" spans="1:5" x14ac:dyDescent="0.25">
      <c r="A358" s="176"/>
      <c r="B358" s="13" t="s">
        <v>278</v>
      </c>
      <c r="C358" s="18"/>
      <c r="D358" s="18"/>
      <c r="E358" s="23"/>
    </row>
    <row r="359" spans="1:5" x14ac:dyDescent="0.25">
      <c r="A359" s="176"/>
      <c r="B359" s="13" t="s">
        <v>279</v>
      </c>
      <c r="C359" s="18"/>
      <c r="D359" s="18"/>
      <c r="E359" s="23"/>
    </row>
    <row r="360" spans="1:5" x14ac:dyDescent="0.25">
      <c r="A360" s="176"/>
      <c r="B360" s="13" t="s">
        <v>280</v>
      </c>
      <c r="C360" s="14">
        <v>2</v>
      </c>
      <c r="D360" s="14">
        <v>6</v>
      </c>
      <c r="E360" s="24">
        <v>0</v>
      </c>
    </row>
    <row r="361" spans="1:5" x14ac:dyDescent="0.25">
      <c r="A361" s="176"/>
      <c r="B361" s="13" t="s">
        <v>281</v>
      </c>
      <c r="C361" s="18"/>
      <c r="D361" s="18"/>
      <c r="E361" s="23"/>
    </row>
    <row r="362" spans="1:5" x14ac:dyDescent="0.25">
      <c r="A362" s="176"/>
      <c r="B362" s="13" t="s">
        <v>282</v>
      </c>
      <c r="C362" s="18"/>
      <c r="D362" s="18"/>
      <c r="E362" s="23"/>
    </row>
    <row r="363" spans="1:5" x14ac:dyDescent="0.25">
      <c r="A363" s="176"/>
      <c r="B363" s="13" t="s">
        <v>283</v>
      </c>
      <c r="C363" s="14">
        <v>0</v>
      </c>
      <c r="D363" s="14">
        <v>1</v>
      </c>
      <c r="E363" s="24">
        <v>0</v>
      </c>
    </row>
    <row r="364" spans="1:5" x14ac:dyDescent="0.25">
      <c r="A364" s="176"/>
      <c r="B364" s="13" t="s">
        <v>284</v>
      </c>
      <c r="C364" s="18"/>
      <c r="D364" s="18"/>
      <c r="E364" s="23"/>
    </row>
    <row r="365" spans="1:5" x14ac:dyDescent="0.25">
      <c r="A365" s="177"/>
      <c r="B365" s="13" t="s">
        <v>285</v>
      </c>
      <c r="C365" s="18"/>
      <c r="D365" s="18"/>
      <c r="E365" s="23"/>
    </row>
    <row r="366" spans="1:5" x14ac:dyDescent="0.25">
      <c r="A366" s="175" t="s">
        <v>286</v>
      </c>
      <c r="B366" s="13" t="s">
        <v>287</v>
      </c>
      <c r="C366" s="14">
        <v>32</v>
      </c>
      <c r="D366" s="14">
        <v>14</v>
      </c>
      <c r="E366" s="24">
        <v>21</v>
      </c>
    </row>
    <row r="367" spans="1:5" x14ac:dyDescent="0.25">
      <c r="A367" s="176"/>
      <c r="B367" s="13" t="s">
        <v>288</v>
      </c>
      <c r="C367" s="18"/>
      <c r="D367" s="18"/>
      <c r="E367" s="23"/>
    </row>
    <row r="368" spans="1:5" x14ac:dyDescent="0.25">
      <c r="A368" s="176"/>
      <c r="B368" s="13" t="s">
        <v>289</v>
      </c>
      <c r="C368" s="18"/>
      <c r="D368" s="18"/>
      <c r="E368" s="23"/>
    </row>
    <row r="369" spans="1:5" x14ac:dyDescent="0.25">
      <c r="A369" s="176"/>
      <c r="B369" s="13" t="s">
        <v>290</v>
      </c>
      <c r="C369" s="14">
        <v>3</v>
      </c>
      <c r="D369" s="14">
        <v>7</v>
      </c>
      <c r="E369" s="24">
        <v>0</v>
      </c>
    </row>
    <row r="370" spans="1:5" x14ac:dyDescent="0.25">
      <c r="A370" s="176"/>
      <c r="B370" s="13" t="s">
        <v>291</v>
      </c>
      <c r="C370" s="14">
        <v>1</v>
      </c>
      <c r="D370" s="14">
        <v>0</v>
      </c>
      <c r="E370" s="24">
        <v>0</v>
      </c>
    </row>
    <row r="371" spans="1:5" x14ac:dyDescent="0.25">
      <c r="A371" s="176"/>
      <c r="B371" s="13" t="s">
        <v>292</v>
      </c>
      <c r="C371" s="18"/>
      <c r="D371" s="18"/>
      <c r="E371" s="23"/>
    </row>
    <row r="372" spans="1:5" x14ac:dyDescent="0.25">
      <c r="A372" s="176"/>
      <c r="B372" s="13" t="s">
        <v>293</v>
      </c>
      <c r="C372" s="18"/>
      <c r="D372" s="18"/>
      <c r="E372" s="23"/>
    </row>
    <row r="373" spans="1:5" x14ac:dyDescent="0.25">
      <c r="A373" s="176"/>
      <c r="B373" s="13" t="s">
        <v>294</v>
      </c>
      <c r="C373" s="18"/>
      <c r="D373" s="18"/>
      <c r="E373" s="23"/>
    </row>
    <row r="374" spans="1:5" x14ac:dyDescent="0.25">
      <c r="A374" s="177"/>
      <c r="B374" s="13" t="s">
        <v>295</v>
      </c>
      <c r="C374" s="18"/>
      <c r="D374" s="18"/>
      <c r="E374" s="23"/>
    </row>
    <row r="375" spans="1:5" x14ac:dyDescent="0.25">
      <c r="A375" s="175" t="s">
        <v>296</v>
      </c>
      <c r="B375" s="13" t="s">
        <v>297</v>
      </c>
      <c r="C375" s="18"/>
      <c r="D375" s="18"/>
      <c r="E375" s="23"/>
    </row>
    <row r="376" spans="1:5" x14ac:dyDescent="0.25">
      <c r="A376" s="176"/>
      <c r="B376" s="13" t="s">
        <v>298</v>
      </c>
      <c r="C376" s="14">
        <v>9</v>
      </c>
      <c r="D376" s="14">
        <v>9</v>
      </c>
      <c r="E376" s="24">
        <v>0</v>
      </c>
    </row>
    <row r="377" spans="1:5" x14ac:dyDescent="0.25">
      <c r="A377" s="176"/>
      <c r="B377" s="13" t="s">
        <v>299</v>
      </c>
      <c r="C377" s="18"/>
      <c r="D377" s="18"/>
      <c r="E377" s="23"/>
    </row>
    <row r="378" spans="1:5" x14ac:dyDescent="0.25">
      <c r="A378" s="176"/>
      <c r="B378" s="13" t="s">
        <v>300</v>
      </c>
      <c r="C378" s="14">
        <v>7</v>
      </c>
      <c r="D378" s="14">
        <v>7</v>
      </c>
      <c r="E378" s="24">
        <v>0</v>
      </c>
    </row>
    <row r="379" spans="1:5" x14ac:dyDescent="0.25">
      <c r="A379" s="176"/>
      <c r="B379" s="13" t="s">
        <v>216</v>
      </c>
      <c r="C379" s="18"/>
      <c r="D379" s="18"/>
      <c r="E379" s="23"/>
    </row>
    <row r="380" spans="1:5" x14ac:dyDescent="0.25">
      <c r="A380" s="176"/>
      <c r="B380" s="13" t="s">
        <v>301</v>
      </c>
      <c r="C380" s="18"/>
      <c r="D380" s="18"/>
      <c r="E380" s="23"/>
    </row>
    <row r="381" spans="1:5" x14ac:dyDescent="0.25">
      <c r="A381" s="176"/>
      <c r="B381" s="13" t="s">
        <v>302</v>
      </c>
      <c r="C381" s="18"/>
      <c r="D381" s="18"/>
      <c r="E381" s="23"/>
    </row>
    <row r="382" spans="1:5" x14ac:dyDescent="0.25">
      <c r="A382" s="176"/>
      <c r="B382" s="13" t="s">
        <v>303</v>
      </c>
      <c r="C382" s="18"/>
      <c r="D382" s="18"/>
      <c r="E382" s="23"/>
    </row>
    <row r="383" spans="1:5" x14ac:dyDescent="0.25">
      <c r="A383" s="176"/>
      <c r="B383" s="13" t="s">
        <v>304</v>
      </c>
      <c r="C383" s="14">
        <v>14</v>
      </c>
      <c r="D383" s="14">
        <v>12</v>
      </c>
      <c r="E383" s="24">
        <v>9</v>
      </c>
    </row>
    <row r="384" spans="1:5" x14ac:dyDescent="0.25">
      <c r="A384" s="176"/>
      <c r="B384" s="13" t="s">
        <v>305</v>
      </c>
      <c r="C384" s="18"/>
      <c r="D384" s="18"/>
      <c r="E384" s="23"/>
    </row>
    <row r="385" spans="1:5" x14ac:dyDescent="0.25">
      <c r="A385" s="176"/>
      <c r="B385" s="13" t="s">
        <v>306</v>
      </c>
      <c r="C385" s="18"/>
      <c r="D385" s="18"/>
      <c r="E385" s="23"/>
    </row>
    <row r="386" spans="1:5" x14ac:dyDescent="0.25">
      <c r="A386" s="176"/>
      <c r="B386" s="13" t="s">
        <v>307</v>
      </c>
      <c r="C386" s="18"/>
      <c r="D386" s="18"/>
      <c r="E386" s="23"/>
    </row>
    <row r="387" spans="1:5" x14ac:dyDescent="0.25">
      <c r="A387" s="177"/>
      <c r="B387" s="13" t="s">
        <v>308</v>
      </c>
      <c r="C387" s="18"/>
      <c r="D387" s="18"/>
      <c r="E387" s="23"/>
    </row>
    <row r="388" spans="1:5" x14ac:dyDescent="0.25">
      <c r="A388" s="175" t="s">
        <v>309</v>
      </c>
      <c r="B388" s="13" t="s">
        <v>310</v>
      </c>
      <c r="C388" s="18"/>
      <c r="D388" s="18"/>
      <c r="E388" s="23"/>
    </row>
    <row r="389" spans="1:5" x14ac:dyDescent="0.25">
      <c r="A389" s="176"/>
      <c r="B389" s="13" t="s">
        <v>311</v>
      </c>
      <c r="C389" s="14">
        <v>9</v>
      </c>
      <c r="D389" s="14">
        <v>8</v>
      </c>
      <c r="E389" s="24">
        <v>6</v>
      </c>
    </row>
    <row r="390" spans="1:5" x14ac:dyDescent="0.25">
      <c r="A390" s="176"/>
      <c r="B390" s="13" t="s">
        <v>247</v>
      </c>
      <c r="C390" s="18"/>
      <c r="D390" s="18"/>
      <c r="E390" s="23"/>
    </row>
    <row r="391" spans="1:5" x14ac:dyDescent="0.25">
      <c r="A391" s="176"/>
      <c r="B391" s="13" t="s">
        <v>248</v>
      </c>
      <c r="C391" s="14">
        <v>112</v>
      </c>
      <c r="D391" s="14">
        <v>20</v>
      </c>
      <c r="E391" s="24">
        <v>75</v>
      </c>
    </row>
    <row r="392" spans="1:5" x14ac:dyDescent="0.25">
      <c r="A392" s="176"/>
      <c r="B392" s="13" t="s">
        <v>249</v>
      </c>
      <c r="C392" s="14">
        <v>22</v>
      </c>
      <c r="D392" s="14">
        <v>68</v>
      </c>
      <c r="E392" s="24">
        <v>0</v>
      </c>
    </row>
    <row r="393" spans="1:5" x14ac:dyDescent="0.25">
      <c r="A393" s="176"/>
      <c r="B393" s="13" t="s">
        <v>250</v>
      </c>
      <c r="C393" s="14">
        <v>15</v>
      </c>
      <c r="D393" s="14">
        <v>14</v>
      </c>
      <c r="E393" s="24">
        <v>4</v>
      </c>
    </row>
    <row r="394" spans="1:5" x14ac:dyDescent="0.25">
      <c r="A394" s="176"/>
      <c r="B394" s="13" t="s">
        <v>312</v>
      </c>
      <c r="C394" s="18"/>
      <c r="D394" s="18"/>
      <c r="E394" s="23"/>
    </row>
    <row r="395" spans="1:5" x14ac:dyDescent="0.25">
      <c r="A395" s="176"/>
      <c r="B395" s="13" t="s">
        <v>313</v>
      </c>
      <c r="C395" s="14">
        <v>0</v>
      </c>
      <c r="D395" s="14">
        <v>2</v>
      </c>
      <c r="E395" s="24">
        <v>0</v>
      </c>
    </row>
    <row r="396" spans="1:5" x14ac:dyDescent="0.25">
      <c r="A396" s="176"/>
      <c r="B396" s="13" t="s">
        <v>314</v>
      </c>
      <c r="C396" s="14">
        <v>19</v>
      </c>
      <c r="D396" s="14">
        <v>12</v>
      </c>
      <c r="E396" s="24">
        <v>11</v>
      </c>
    </row>
    <row r="397" spans="1:5" x14ac:dyDescent="0.25">
      <c r="A397" s="176"/>
      <c r="B397" s="13" t="s">
        <v>257</v>
      </c>
      <c r="C397" s="18"/>
      <c r="D397" s="18"/>
      <c r="E397" s="23"/>
    </row>
    <row r="398" spans="1:5" x14ac:dyDescent="0.25">
      <c r="A398" s="176"/>
      <c r="B398" s="13" t="s">
        <v>315</v>
      </c>
      <c r="C398" s="18"/>
      <c r="D398" s="18"/>
      <c r="E398" s="23"/>
    </row>
    <row r="399" spans="1:5" x14ac:dyDescent="0.25">
      <c r="A399" s="176"/>
      <c r="B399" s="13" t="s">
        <v>260</v>
      </c>
      <c r="C399" s="18"/>
      <c r="D399" s="18"/>
      <c r="E399" s="23"/>
    </row>
    <row r="400" spans="1:5" x14ac:dyDescent="0.25">
      <c r="A400" s="176"/>
      <c r="B400" s="13" t="s">
        <v>261</v>
      </c>
      <c r="C400" s="18"/>
      <c r="D400" s="18"/>
      <c r="E400" s="23"/>
    </row>
    <row r="401" spans="1:5" x14ac:dyDescent="0.25">
      <c r="A401" s="176"/>
      <c r="B401" s="13" t="s">
        <v>316</v>
      </c>
      <c r="C401" s="14">
        <v>750</v>
      </c>
      <c r="D401" s="14">
        <v>786</v>
      </c>
      <c r="E401" s="24">
        <v>0</v>
      </c>
    </row>
    <row r="402" spans="1:5" x14ac:dyDescent="0.25">
      <c r="A402" s="176"/>
      <c r="B402" s="13" t="s">
        <v>317</v>
      </c>
      <c r="C402" s="14">
        <v>5</v>
      </c>
      <c r="D402" s="14">
        <v>6</v>
      </c>
      <c r="E402" s="24">
        <v>1</v>
      </c>
    </row>
    <row r="403" spans="1:5" x14ac:dyDescent="0.25">
      <c r="A403" s="176"/>
      <c r="B403" s="13" t="s">
        <v>318</v>
      </c>
      <c r="C403" s="14">
        <v>243</v>
      </c>
      <c r="D403" s="14">
        <v>98</v>
      </c>
      <c r="E403" s="24">
        <v>171</v>
      </c>
    </row>
    <row r="404" spans="1:5" x14ac:dyDescent="0.25">
      <c r="A404" s="176"/>
      <c r="B404" s="13" t="s">
        <v>265</v>
      </c>
      <c r="C404" s="14">
        <v>1</v>
      </c>
      <c r="D404" s="14">
        <v>1</v>
      </c>
      <c r="E404" s="24">
        <v>0</v>
      </c>
    </row>
    <row r="405" spans="1:5" x14ac:dyDescent="0.25">
      <c r="A405" s="176"/>
      <c r="B405" s="13" t="s">
        <v>319</v>
      </c>
      <c r="C405" s="18"/>
      <c r="D405" s="18"/>
      <c r="E405" s="23"/>
    </row>
    <row r="406" spans="1:5" x14ac:dyDescent="0.25">
      <c r="A406" s="176"/>
      <c r="B406" s="13" t="s">
        <v>320</v>
      </c>
      <c r="C406" s="14">
        <v>3</v>
      </c>
      <c r="D406" s="14">
        <v>11</v>
      </c>
      <c r="E406" s="24">
        <v>4</v>
      </c>
    </row>
    <row r="407" spans="1:5" x14ac:dyDescent="0.25">
      <c r="A407" s="176"/>
      <c r="B407" s="13" t="s">
        <v>321</v>
      </c>
      <c r="C407" s="14">
        <v>12</v>
      </c>
      <c r="D407" s="14">
        <v>21</v>
      </c>
      <c r="E407" s="24">
        <v>6</v>
      </c>
    </row>
    <row r="408" spans="1:5" x14ac:dyDescent="0.25">
      <c r="A408" s="176"/>
      <c r="B408" s="13" t="s">
        <v>270</v>
      </c>
      <c r="C408" s="14">
        <v>4</v>
      </c>
      <c r="D408" s="14">
        <v>1</v>
      </c>
      <c r="E408" s="24">
        <v>0</v>
      </c>
    </row>
    <row r="409" spans="1:5" x14ac:dyDescent="0.25">
      <c r="A409" s="177"/>
      <c r="B409" s="13" t="s">
        <v>322</v>
      </c>
      <c r="C409" s="14">
        <v>224</v>
      </c>
      <c r="D409" s="14">
        <v>2547</v>
      </c>
      <c r="E409" s="24">
        <v>55</v>
      </c>
    </row>
  </sheetData>
  <sheetProtection algorithmName="SHA-512" hashValue="6tniAegUgbfIxI/47JUcHHR7my2Teq+2hamF7Dc7yKjhtoBs+63JZOSDzcbm3icThKZwuNk04mcE1+YELOi2vA==" saltValue="LVEhhMdhxhXGE2ls8zbvh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892A0-480C-40C1-96DA-E1FBE0CB569B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8" t="s">
        <v>1815</v>
      </c>
      <c r="D1" s="208"/>
      <c r="E1" s="208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nBr/b11yOfgFCbvVdAVT66h00cX/7t1YYmnnB+wJUBPQwDlFSVVzZOpn7zzfT8BGId7WQfs0+/yUfkiQwYG05w==" saltValue="bFeTLi72su65BO6SOnsC7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82774-998A-4F9F-8BF6-97BE0F86A615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8" t="s">
        <v>1820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gKxRDq845H5OqE233es/C+I7TGHhKCAXc9J1l02tOHJcJ6or0FZE871LYzN/9oQYi0wMPd1TwOZsTOLA1DGWYA==" saltValue="i3gJooxpYSddnM7u55PkO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17C07-BAA7-4C91-B536-601AE65AED79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8" t="s">
        <v>1824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70" t="s">
        <v>1203</v>
      </c>
      <c r="N5" s="170" t="s">
        <v>1204</v>
      </c>
      <c r="O5" s="170" t="s">
        <v>1205</v>
      </c>
      <c r="P5" s="170" t="s">
        <v>1206</v>
      </c>
      <c r="Q5" s="170" t="s">
        <v>635</v>
      </c>
      <c r="R5" s="170" t="s">
        <v>1207</v>
      </c>
      <c r="S5" s="171"/>
      <c r="U5" s="172" t="s">
        <v>1203</v>
      </c>
      <c r="V5" s="172" t="s">
        <v>1204</v>
      </c>
      <c r="W5" s="172" t="s">
        <v>1205</v>
      </c>
      <c r="X5" s="172" t="s">
        <v>1206</v>
      </c>
      <c r="Y5" s="172" t="s">
        <v>635</v>
      </c>
      <c r="Z5" s="172" t="s">
        <v>1207</v>
      </c>
    </row>
    <row r="6" spans="1:26" x14ac:dyDescent="0.2">
      <c r="M6" s="173">
        <f>DatosMedioAmbiente!C53</f>
        <v>2</v>
      </c>
      <c r="N6" s="173">
        <f>DatosMedioAmbiente!C55</f>
        <v>2</v>
      </c>
      <c r="O6" s="173">
        <f>DatosMedioAmbiente!C57</f>
        <v>1</v>
      </c>
      <c r="P6" s="173">
        <f>DatosMedioAmbiente!C59</f>
        <v>8</v>
      </c>
      <c r="Q6" s="173">
        <f>DatosMedioAmbiente!C61</f>
        <v>0</v>
      </c>
      <c r="R6" s="173">
        <f>DatosMedioAmbiente!C63</f>
        <v>3</v>
      </c>
      <c r="S6" s="171"/>
      <c r="U6" s="174">
        <f>DatosMedioAmbiente!C54</f>
        <v>1</v>
      </c>
      <c r="V6" s="174">
        <f>DatosMedioAmbiente!C56</f>
        <v>0</v>
      </c>
      <c r="W6" s="174">
        <f>DatosMedioAmbiente!C58</f>
        <v>1</v>
      </c>
      <c r="X6" s="174">
        <f>DatosMedioAmbiente!C60</f>
        <v>1</v>
      </c>
      <c r="Y6" s="174">
        <f>DatosMedioAmbiente!C62</f>
        <v>0</v>
      </c>
      <c r="Z6" s="174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LDEsCAwSbmZ0XLuLWUqnEpSno+7FsZHVPe+k1ua8O1G1cuLw014dfT9CObkHU4rnQfKv9i6bJ2mOCWAVZuHoQQ==" saltValue="1gYsSwngjBT2CePCXivOq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E7EA-005C-4BB7-92D1-1A618B0AB889}">
  <dimension ref="A1:BI17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1626</v>
      </c>
      <c r="G2" s="87" t="s">
        <v>1619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1151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227</v>
      </c>
      <c r="AL2" s="87" t="s">
        <v>667</v>
      </c>
      <c r="AM2" s="87" t="s">
        <v>667</v>
      </c>
      <c r="AN2" s="87" t="s">
        <v>667</v>
      </c>
      <c r="AO2" s="87" t="s">
        <v>667</v>
      </c>
      <c r="AU2" s="87" t="s">
        <v>669</v>
      </c>
      <c r="AV2" s="87" t="s">
        <v>667</v>
      </c>
      <c r="AW2" s="87" t="s">
        <v>1203</v>
      </c>
      <c r="AX2" s="87" t="s">
        <v>1203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999</v>
      </c>
      <c r="BD2" s="87" t="s">
        <v>980</v>
      </c>
      <c r="BE2" s="87" t="s">
        <v>1656</v>
      </c>
      <c r="BF2" s="87" t="s">
        <v>103</v>
      </c>
      <c r="BG2" s="87" t="s">
        <v>103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995</v>
      </c>
      <c r="G3" s="87" t="s">
        <v>1620</v>
      </c>
      <c r="H3" s="87" t="s">
        <v>1619</v>
      </c>
      <c r="I3" s="87" t="s">
        <v>1619</v>
      </c>
      <c r="J3" s="87" t="s">
        <v>1620</v>
      </c>
      <c r="K3" s="87" t="s">
        <v>1622</v>
      </c>
      <c r="L3" s="87" t="s">
        <v>1619</v>
      </c>
      <c r="M3" s="87" t="s">
        <v>1619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1156</v>
      </c>
      <c r="AC3" s="87" t="s">
        <v>1158</v>
      </c>
      <c r="AD3" s="87" t="s">
        <v>669</v>
      </c>
      <c r="AE3" s="87" t="s">
        <v>1204</v>
      </c>
      <c r="AF3" s="87" t="s">
        <v>1213</v>
      </c>
      <c r="AI3" s="87" t="s">
        <v>228</v>
      </c>
      <c r="AL3" s="87" t="s">
        <v>669</v>
      </c>
      <c r="AM3" s="87" t="s">
        <v>669</v>
      </c>
      <c r="AN3" s="87" t="s">
        <v>669</v>
      </c>
      <c r="AO3" s="87" t="s">
        <v>669</v>
      </c>
      <c r="AV3" s="87" t="s">
        <v>669</v>
      </c>
      <c r="AW3" s="87" t="s">
        <v>1204</v>
      </c>
      <c r="AX3" s="87" t="s">
        <v>1205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354</v>
      </c>
      <c r="BE3" s="87" t="s">
        <v>1657</v>
      </c>
      <c r="BF3" s="87" t="s">
        <v>113</v>
      </c>
      <c r="BG3" s="87" t="s">
        <v>1079</v>
      </c>
      <c r="BH3" s="87" t="s">
        <v>1163</v>
      </c>
      <c r="BI3" s="87" t="s">
        <v>1168</v>
      </c>
    </row>
    <row r="4" spans="1:61" x14ac:dyDescent="0.2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1620</v>
      </c>
      <c r="F4" s="87" t="s">
        <v>1636</v>
      </c>
      <c r="G4" s="87" t="s">
        <v>995</v>
      </c>
      <c r="H4" s="87" t="s">
        <v>1620</v>
      </c>
      <c r="I4" s="87" t="s">
        <v>1620</v>
      </c>
      <c r="J4" s="87" t="s">
        <v>1626</v>
      </c>
      <c r="K4" s="87" t="s">
        <v>1631</v>
      </c>
      <c r="L4" s="87" t="s">
        <v>1622</v>
      </c>
      <c r="M4" s="87" t="s">
        <v>1624</v>
      </c>
      <c r="O4" s="87" t="s">
        <v>1620</v>
      </c>
      <c r="P4" s="87" t="s">
        <v>1670</v>
      </c>
      <c r="Q4" s="87" t="s">
        <v>1670</v>
      </c>
      <c r="R4" s="87" t="s">
        <v>1061</v>
      </c>
      <c r="S4" s="87" t="s">
        <v>1666</v>
      </c>
      <c r="T4" s="87" t="s">
        <v>1668</v>
      </c>
      <c r="V4" s="87" t="s">
        <v>30</v>
      </c>
      <c r="W4" s="87" t="s">
        <v>1762</v>
      </c>
      <c r="AA4" s="87" t="s">
        <v>1152</v>
      </c>
      <c r="AD4" s="87" t="s">
        <v>671</v>
      </c>
      <c r="AE4" s="87" t="s">
        <v>1206</v>
      </c>
      <c r="AF4" s="87" t="s">
        <v>1146</v>
      </c>
      <c r="AI4" s="87" t="s">
        <v>229</v>
      </c>
      <c r="AL4" s="87" t="s">
        <v>671</v>
      </c>
      <c r="AM4" s="87" t="s">
        <v>671</v>
      </c>
      <c r="AN4" s="87" t="s">
        <v>671</v>
      </c>
      <c r="AO4" s="87" t="s">
        <v>671</v>
      </c>
      <c r="AV4" s="87" t="s">
        <v>671</v>
      </c>
      <c r="AW4" s="87" t="s">
        <v>1205</v>
      </c>
      <c r="AX4" s="87" t="s">
        <v>1206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981</v>
      </c>
      <c r="BE4" s="87" t="s">
        <v>1658</v>
      </c>
      <c r="BF4" s="87" t="s">
        <v>1079</v>
      </c>
    </row>
    <row r="5" spans="1:61" x14ac:dyDescent="0.2">
      <c r="A5" s="87" t="s">
        <v>1050</v>
      </c>
      <c r="B5" s="87" t="s">
        <v>108</v>
      </c>
      <c r="C5" s="87" t="s">
        <v>181</v>
      </c>
      <c r="D5" s="87" t="s">
        <v>1622</v>
      </c>
      <c r="E5" s="87" t="s">
        <v>1622</v>
      </c>
      <c r="F5" s="87" t="s">
        <v>1642</v>
      </c>
      <c r="G5" s="87" t="s">
        <v>1633</v>
      </c>
      <c r="H5" s="87" t="s">
        <v>995</v>
      </c>
      <c r="I5" s="87" t="s">
        <v>1626</v>
      </c>
      <c r="J5" s="87" t="s">
        <v>995</v>
      </c>
      <c r="M5" s="87" t="s">
        <v>995</v>
      </c>
      <c r="O5" s="87" t="s">
        <v>1626</v>
      </c>
      <c r="R5" s="87" t="s">
        <v>1062</v>
      </c>
      <c r="S5" s="87" t="s">
        <v>1667</v>
      </c>
      <c r="T5" s="87" t="s">
        <v>1670</v>
      </c>
      <c r="V5" s="87" t="s">
        <v>31</v>
      </c>
      <c r="AD5" s="87" t="s">
        <v>673</v>
      </c>
      <c r="AE5" s="87" t="s">
        <v>635</v>
      </c>
      <c r="AF5" s="87" t="s">
        <v>1214</v>
      </c>
      <c r="AI5" s="87" t="s">
        <v>230</v>
      </c>
      <c r="AL5" s="87" t="s">
        <v>673</v>
      </c>
      <c r="AM5" s="87" t="s">
        <v>673</v>
      </c>
      <c r="AN5" s="87" t="s">
        <v>673</v>
      </c>
      <c r="AO5" s="87" t="s">
        <v>673</v>
      </c>
      <c r="AV5" s="87" t="s">
        <v>673</v>
      </c>
      <c r="AW5" s="87" t="s">
        <v>1206</v>
      </c>
      <c r="AY5" s="87" t="s">
        <v>1025</v>
      </c>
      <c r="AZ5" s="87" t="s">
        <v>1031</v>
      </c>
      <c r="BC5" s="87" t="s">
        <v>1005</v>
      </c>
      <c r="BD5" s="87" t="s">
        <v>982</v>
      </c>
      <c r="BE5" s="87" t="s">
        <v>1799</v>
      </c>
    </row>
    <row r="6" spans="1:61" x14ac:dyDescent="0.2">
      <c r="A6" s="87" t="s">
        <v>1756</v>
      </c>
      <c r="B6" s="87" t="s">
        <v>109</v>
      </c>
      <c r="C6" s="87" t="s">
        <v>1738</v>
      </c>
      <c r="D6" s="87" t="s">
        <v>1626</v>
      </c>
      <c r="E6" s="87" t="s">
        <v>995</v>
      </c>
      <c r="F6" s="87" t="s">
        <v>110</v>
      </c>
      <c r="G6" s="87" t="s">
        <v>1636</v>
      </c>
      <c r="H6" s="87" t="s">
        <v>1631</v>
      </c>
      <c r="I6" s="87" t="s">
        <v>995</v>
      </c>
      <c r="J6" s="87" t="s">
        <v>1632</v>
      </c>
      <c r="M6" s="87" t="s">
        <v>1635</v>
      </c>
      <c r="O6" s="87" t="s">
        <v>995</v>
      </c>
      <c r="R6" s="87" t="s">
        <v>1063</v>
      </c>
      <c r="S6" s="87" t="s">
        <v>1670</v>
      </c>
      <c r="V6" s="87" t="s">
        <v>32</v>
      </c>
      <c r="AD6" s="87" t="s">
        <v>675</v>
      </c>
      <c r="AE6" s="87" t="s">
        <v>1207</v>
      </c>
      <c r="AI6" s="87" t="s">
        <v>231</v>
      </c>
      <c r="AL6" s="87" t="s">
        <v>675</v>
      </c>
      <c r="AM6" s="87" t="s">
        <v>675</v>
      </c>
      <c r="AN6" s="87" t="s">
        <v>675</v>
      </c>
      <c r="AO6" s="87" t="s">
        <v>675</v>
      </c>
      <c r="AV6" s="87" t="s">
        <v>675</v>
      </c>
      <c r="AW6" s="87" t="s">
        <v>1207</v>
      </c>
      <c r="AY6" s="87" t="s">
        <v>1026</v>
      </c>
      <c r="AZ6" s="87" t="s">
        <v>1026</v>
      </c>
      <c r="BC6" s="87" t="s">
        <v>1006</v>
      </c>
      <c r="BD6" s="87" t="s">
        <v>983</v>
      </c>
      <c r="BE6" s="87" t="s">
        <v>1659</v>
      </c>
    </row>
    <row r="7" spans="1:61" x14ac:dyDescent="0.2">
      <c r="C7" s="87" t="s">
        <v>1740</v>
      </c>
      <c r="D7" s="87" t="s">
        <v>995</v>
      </c>
      <c r="E7" s="87" t="s">
        <v>1631</v>
      </c>
      <c r="G7" s="87" t="s">
        <v>1638</v>
      </c>
      <c r="H7" s="87" t="s">
        <v>1632</v>
      </c>
      <c r="I7" s="87" t="s">
        <v>1631</v>
      </c>
      <c r="J7" s="87" t="s">
        <v>1633</v>
      </c>
      <c r="O7" s="87" t="s">
        <v>1632</v>
      </c>
      <c r="R7" s="87" t="s">
        <v>1064</v>
      </c>
      <c r="AD7" s="87" t="s">
        <v>677</v>
      </c>
      <c r="AI7" s="87" t="s">
        <v>233</v>
      </c>
      <c r="AL7" s="87" t="s">
        <v>677</v>
      </c>
      <c r="AM7" s="87" t="s">
        <v>677</v>
      </c>
      <c r="AN7" s="87" t="s">
        <v>677</v>
      </c>
      <c r="AO7" s="87" t="s">
        <v>677</v>
      </c>
      <c r="AV7" s="87" t="s">
        <v>677</v>
      </c>
      <c r="BC7" s="87" t="s">
        <v>1008</v>
      </c>
      <c r="BD7" s="87" t="s">
        <v>984</v>
      </c>
      <c r="BE7" s="87" t="s">
        <v>1040</v>
      </c>
    </row>
    <row r="8" spans="1:61" x14ac:dyDescent="0.2">
      <c r="C8" s="87" t="s">
        <v>216</v>
      </c>
      <c r="D8" s="87" t="s">
        <v>1631</v>
      </c>
      <c r="E8" s="87" t="s">
        <v>1632</v>
      </c>
      <c r="G8" s="87" t="s">
        <v>110</v>
      </c>
      <c r="H8" s="87" t="s">
        <v>1633</v>
      </c>
      <c r="I8" s="87" t="s">
        <v>1632</v>
      </c>
      <c r="J8" s="87" t="s">
        <v>1634</v>
      </c>
      <c r="O8" s="87" t="s">
        <v>1633</v>
      </c>
      <c r="R8" s="87" t="s">
        <v>1065</v>
      </c>
      <c r="AD8" s="87" t="s">
        <v>679</v>
      </c>
      <c r="AI8" s="87" t="s">
        <v>236</v>
      </c>
      <c r="AV8" s="87" t="s">
        <v>679</v>
      </c>
      <c r="BC8" s="87" t="s">
        <v>997</v>
      </c>
      <c r="BD8" s="87" t="s">
        <v>985</v>
      </c>
      <c r="BE8" s="87" t="s">
        <v>1661</v>
      </c>
    </row>
    <row r="9" spans="1:61" x14ac:dyDescent="0.2">
      <c r="C9" s="87" t="s">
        <v>1741</v>
      </c>
      <c r="D9" s="87" t="s">
        <v>1632</v>
      </c>
      <c r="E9" s="87" t="s">
        <v>1633</v>
      </c>
      <c r="H9" s="87" t="s">
        <v>1636</v>
      </c>
      <c r="I9" s="87" t="s">
        <v>1633</v>
      </c>
      <c r="J9" s="87" t="s">
        <v>1636</v>
      </c>
      <c r="O9" s="87" t="s">
        <v>1634</v>
      </c>
      <c r="R9" s="87" t="s">
        <v>1066</v>
      </c>
      <c r="AI9" s="87" t="s">
        <v>237</v>
      </c>
      <c r="BD9" s="87" t="s">
        <v>538</v>
      </c>
    </row>
    <row r="10" spans="1:61" x14ac:dyDescent="0.2">
      <c r="C10" s="87" t="s">
        <v>1742</v>
      </c>
      <c r="D10" s="87" t="s">
        <v>1633</v>
      </c>
      <c r="E10" s="87" t="s">
        <v>1635</v>
      </c>
      <c r="H10" s="87" t="s">
        <v>1638</v>
      </c>
      <c r="I10" s="87" t="s">
        <v>1634</v>
      </c>
      <c r="J10" s="87" t="s">
        <v>1638</v>
      </c>
      <c r="O10" s="87" t="s">
        <v>1636</v>
      </c>
      <c r="R10" s="87" t="s">
        <v>1068</v>
      </c>
      <c r="AI10" s="87" t="s">
        <v>110</v>
      </c>
      <c r="BD10" s="87" t="s">
        <v>986</v>
      </c>
    </row>
    <row r="11" spans="1:61" x14ac:dyDescent="0.2">
      <c r="C11" s="87" t="s">
        <v>296</v>
      </c>
      <c r="D11" s="87" t="s">
        <v>1634</v>
      </c>
      <c r="E11" s="87" t="s">
        <v>1636</v>
      </c>
      <c r="H11" s="87" t="s">
        <v>110</v>
      </c>
      <c r="I11" s="87" t="s">
        <v>1636</v>
      </c>
      <c r="J11" s="87" t="s">
        <v>110</v>
      </c>
      <c r="O11" s="87" t="s">
        <v>1638</v>
      </c>
      <c r="BD11" s="87" t="s">
        <v>987</v>
      </c>
    </row>
    <row r="12" spans="1:61" x14ac:dyDescent="0.2">
      <c r="C12" s="87" t="s">
        <v>1743</v>
      </c>
      <c r="D12" s="87" t="s">
        <v>1636</v>
      </c>
      <c r="E12" s="87" t="s">
        <v>1642</v>
      </c>
      <c r="I12" s="87" t="s">
        <v>1638</v>
      </c>
      <c r="O12" s="87" t="s">
        <v>110</v>
      </c>
      <c r="BD12" s="87" t="s">
        <v>671</v>
      </c>
    </row>
    <row r="13" spans="1:61" x14ac:dyDescent="0.2">
      <c r="D13" s="87" t="s">
        <v>1638</v>
      </c>
      <c r="I13" s="87" t="s">
        <v>1642</v>
      </c>
      <c r="BD13" s="87" t="s">
        <v>988</v>
      </c>
    </row>
    <row r="14" spans="1:61" x14ac:dyDescent="0.2">
      <c r="D14" s="87" t="s">
        <v>1642</v>
      </c>
      <c r="I14" s="87" t="s">
        <v>110</v>
      </c>
      <c r="BD14" s="87" t="s">
        <v>989</v>
      </c>
    </row>
    <row r="15" spans="1:61" x14ac:dyDescent="0.2">
      <c r="D15" s="87" t="s">
        <v>110</v>
      </c>
      <c r="BD15" s="87" t="s">
        <v>990</v>
      </c>
    </row>
    <row r="16" spans="1:61" x14ac:dyDescent="0.2">
      <c r="BD16" s="87" t="s">
        <v>110</v>
      </c>
    </row>
    <row r="17" spans="56:56" x14ac:dyDescent="0.2">
      <c r="BD17" s="87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79C1-AD65-4242-B90D-FB632C96F6FE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953</v>
      </c>
      <c r="D4" s="95">
        <f>SUM(DatosViolenciaGénero!D63:D69)</f>
        <v>350</v>
      </c>
    </row>
    <row r="5" spans="2:4" x14ac:dyDescent="0.2">
      <c r="B5" s="94" t="s">
        <v>1620</v>
      </c>
      <c r="C5" s="95">
        <f>SUM(DatosViolenciaGénero!C70:C73)</f>
        <v>157</v>
      </c>
      <c r="D5" s="95">
        <f>SUM(DatosViolenciaGénero!D70:D73)</f>
        <v>129</v>
      </c>
    </row>
    <row r="6" spans="2:4" ht="12.75" customHeight="1" x14ac:dyDescent="0.2">
      <c r="B6" s="94" t="s">
        <v>1666</v>
      </c>
      <c r="C6" s="95">
        <f>DatosViolenciaGénero!C74</f>
        <v>3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2</v>
      </c>
      <c r="D7" s="95">
        <f>SUM(DatosViolenciaGénero!D75:D77)</f>
        <v>0</v>
      </c>
    </row>
    <row r="8" spans="2:4" ht="12.75" customHeight="1" x14ac:dyDescent="0.2">
      <c r="B8" s="94" t="s">
        <v>1668</v>
      </c>
      <c r="C8" s="95">
        <f>DatosViolenciaGénero!C81</f>
        <v>0</v>
      </c>
      <c r="D8" s="95">
        <f>DatosViolenciaGénero!D81</f>
        <v>7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221</v>
      </c>
      <c r="D10" s="95">
        <f>SUM(DatosViolenciaGénero!D79:D80)</f>
        <v>132</v>
      </c>
    </row>
    <row r="14" spans="2:4" ht="12.95" customHeight="1" thickTop="1" thickBot="1" x14ac:dyDescent="0.25">
      <c r="B14" s="214" t="s">
        <v>1674</v>
      </c>
      <c r="C14" s="214"/>
    </row>
    <row r="15" spans="2:4" ht="13.5" thickTop="1" x14ac:dyDescent="0.2">
      <c r="B15" s="96" t="s">
        <v>1672</v>
      </c>
      <c r="C15" s="97">
        <f>DatosViolenciaGénero!C38</f>
        <v>18</v>
      </c>
    </row>
    <row r="16" spans="2:4" ht="13.5" thickBot="1" x14ac:dyDescent="0.25">
      <c r="B16" s="98" t="s">
        <v>1673</v>
      </c>
      <c r="C16" s="99">
        <f>DatosViolenciaGénero!C39</f>
        <v>405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E006-70C3-4DE0-9E69-5A6D9191C1B0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132</v>
      </c>
      <c r="D4" s="95">
        <f>SUM(DatosViolenciaDoméstica!D48:D54)</f>
        <v>58</v>
      </c>
    </row>
    <row r="5" spans="2:4" x14ac:dyDescent="0.2">
      <c r="B5" s="94" t="s">
        <v>1620</v>
      </c>
      <c r="C5" s="95">
        <f>SUM(DatosViolenciaDoméstica!C55:C58)</f>
        <v>11</v>
      </c>
      <c r="D5" s="95">
        <f>SUM(DatosViolenciaDoméstica!D55:D58)</f>
        <v>5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25</v>
      </c>
      <c r="D10" s="95">
        <f>SUM(DatosViolenciaDoméstica!D64:D65)</f>
        <v>19</v>
      </c>
    </row>
    <row r="14" spans="2:4" ht="12.95" customHeight="1" thickTop="1" thickBot="1" x14ac:dyDescent="0.25">
      <c r="B14" s="214" t="s">
        <v>1671</v>
      </c>
      <c r="C14" s="214"/>
    </row>
    <row r="15" spans="2:4" ht="13.5" thickTop="1" x14ac:dyDescent="0.2">
      <c r="B15" s="96" t="s">
        <v>1672</v>
      </c>
      <c r="C15" s="97">
        <f>DatosViolenciaDoméstica!C33</f>
        <v>4</v>
      </c>
    </row>
    <row r="16" spans="2:4" ht="13.5" thickBot="1" x14ac:dyDescent="0.25">
      <c r="B16" s="98" t="s">
        <v>1673</v>
      </c>
      <c r="C16" s="99">
        <f>DatosViolenciaDoméstica!C34</f>
        <v>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5A7D-45DD-487B-B90B-03847E2E9AC9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5" t="s">
        <v>1655</v>
      </c>
      <c r="C3" s="215"/>
    </row>
    <row r="4" spans="2:3" x14ac:dyDescent="0.2">
      <c r="B4" s="88" t="s">
        <v>1656</v>
      </c>
      <c r="C4" s="89">
        <f>DatosMenores!C69</f>
        <v>72</v>
      </c>
    </row>
    <row r="5" spans="2:3" x14ac:dyDescent="0.2">
      <c r="B5" s="88" t="s">
        <v>1657</v>
      </c>
      <c r="C5" s="90">
        <f>DatosMenores!C70</f>
        <v>6</v>
      </c>
    </row>
    <row r="6" spans="2:3" x14ac:dyDescent="0.2">
      <c r="B6" s="88" t="s">
        <v>1658</v>
      </c>
      <c r="C6" s="90">
        <f>DatosMenores!C71</f>
        <v>481</v>
      </c>
    </row>
    <row r="7" spans="2:3" ht="25.5" x14ac:dyDescent="0.2">
      <c r="B7" s="88" t="s">
        <v>1659</v>
      </c>
      <c r="C7" s="90">
        <f>DatosMenores!C74</f>
        <v>2</v>
      </c>
    </row>
    <row r="8" spans="2:3" ht="25.5" x14ac:dyDescent="0.2">
      <c r="B8" s="88" t="s">
        <v>1040</v>
      </c>
      <c r="C8" s="90">
        <f>DatosMenores!C75</f>
        <v>3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10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DA34-A1BB-4D86-BAE3-4A48A7DD2A87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6" t="s">
        <v>1618</v>
      </c>
      <c r="C11" s="216"/>
      <c r="D11" s="72">
        <f>DatosDelitos!C5+DatosDelitos!C13-DatosDelitos!C17</f>
        <v>3656</v>
      </c>
      <c r="E11" s="73">
        <f>DatosDelitos!H5+DatosDelitos!H13-DatosDelitos!H17</f>
        <v>193</v>
      </c>
      <c r="F11" s="73">
        <f>DatosDelitos!I5+DatosDelitos!I13-DatosDelitos!I17</f>
        <v>128</v>
      </c>
      <c r="G11" s="73">
        <f>DatosDelitos!J5+DatosDelitos!J13-DatosDelitos!J17</f>
        <v>3</v>
      </c>
      <c r="H11" s="74">
        <f>DatosDelitos!K5+DatosDelitos!K13-DatosDelitos!K17</f>
        <v>1</v>
      </c>
      <c r="I11" s="74">
        <f>DatosDelitos!L5+DatosDelitos!L13-DatosDelitos!L17</f>
        <v>1</v>
      </c>
      <c r="J11" s="74">
        <f>DatosDelitos!M5+DatosDelitos!M13-DatosDelitos!M17</f>
        <v>2</v>
      </c>
      <c r="K11" s="74">
        <f>DatosDelitos!O5+DatosDelitos!O13-DatosDelitos!O17</f>
        <v>4</v>
      </c>
      <c r="L11" s="75">
        <f>DatosDelitos!P5+DatosDelitos!P13-DatosDelitos!P17</f>
        <v>208</v>
      </c>
    </row>
    <row r="12" spans="2:13" ht="13.15" customHeight="1" x14ac:dyDescent="0.2">
      <c r="B12" s="217" t="s">
        <v>310</v>
      </c>
      <c r="C12" s="217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7" t="s">
        <v>367</v>
      </c>
      <c r="C13" s="217"/>
      <c r="D13" s="76">
        <f>DatosDelitos!C20</f>
        <v>2</v>
      </c>
      <c r="E13" s="77">
        <f>DatosDelitos!H20</f>
        <v>0</v>
      </c>
      <c r="F13" s="77">
        <f>DatosDelitos!I20</f>
        <v>2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2</v>
      </c>
    </row>
    <row r="14" spans="2:13" ht="13.15" customHeight="1" x14ac:dyDescent="0.2">
      <c r="B14" s="217" t="s">
        <v>372</v>
      </c>
      <c r="C14" s="217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7" t="s">
        <v>1619</v>
      </c>
      <c r="C15" s="217"/>
      <c r="D15" s="76">
        <f>DatosDelitos!C17+DatosDelitos!C44</f>
        <v>781</v>
      </c>
      <c r="E15" s="77">
        <f>DatosDelitos!H17+DatosDelitos!H44</f>
        <v>206</v>
      </c>
      <c r="F15" s="77">
        <f>DatosDelitos!I16+DatosDelitos!I44</f>
        <v>33</v>
      </c>
      <c r="G15" s="77">
        <f>DatosDelitos!J17+DatosDelitos!J44</f>
        <v>0</v>
      </c>
      <c r="H15" s="77">
        <f>DatosDelitos!K17+DatosDelitos!K44</f>
        <v>1</v>
      </c>
      <c r="I15" s="77">
        <f>DatosDelitos!L17+DatosDelitos!L44</f>
        <v>1</v>
      </c>
      <c r="J15" s="77">
        <f>DatosDelitos!M17+DatosDelitos!M44</f>
        <v>0</v>
      </c>
      <c r="K15" s="77">
        <f>DatosDelitos!O17+DatosDelitos!O44</f>
        <v>1</v>
      </c>
      <c r="L15" s="78">
        <f>DatosDelitos!P17+DatosDelitos!P44</f>
        <v>271</v>
      </c>
    </row>
    <row r="16" spans="2:13" ht="13.15" customHeight="1" x14ac:dyDescent="0.2">
      <c r="B16" s="217" t="s">
        <v>1620</v>
      </c>
      <c r="C16" s="217"/>
      <c r="D16" s="76">
        <f>DatosDelitos!C30</f>
        <v>341</v>
      </c>
      <c r="E16" s="77">
        <f>DatosDelitos!H30</f>
        <v>70</v>
      </c>
      <c r="F16" s="77">
        <f>DatosDelitos!I30</f>
        <v>84</v>
      </c>
      <c r="G16" s="77">
        <f>DatosDelitos!J30</f>
        <v>0</v>
      </c>
      <c r="H16" s="77">
        <f>DatosDelitos!K30</f>
        <v>0</v>
      </c>
      <c r="I16" s="77">
        <f>DatosDelitos!L30</f>
        <v>0</v>
      </c>
      <c r="J16" s="77">
        <f>DatosDelitos!M30</f>
        <v>0</v>
      </c>
      <c r="K16" s="77">
        <f>DatosDelitos!O30</f>
        <v>1</v>
      </c>
      <c r="L16" s="78">
        <f>DatosDelitos!P30</f>
        <v>194</v>
      </c>
    </row>
    <row r="17" spans="2:12" ht="13.15" customHeight="1" x14ac:dyDescent="0.2">
      <c r="B17" s="218" t="s">
        <v>1621</v>
      </c>
      <c r="C17" s="218"/>
      <c r="D17" s="76">
        <f>DatosDelitos!C42-DatosDelitos!C44</f>
        <v>13</v>
      </c>
      <c r="E17" s="77">
        <f>DatosDelitos!H42-DatosDelitos!H44</f>
        <v>0</v>
      </c>
      <c r="F17" s="77">
        <f>DatosDelitos!I42-DatosDelitos!I44</f>
        <v>0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1</v>
      </c>
    </row>
    <row r="18" spans="2:12" ht="13.15" customHeight="1" x14ac:dyDescent="0.2">
      <c r="B18" s="217" t="s">
        <v>1622</v>
      </c>
      <c r="C18" s="217"/>
      <c r="D18" s="76">
        <f>DatosDelitos!C50</f>
        <v>178</v>
      </c>
      <c r="E18" s="77">
        <f>DatosDelitos!H50</f>
        <v>32</v>
      </c>
      <c r="F18" s="77">
        <f>DatosDelitos!I50</f>
        <v>16</v>
      </c>
      <c r="G18" s="77">
        <f>DatosDelitos!J50</f>
        <v>14</v>
      </c>
      <c r="H18" s="77">
        <f>DatosDelitos!K50</f>
        <v>7</v>
      </c>
      <c r="I18" s="77">
        <f>DatosDelitos!L50</f>
        <v>0</v>
      </c>
      <c r="J18" s="77">
        <f>DatosDelitos!M50</f>
        <v>0</v>
      </c>
      <c r="K18" s="77">
        <f>DatosDelitos!O50</f>
        <v>1</v>
      </c>
      <c r="L18" s="78">
        <f>DatosDelitos!P50</f>
        <v>37</v>
      </c>
    </row>
    <row r="19" spans="2:12" ht="13.15" customHeight="1" x14ac:dyDescent="0.2">
      <c r="B19" s="217" t="s">
        <v>1623</v>
      </c>
      <c r="C19" s="217"/>
      <c r="D19" s="76">
        <f>DatosDelitos!C72</f>
        <v>5</v>
      </c>
      <c r="E19" s="77">
        <f>DatosDelitos!H72</f>
        <v>2</v>
      </c>
      <c r="F19" s="77">
        <f>DatosDelitos!I72</f>
        <v>2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0</v>
      </c>
    </row>
    <row r="20" spans="2:12" ht="27" customHeight="1" x14ac:dyDescent="0.2">
      <c r="B20" s="217" t="s">
        <v>1624</v>
      </c>
      <c r="C20" s="217"/>
      <c r="D20" s="76">
        <f>DatosDelitos!C74</f>
        <v>32</v>
      </c>
      <c r="E20" s="77">
        <f>DatosDelitos!H74</f>
        <v>6</v>
      </c>
      <c r="F20" s="77">
        <f>DatosDelitos!I74</f>
        <v>6</v>
      </c>
      <c r="G20" s="77">
        <f>DatosDelitos!J74</f>
        <v>0</v>
      </c>
      <c r="H20" s="77">
        <f>DatosDelitos!K74</f>
        <v>0</v>
      </c>
      <c r="I20" s="77">
        <f>DatosDelitos!L74</f>
        <v>1</v>
      </c>
      <c r="J20" s="77">
        <f>DatosDelitos!M74</f>
        <v>0</v>
      </c>
      <c r="K20" s="77">
        <f>DatosDelitos!O74</f>
        <v>0</v>
      </c>
      <c r="L20" s="78">
        <f>DatosDelitos!P74</f>
        <v>9</v>
      </c>
    </row>
    <row r="21" spans="2:12" ht="13.15" customHeight="1" x14ac:dyDescent="0.2">
      <c r="B21" s="218" t="s">
        <v>1625</v>
      </c>
      <c r="C21" s="218"/>
      <c r="D21" s="76">
        <f>DatosDelitos!C82</f>
        <v>70</v>
      </c>
      <c r="E21" s="77">
        <f>DatosDelitos!H82</f>
        <v>4</v>
      </c>
      <c r="F21" s="77">
        <f>DatosDelitos!I82</f>
        <v>4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14</v>
      </c>
    </row>
    <row r="22" spans="2:12" ht="13.15" customHeight="1" x14ac:dyDescent="0.2">
      <c r="B22" s="217" t="s">
        <v>1626</v>
      </c>
      <c r="C22" s="217"/>
      <c r="D22" s="76">
        <f>DatosDelitos!C85</f>
        <v>246</v>
      </c>
      <c r="E22" s="77">
        <f>DatosDelitos!H85</f>
        <v>160</v>
      </c>
      <c r="F22" s="77">
        <f>DatosDelitos!I85</f>
        <v>79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76</v>
      </c>
    </row>
    <row r="23" spans="2:12" ht="13.15" customHeight="1" x14ac:dyDescent="0.2">
      <c r="B23" s="217" t="s">
        <v>995</v>
      </c>
      <c r="C23" s="217"/>
      <c r="D23" s="76">
        <f>DatosDelitos!C97</f>
        <v>2562</v>
      </c>
      <c r="E23" s="77">
        <f>DatosDelitos!H97</f>
        <v>790</v>
      </c>
      <c r="F23" s="77">
        <f>DatosDelitos!I97</f>
        <v>426</v>
      </c>
      <c r="G23" s="77">
        <f>DatosDelitos!J97</f>
        <v>0</v>
      </c>
      <c r="H23" s="77">
        <f>DatosDelitos!K97</f>
        <v>0</v>
      </c>
      <c r="I23" s="77">
        <f>DatosDelitos!L97</f>
        <v>1</v>
      </c>
      <c r="J23" s="77">
        <f>DatosDelitos!M97</f>
        <v>0</v>
      </c>
      <c r="K23" s="77">
        <f>DatosDelitos!O97</f>
        <v>19</v>
      </c>
      <c r="L23" s="78">
        <f>DatosDelitos!P97</f>
        <v>582</v>
      </c>
    </row>
    <row r="24" spans="2:12" ht="27" customHeight="1" x14ac:dyDescent="0.2">
      <c r="B24" s="217" t="s">
        <v>1627</v>
      </c>
      <c r="C24" s="217"/>
      <c r="D24" s="76">
        <f>DatosDelitos!C131</f>
        <v>7</v>
      </c>
      <c r="E24" s="77">
        <f>DatosDelitos!H131</f>
        <v>10</v>
      </c>
      <c r="F24" s="77">
        <f>DatosDelitos!I131</f>
        <v>4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16</v>
      </c>
    </row>
    <row r="25" spans="2:12" ht="13.15" customHeight="1" x14ac:dyDescent="0.2">
      <c r="B25" s="217" t="s">
        <v>1628</v>
      </c>
      <c r="C25" s="217"/>
      <c r="D25" s="76">
        <f>DatosDelitos!C137</f>
        <v>70</v>
      </c>
      <c r="E25" s="77">
        <f>DatosDelitos!H137</f>
        <v>10</v>
      </c>
      <c r="F25" s="77">
        <f>DatosDelitos!I137</f>
        <v>3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14</v>
      </c>
    </row>
    <row r="26" spans="2:12" ht="13.15" customHeight="1" x14ac:dyDescent="0.2">
      <c r="B26" s="218" t="s">
        <v>1629</v>
      </c>
      <c r="C26" s="218"/>
      <c r="D26" s="76">
        <f>DatosDelitos!C144</f>
        <v>1</v>
      </c>
      <c r="E26" s="77">
        <f>DatosDelitos!H144</f>
        <v>0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1</v>
      </c>
    </row>
    <row r="27" spans="2:12" ht="38.25" customHeight="1" x14ac:dyDescent="0.2">
      <c r="B27" s="217" t="s">
        <v>1630</v>
      </c>
      <c r="C27" s="217"/>
      <c r="D27" s="76">
        <f>DatosDelitos!C147</f>
        <v>39</v>
      </c>
      <c r="E27" s="77">
        <f>DatosDelitos!H147</f>
        <v>23</v>
      </c>
      <c r="F27" s="77">
        <f>DatosDelitos!I147</f>
        <v>18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14</v>
      </c>
    </row>
    <row r="28" spans="2:12" ht="13.15" customHeight="1" x14ac:dyDescent="0.2">
      <c r="B28" s="217" t="s">
        <v>1631</v>
      </c>
      <c r="C28" s="217"/>
      <c r="D28" s="76">
        <f>DatosDelitos!C156+SUM(DatosDelitos!C167:C172)</f>
        <v>126</v>
      </c>
      <c r="E28" s="77">
        <f>DatosDelitos!H156+SUM(DatosDelitos!H167:H172)</f>
        <v>61</v>
      </c>
      <c r="F28" s="77">
        <f>DatosDelitos!I156+SUM(DatosDelitos!I167:I172)</f>
        <v>11</v>
      </c>
      <c r="G28" s="77">
        <f>DatosDelitos!J156+SUM(DatosDelitos!J167:J172)</f>
        <v>1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9</v>
      </c>
      <c r="L28" s="77">
        <f>DatosDelitos!P156+SUM(DatosDelitos!P167:Q172)</f>
        <v>2</v>
      </c>
    </row>
    <row r="29" spans="2:12" ht="13.15" customHeight="1" x14ac:dyDescent="0.2">
      <c r="B29" s="217" t="s">
        <v>1632</v>
      </c>
      <c r="C29" s="217"/>
      <c r="D29" s="76">
        <f>SUM(DatosDelitos!C173:C177)</f>
        <v>102</v>
      </c>
      <c r="E29" s="77">
        <f>SUM(DatosDelitos!H173:H177)</f>
        <v>57</v>
      </c>
      <c r="F29" s="77">
        <f>SUM(DatosDelitos!I173:I177)</f>
        <v>55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26</v>
      </c>
      <c r="L29" s="77">
        <f>SUM(DatosDelitos!P173:P177)</f>
        <v>57</v>
      </c>
    </row>
    <row r="30" spans="2:12" ht="13.15" customHeight="1" x14ac:dyDescent="0.2">
      <c r="B30" s="217" t="s">
        <v>1633</v>
      </c>
      <c r="C30" s="217"/>
      <c r="D30" s="76">
        <f>DatosDelitos!C178</f>
        <v>369</v>
      </c>
      <c r="E30" s="77">
        <f>DatosDelitos!H178</f>
        <v>180</v>
      </c>
      <c r="F30" s="77">
        <f>DatosDelitos!I178</f>
        <v>175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1</v>
      </c>
      <c r="L30" s="77">
        <f>DatosDelitos!P178</f>
        <v>1001</v>
      </c>
    </row>
    <row r="31" spans="2:12" ht="13.15" customHeight="1" x14ac:dyDescent="0.2">
      <c r="B31" s="217" t="s">
        <v>1634</v>
      </c>
      <c r="C31" s="217"/>
      <c r="D31" s="76">
        <f>DatosDelitos!C186</f>
        <v>198</v>
      </c>
      <c r="E31" s="77">
        <f>DatosDelitos!H186</f>
        <v>80</v>
      </c>
      <c r="F31" s="77">
        <f>DatosDelitos!I186</f>
        <v>54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51</v>
      </c>
    </row>
    <row r="32" spans="2:12" ht="13.15" customHeight="1" x14ac:dyDescent="0.2">
      <c r="B32" s="217" t="s">
        <v>1635</v>
      </c>
      <c r="C32" s="217"/>
      <c r="D32" s="76">
        <f>DatosDelitos!C201</f>
        <v>16</v>
      </c>
      <c r="E32" s="77">
        <f>DatosDelitos!H201</f>
        <v>4</v>
      </c>
      <c r="F32" s="77">
        <f>DatosDelitos!I201</f>
        <v>4</v>
      </c>
      <c r="G32" s="77">
        <f>DatosDelitos!J201</f>
        <v>0</v>
      </c>
      <c r="H32" s="77">
        <f>DatosDelitos!K201</f>
        <v>0</v>
      </c>
      <c r="I32" s="77">
        <f>DatosDelitos!L201</f>
        <v>3</v>
      </c>
      <c r="J32" s="77">
        <f>DatosDelitos!M201</f>
        <v>0</v>
      </c>
      <c r="K32" s="77">
        <f>DatosDelitos!O201</f>
        <v>1</v>
      </c>
      <c r="L32" s="77">
        <f>DatosDelitos!P201</f>
        <v>3</v>
      </c>
    </row>
    <row r="33" spans="2:13" ht="13.15" customHeight="1" x14ac:dyDescent="0.2">
      <c r="B33" s="217" t="s">
        <v>1636</v>
      </c>
      <c r="C33" s="217"/>
      <c r="D33" s="76">
        <f>DatosDelitos!C223</f>
        <v>530</v>
      </c>
      <c r="E33" s="77">
        <f>DatosDelitos!H223</f>
        <v>303</v>
      </c>
      <c r="F33" s="77">
        <f>DatosDelitos!I223</f>
        <v>137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4</v>
      </c>
      <c r="L33" s="77">
        <f>DatosDelitos!P223</f>
        <v>217</v>
      </c>
    </row>
    <row r="34" spans="2:13" ht="13.15" customHeight="1" x14ac:dyDescent="0.2">
      <c r="B34" s="217" t="s">
        <v>1637</v>
      </c>
      <c r="C34" s="217"/>
      <c r="D34" s="76">
        <f>DatosDelitos!C244</f>
        <v>3</v>
      </c>
      <c r="E34" s="77">
        <f>DatosDelitos!H244</f>
        <v>2</v>
      </c>
      <c r="F34" s="77">
        <f>DatosDelitos!I244</f>
        <v>1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1</v>
      </c>
    </row>
    <row r="35" spans="2:13" ht="13.15" customHeight="1" x14ac:dyDescent="0.2">
      <c r="B35" s="217" t="s">
        <v>1638</v>
      </c>
      <c r="C35" s="217"/>
      <c r="D35" s="76">
        <f>DatosDelitos!C271</f>
        <v>133</v>
      </c>
      <c r="E35" s="77">
        <f>DatosDelitos!H271</f>
        <v>119</v>
      </c>
      <c r="F35" s="77">
        <f>DatosDelitos!I271</f>
        <v>73</v>
      </c>
      <c r="G35" s="77">
        <f>DatosDelitos!J271</f>
        <v>0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0</v>
      </c>
      <c r="L35" s="77">
        <f>DatosDelitos!P271</f>
        <v>139</v>
      </c>
    </row>
    <row r="36" spans="2:13" ht="38.25" customHeight="1" x14ac:dyDescent="0.2">
      <c r="B36" s="217" t="s">
        <v>1639</v>
      </c>
      <c r="C36" s="217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7" t="s">
        <v>1640</v>
      </c>
      <c r="C37" s="217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7" t="s">
        <v>1641</v>
      </c>
      <c r="C38" s="217"/>
      <c r="D38" s="76">
        <f>DatosDelitos!C312+DatosDelitos!C318+DatosDelitos!C320</f>
        <v>2</v>
      </c>
      <c r="E38" s="77">
        <f>DatosDelitos!H312+DatosDelitos!H318+DatosDelitos!H320</f>
        <v>5</v>
      </c>
      <c r="F38" s="77">
        <f>DatosDelitos!I312+DatosDelitos!I318+DatosDelitos!I320</f>
        <v>2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2</v>
      </c>
    </row>
    <row r="39" spans="2:13" ht="13.15" customHeight="1" x14ac:dyDescent="0.2">
      <c r="B39" s="217" t="s">
        <v>1642</v>
      </c>
      <c r="C39" s="217"/>
      <c r="D39" s="76">
        <f>DatosDelitos!C323</f>
        <v>3195</v>
      </c>
      <c r="E39" s="77">
        <f>DatosDelitos!H323</f>
        <v>66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7</v>
      </c>
      <c r="L39" s="77">
        <f>DatosDelitos!P323</f>
        <v>0</v>
      </c>
    </row>
    <row r="40" spans="2:13" ht="13.15" customHeight="1" x14ac:dyDescent="0.2">
      <c r="B40" s="217" t="s">
        <v>1643</v>
      </c>
      <c r="C40" s="217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7" t="s">
        <v>972</v>
      </c>
      <c r="C41" s="217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7" t="s">
        <v>1644</v>
      </c>
      <c r="C42" s="217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20" t="s">
        <v>976</v>
      </c>
      <c r="C43" s="220"/>
      <c r="D43" s="79">
        <f>SUM(D11:D42)</f>
        <v>12677</v>
      </c>
      <c r="E43" s="79">
        <f t="shared" ref="E43:L43" si="0">SUM(E11:E42)</f>
        <v>2383</v>
      </c>
      <c r="F43" s="79">
        <f t="shared" si="0"/>
        <v>1317</v>
      </c>
      <c r="G43" s="79">
        <f t="shared" si="0"/>
        <v>18</v>
      </c>
      <c r="H43" s="79">
        <f t="shared" si="0"/>
        <v>9</v>
      </c>
      <c r="I43" s="79">
        <f t="shared" si="0"/>
        <v>7</v>
      </c>
      <c r="J43" s="79">
        <f t="shared" si="0"/>
        <v>2</v>
      </c>
      <c r="K43" s="79">
        <f t="shared" si="0"/>
        <v>74</v>
      </c>
      <c r="L43" s="79">
        <f t="shared" si="0"/>
        <v>2912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9" t="s">
        <v>1646</v>
      </c>
      <c r="C49" s="219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9" t="s">
        <v>1647</v>
      </c>
      <c r="C50" s="219"/>
      <c r="D50" s="82">
        <f>DatosDelitos!F13-DatosDelitos!F17</f>
        <v>21</v>
      </c>
      <c r="E50" s="82">
        <f>DatosDelitos!G13-DatosDelitos!G17</f>
        <v>13</v>
      </c>
    </row>
    <row r="51" spans="2:5" ht="13.15" customHeight="1" x14ac:dyDescent="0.25">
      <c r="B51" s="219" t="s">
        <v>310</v>
      </c>
      <c r="C51" s="219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9" t="s">
        <v>367</v>
      </c>
      <c r="C52" s="219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9" t="s">
        <v>372</v>
      </c>
      <c r="C53" s="219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9" t="s">
        <v>1619</v>
      </c>
      <c r="C54" s="219"/>
      <c r="D54" s="82">
        <f>DatosDelitos!F17+DatosDelitos!F44</f>
        <v>751</v>
      </c>
      <c r="E54" s="82">
        <f>DatosDelitos!G17+DatosDelitos!G44</f>
        <v>243</v>
      </c>
    </row>
    <row r="55" spans="2:5" ht="13.15" customHeight="1" x14ac:dyDescent="0.25">
      <c r="B55" s="219" t="s">
        <v>1620</v>
      </c>
      <c r="C55" s="219"/>
      <c r="D55" s="82">
        <f>DatosDelitos!F30</f>
        <v>73</v>
      </c>
      <c r="E55" s="82">
        <f>DatosDelitos!G30</f>
        <v>117</v>
      </c>
    </row>
    <row r="56" spans="2:5" ht="13.15" customHeight="1" x14ac:dyDescent="0.25">
      <c r="B56" s="219" t="s">
        <v>1621</v>
      </c>
      <c r="C56" s="219"/>
      <c r="D56" s="82">
        <f>DatosDelitos!F42-DatosDelitos!F44</f>
        <v>4</v>
      </c>
      <c r="E56" s="82">
        <f>DatosDelitos!G42-DatosDelitos!G44</f>
        <v>0</v>
      </c>
    </row>
    <row r="57" spans="2:5" ht="13.15" customHeight="1" x14ac:dyDescent="0.25">
      <c r="B57" s="219" t="s">
        <v>1622</v>
      </c>
      <c r="C57" s="219"/>
      <c r="D57" s="82">
        <f>DatosDelitos!F50</f>
        <v>5</v>
      </c>
      <c r="E57" s="82">
        <f>DatosDelitos!G50</f>
        <v>4</v>
      </c>
    </row>
    <row r="58" spans="2:5" ht="13.15" customHeight="1" x14ac:dyDescent="0.25">
      <c r="B58" s="219" t="s">
        <v>1623</v>
      </c>
      <c r="C58" s="219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9" t="s">
        <v>1648</v>
      </c>
      <c r="C59" s="219"/>
      <c r="D59" s="82">
        <f>DatosDelitos!F74</f>
        <v>1</v>
      </c>
      <c r="E59" s="82">
        <f>DatosDelitos!G74</f>
        <v>0</v>
      </c>
    </row>
    <row r="60" spans="2:5" ht="13.15" customHeight="1" x14ac:dyDescent="0.25">
      <c r="B60" s="219" t="s">
        <v>1625</v>
      </c>
      <c r="C60" s="219"/>
      <c r="D60" s="82">
        <f>DatosDelitos!F82</f>
        <v>2</v>
      </c>
      <c r="E60" s="82">
        <f>DatosDelitos!G82</f>
        <v>2</v>
      </c>
    </row>
    <row r="61" spans="2:5" ht="13.15" customHeight="1" x14ac:dyDescent="0.25">
      <c r="B61" s="219" t="s">
        <v>1626</v>
      </c>
      <c r="C61" s="219"/>
      <c r="D61" s="82">
        <f>DatosDelitos!F85</f>
        <v>0</v>
      </c>
      <c r="E61" s="82">
        <f>DatosDelitos!G85</f>
        <v>2</v>
      </c>
    </row>
    <row r="62" spans="2:5" ht="13.15" customHeight="1" x14ac:dyDescent="0.25">
      <c r="B62" s="219" t="s">
        <v>995</v>
      </c>
      <c r="C62" s="219"/>
      <c r="D62" s="82">
        <f>DatosDelitos!F97</f>
        <v>60</v>
      </c>
      <c r="E62" s="82">
        <f>DatosDelitos!G97</f>
        <v>39</v>
      </c>
    </row>
    <row r="63" spans="2:5" ht="27" customHeight="1" x14ac:dyDescent="0.25">
      <c r="B63" s="219" t="s">
        <v>1649</v>
      </c>
      <c r="C63" s="219"/>
      <c r="D63" s="82">
        <f>DatosDelitos!F131</f>
        <v>1</v>
      </c>
      <c r="E63" s="82">
        <f>DatosDelitos!G131</f>
        <v>1</v>
      </c>
    </row>
    <row r="64" spans="2:5" ht="13.15" customHeight="1" x14ac:dyDescent="0.25">
      <c r="B64" s="219" t="s">
        <v>1628</v>
      </c>
      <c r="C64" s="219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9" t="s">
        <v>1629</v>
      </c>
      <c r="C65" s="219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9" t="s">
        <v>1630</v>
      </c>
      <c r="C66" s="219"/>
      <c r="D66" s="82">
        <f>DatosDelitos!F147</f>
        <v>1</v>
      </c>
      <c r="E66" s="82">
        <f>DatosDelitos!G147</f>
        <v>0</v>
      </c>
    </row>
    <row r="67" spans="2:5" ht="13.15" customHeight="1" x14ac:dyDescent="0.25">
      <c r="B67" s="219" t="s">
        <v>1631</v>
      </c>
      <c r="C67" s="219"/>
      <c r="D67" s="82">
        <f>DatosDelitos!F156+SUM(DatosDelitos!F167:G172)</f>
        <v>0</v>
      </c>
      <c r="E67" s="82">
        <f>DatosDelitos!G156+SUM(DatosDelitos!G167:H172)</f>
        <v>46</v>
      </c>
    </row>
    <row r="68" spans="2:5" ht="13.15" customHeight="1" x14ac:dyDescent="0.25">
      <c r="B68" s="219" t="s">
        <v>1632</v>
      </c>
      <c r="C68" s="219"/>
      <c r="D68" s="82">
        <f>SUM(DatosDelitos!F173:G177)</f>
        <v>0</v>
      </c>
      <c r="E68" s="82">
        <f>SUM(DatosDelitos!G173:H177)</f>
        <v>57</v>
      </c>
    </row>
    <row r="69" spans="2:5" ht="13.15" customHeight="1" x14ac:dyDescent="0.25">
      <c r="B69" s="219" t="s">
        <v>1633</v>
      </c>
      <c r="C69" s="219"/>
      <c r="D69" s="82">
        <f>DatosDelitos!F178</f>
        <v>911</v>
      </c>
      <c r="E69" s="82">
        <f>DatosDelitos!G178</f>
        <v>840</v>
      </c>
    </row>
    <row r="70" spans="2:5" ht="13.15" customHeight="1" x14ac:dyDescent="0.25">
      <c r="B70" s="219" t="s">
        <v>1634</v>
      </c>
      <c r="C70" s="219"/>
      <c r="D70" s="82">
        <f>DatosDelitos!F186</f>
        <v>7</v>
      </c>
      <c r="E70" s="82">
        <f>DatosDelitos!G186</f>
        <v>8</v>
      </c>
    </row>
    <row r="71" spans="2:5" ht="13.15" customHeight="1" x14ac:dyDescent="0.25">
      <c r="B71" s="219" t="s">
        <v>1635</v>
      </c>
      <c r="C71" s="219"/>
      <c r="D71" s="82">
        <f>DatosDelitos!F201</f>
        <v>0</v>
      </c>
      <c r="E71" s="82">
        <f>DatosDelitos!G201</f>
        <v>0</v>
      </c>
    </row>
    <row r="72" spans="2:5" ht="13.15" customHeight="1" x14ac:dyDescent="0.25">
      <c r="B72" s="219" t="s">
        <v>1636</v>
      </c>
      <c r="C72" s="219"/>
      <c r="D72" s="82">
        <f>DatosDelitos!F223</f>
        <v>185</v>
      </c>
      <c r="E72" s="82">
        <f>DatosDelitos!G223</f>
        <v>105</v>
      </c>
    </row>
    <row r="73" spans="2:5" ht="13.15" customHeight="1" x14ac:dyDescent="0.25">
      <c r="B73" s="219" t="s">
        <v>1637</v>
      </c>
      <c r="C73" s="219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9" t="s">
        <v>1638</v>
      </c>
      <c r="C74" s="219"/>
      <c r="D74" s="82">
        <f>DatosDelitos!F271</f>
        <v>82</v>
      </c>
      <c r="E74" s="82">
        <f>DatosDelitos!G271</f>
        <v>65</v>
      </c>
    </row>
    <row r="75" spans="2:5" ht="38.25" customHeight="1" x14ac:dyDescent="0.25">
      <c r="B75" s="219" t="s">
        <v>1639</v>
      </c>
      <c r="C75" s="219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9" t="s">
        <v>1640</v>
      </c>
      <c r="C76" s="219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9" t="s">
        <v>1641</v>
      </c>
      <c r="C77" s="219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9" t="s">
        <v>1642</v>
      </c>
      <c r="C78" s="219"/>
      <c r="D78" s="82">
        <f>DatosDelitos!F323</f>
        <v>28</v>
      </c>
      <c r="E78" s="82">
        <f>DatosDelitos!G323</f>
        <v>0</v>
      </c>
    </row>
    <row r="79" spans="2:5" ht="15" customHeight="1" x14ac:dyDescent="0.25">
      <c r="B79" s="221" t="s">
        <v>1643</v>
      </c>
      <c r="C79" s="221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1" t="s">
        <v>972</v>
      </c>
      <c r="C80" s="221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1" t="s">
        <v>1644</v>
      </c>
      <c r="C81" s="221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1" t="s">
        <v>1650</v>
      </c>
      <c r="C82" s="221"/>
      <c r="D82" s="82">
        <f>SUM(D49:D81)</f>
        <v>2132</v>
      </c>
      <c r="E82" s="82">
        <f>SUM(E49:E81)</f>
        <v>1542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9" t="s">
        <v>1618</v>
      </c>
      <c r="C87" s="219"/>
      <c r="D87" s="82">
        <f>DatosDelitos!N5+DatosDelitos!N13-DatosDelitos!N17</f>
        <v>4</v>
      </c>
    </row>
    <row r="88" spans="2:13" ht="13.15" customHeight="1" x14ac:dyDescent="0.25">
      <c r="B88" s="219" t="s">
        <v>310</v>
      </c>
      <c r="C88" s="219"/>
      <c r="D88" s="82">
        <f>DatosDelitos!N10</f>
        <v>0</v>
      </c>
    </row>
    <row r="89" spans="2:13" ht="13.15" customHeight="1" x14ac:dyDescent="0.25">
      <c r="B89" s="219" t="s">
        <v>367</v>
      </c>
      <c r="C89" s="219"/>
      <c r="D89" s="82">
        <f>DatosDelitos!N20</f>
        <v>0</v>
      </c>
    </row>
    <row r="90" spans="2:13" ht="13.15" customHeight="1" x14ac:dyDescent="0.25">
      <c r="B90" s="219" t="s">
        <v>372</v>
      </c>
      <c r="C90" s="219"/>
      <c r="D90" s="82">
        <f>DatosDelitos!N23</f>
        <v>0</v>
      </c>
    </row>
    <row r="91" spans="2:13" ht="13.15" customHeight="1" x14ac:dyDescent="0.25">
      <c r="B91" s="219" t="s">
        <v>1652</v>
      </c>
      <c r="C91" s="219"/>
      <c r="D91" s="82">
        <f>SUM(DatosDelitos!N17,DatosDelitos!N44)</f>
        <v>5</v>
      </c>
    </row>
    <row r="92" spans="2:13" ht="13.15" customHeight="1" x14ac:dyDescent="0.25">
      <c r="B92" s="219" t="s">
        <v>1620</v>
      </c>
      <c r="C92" s="219"/>
      <c r="D92" s="82">
        <f>DatosDelitos!N30</f>
        <v>1</v>
      </c>
    </row>
    <row r="93" spans="2:13" ht="13.15" customHeight="1" x14ac:dyDescent="0.25">
      <c r="B93" s="219" t="s">
        <v>1621</v>
      </c>
      <c r="C93" s="219"/>
      <c r="D93" s="82">
        <f>DatosDelitos!N42-DatosDelitos!N44</f>
        <v>0</v>
      </c>
    </row>
    <row r="94" spans="2:13" ht="13.15" customHeight="1" x14ac:dyDescent="0.25">
      <c r="B94" s="219" t="s">
        <v>1622</v>
      </c>
      <c r="C94" s="219"/>
      <c r="D94" s="82">
        <f>DatosDelitos!N50</f>
        <v>2</v>
      </c>
    </row>
    <row r="95" spans="2:13" ht="13.15" customHeight="1" x14ac:dyDescent="0.25">
      <c r="B95" s="219" t="s">
        <v>1623</v>
      </c>
      <c r="C95" s="219"/>
      <c r="D95" s="82">
        <f>DatosDelitos!N72</f>
        <v>0</v>
      </c>
    </row>
    <row r="96" spans="2:13" ht="27" customHeight="1" x14ac:dyDescent="0.25">
      <c r="B96" s="219" t="s">
        <v>1648</v>
      </c>
      <c r="C96" s="219"/>
      <c r="D96" s="82">
        <f>DatosDelitos!N74</f>
        <v>0</v>
      </c>
    </row>
    <row r="97" spans="2:4" ht="13.15" customHeight="1" x14ac:dyDescent="0.25">
      <c r="B97" s="219" t="s">
        <v>1625</v>
      </c>
      <c r="C97" s="219"/>
      <c r="D97" s="82">
        <f>DatosDelitos!N82</f>
        <v>2</v>
      </c>
    </row>
    <row r="98" spans="2:4" ht="13.15" customHeight="1" x14ac:dyDescent="0.25">
      <c r="B98" s="219" t="s">
        <v>1626</v>
      </c>
      <c r="C98" s="219"/>
      <c r="D98" s="82">
        <f>DatosDelitos!N85</f>
        <v>53</v>
      </c>
    </row>
    <row r="99" spans="2:4" ht="13.15" customHeight="1" x14ac:dyDescent="0.25">
      <c r="B99" s="219" t="s">
        <v>995</v>
      </c>
      <c r="C99" s="219"/>
      <c r="D99" s="82">
        <f>DatosDelitos!N97</f>
        <v>15</v>
      </c>
    </row>
    <row r="100" spans="2:4" ht="27" customHeight="1" x14ac:dyDescent="0.25">
      <c r="B100" s="219" t="s">
        <v>1649</v>
      </c>
      <c r="C100" s="219"/>
      <c r="D100" s="82">
        <f>DatosDelitos!N131</f>
        <v>0</v>
      </c>
    </row>
    <row r="101" spans="2:4" ht="13.15" customHeight="1" x14ac:dyDescent="0.25">
      <c r="B101" s="219" t="s">
        <v>1628</v>
      </c>
      <c r="C101" s="219"/>
      <c r="D101" s="82">
        <f>DatosDelitos!N137</f>
        <v>1</v>
      </c>
    </row>
    <row r="102" spans="2:4" ht="13.15" customHeight="1" x14ac:dyDescent="0.25">
      <c r="B102" s="219" t="s">
        <v>1629</v>
      </c>
      <c r="C102" s="219"/>
      <c r="D102" s="82">
        <f>DatosDelitos!N144</f>
        <v>0</v>
      </c>
    </row>
    <row r="103" spans="2:4" ht="13.15" customHeight="1" x14ac:dyDescent="0.25">
      <c r="B103" s="219" t="s">
        <v>1653</v>
      </c>
      <c r="C103" s="219"/>
      <c r="D103" s="82">
        <f>DatosDelitos!N148</f>
        <v>1</v>
      </c>
    </row>
    <row r="104" spans="2:4" ht="13.15" customHeight="1" x14ac:dyDescent="0.25">
      <c r="B104" s="219" t="s">
        <v>1205</v>
      </c>
      <c r="C104" s="219"/>
      <c r="D104" s="82">
        <f>SUM(DatosDelitos!N149,DatosDelitos!N150)</f>
        <v>0</v>
      </c>
    </row>
    <row r="105" spans="2:4" ht="13.15" customHeight="1" x14ac:dyDescent="0.25">
      <c r="B105" s="219" t="s">
        <v>1203</v>
      </c>
      <c r="C105" s="219"/>
      <c r="D105" s="82">
        <f>SUM(DatosDelitos!N151:N155)</f>
        <v>6</v>
      </c>
    </row>
    <row r="106" spans="2:4" ht="13.15" customHeight="1" x14ac:dyDescent="0.25">
      <c r="B106" s="219" t="s">
        <v>1631</v>
      </c>
      <c r="C106" s="219"/>
      <c r="D106" s="82">
        <f>SUM(SUM(DatosDelitos!N157:N160),SUM(DatosDelitos!N167:N172))</f>
        <v>2</v>
      </c>
    </row>
    <row r="107" spans="2:4" ht="13.15" customHeight="1" x14ac:dyDescent="0.25">
      <c r="B107" s="219" t="s">
        <v>1654</v>
      </c>
      <c r="C107" s="219"/>
      <c r="D107" s="82">
        <f>SUM(DatosDelitos!N161:N165)</f>
        <v>3</v>
      </c>
    </row>
    <row r="108" spans="2:4" ht="13.15" customHeight="1" x14ac:dyDescent="0.25">
      <c r="B108" s="219" t="s">
        <v>1632</v>
      </c>
      <c r="C108" s="219"/>
      <c r="D108" s="82">
        <f>SUM(DatosDelitos!N173:N177)</f>
        <v>1</v>
      </c>
    </row>
    <row r="109" spans="2:4" ht="13.15" customHeight="1" x14ac:dyDescent="0.25">
      <c r="B109" s="219" t="s">
        <v>1633</v>
      </c>
      <c r="C109" s="219"/>
      <c r="D109" s="82">
        <f>DatosDelitos!N178</f>
        <v>0</v>
      </c>
    </row>
    <row r="110" spans="2:4" ht="13.15" customHeight="1" x14ac:dyDescent="0.25">
      <c r="B110" s="219" t="s">
        <v>1634</v>
      </c>
      <c r="C110" s="219"/>
      <c r="D110" s="82">
        <f>DatosDelitos!N186</f>
        <v>9</v>
      </c>
    </row>
    <row r="111" spans="2:4" ht="13.15" customHeight="1" x14ac:dyDescent="0.25">
      <c r="B111" s="219" t="s">
        <v>1635</v>
      </c>
      <c r="C111" s="219"/>
      <c r="D111" s="82">
        <f>DatosDelitos!N201</f>
        <v>8</v>
      </c>
    </row>
    <row r="112" spans="2:4" ht="13.15" customHeight="1" x14ac:dyDescent="0.25">
      <c r="B112" s="219" t="s">
        <v>1636</v>
      </c>
      <c r="C112" s="219"/>
      <c r="D112" s="82">
        <f>DatosDelitos!N223</f>
        <v>65</v>
      </c>
    </row>
    <row r="113" spans="2:4" ht="13.15" customHeight="1" x14ac:dyDescent="0.25">
      <c r="B113" s="219" t="s">
        <v>1637</v>
      </c>
      <c r="C113" s="219"/>
      <c r="D113" s="82">
        <f>DatosDelitos!N244</f>
        <v>0</v>
      </c>
    </row>
    <row r="114" spans="2:4" ht="13.15" customHeight="1" x14ac:dyDescent="0.25">
      <c r="B114" s="219" t="s">
        <v>1638</v>
      </c>
      <c r="C114" s="219"/>
      <c r="D114" s="82">
        <f>DatosDelitos!N271</f>
        <v>3</v>
      </c>
    </row>
    <row r="115" spans="2:4" ht="38.25" customHeight="1" x14ac:dyDescent="0.25">
      <c r="B115" s="219" t="s">
        <v>1639</v>
      </c>
      <c r="C115" s="219"/>
      <c r="D115" s="82">
        <f>DatosDelitos!N301</f>
        <v>0</v>
      </c>
    </row>
    <row r="116" spans="2:4" ht="13.15" customHeight="1" x14ac:dyDescent="0.25">
      <c r="B116" s="219" t="s">
        <v>1640</v>
      </c>
      <c r="C116" s="219"/>
      <c r="D116" s="82">
        <f>DatosDelitos!N305</f>
        <v>0</v>
      </c>
    </row>
    <row r="117" spans="2:4" ht="13.15" customHeight="1" x14ac:dyDescent="0.25">
      <c r="B117" s="219" t="s">
        <v>1641</v>
      </c>
      <c r="C117" s="219"/>
      <c r="D117" s="82">
        <f>DatosDelitos!N312+DatosDelitos!N320</f>
        <v>0</v>
      </c>
    </row>
    <row r="118" spans="2:4" ht="13.15" customHeight="1" x14ac:dyDescent="0.25">
      <c r="B118" s="219" t="s">
        <v>938</v>
      </c>
      <c r="C118" s="219"/>
      <c r="D118" s="82">
        <f>DatosDelitos!N318</f>
        <v>0</v>
      </c>
    </row>
    <row r="119" spans="2:4" ht="13.9" customHeight="1" x14ac:dyDescent="0.25">
      <c r="B119" s="219" t="s">
        <v>1642</v>
      </c>
      <c r="C119" s="219"/>
      <c r="D119" s="82">
        <f>DatosDelitos!N323</f>
        <v>15</v>
      </c>
    </row>
    <row r="120" spans="2:4" ht="12.75" customHeight="1" x14ac:dyDescent="0.25">
      <c r="B120" s="221" t="s">
        <v>1643</v>
      </c>
      <c r="C120" s="221"/>
      <c r="D120" s="82">
        <f>DatosDelitos!N325</f>
        <v>0</v>
      </c>
    </row>
    <row r="121" spans="2:4" ht="15" customHeight="1" x14ac:dyDescent="0.25">
      <c r="B121" s="221" t="s">
        <v>972</v>
      </c>
      <c r="C121" s="221"/>
      <c r="D121" s="82">
        <f>DatosDelitos!N337</f>
        <v>0</v>
      </c>
    </row>
    <row r="122" spans="2:4" ht="15" customHeight="1" x14ac:dyDescent="0.25">
      <c r="B122" s="221" t="s">
        <v>1644</v>
      </c>
      <c r="C122" s="221"/>
      <c r="D122" s="82">
        <f>DatosDelitos!N339</f>
        <v>0</v>
      </c>
    </row>
    <row r="123" spans="2:4" ht="15" customHeight="1" x14ac:dyDescent="0.25">
      <c r="B123" s="219" t="s">
        <v>1650</v>
      </c>
      <c r="C123" s="219"/>
      <c r="D123" s="82">
        <f>SUM(D87:D122)</f>
        <v>196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4" t="s">
        <v>339</v>
      </c>
      <c r="B5" s="185"/>
      <c r="C5" s="27">
        <v>22</v>
      </c>
      <c r="D5" s="27">
        <v>40</v>
      </c>
      <c r="E5" s="28">
        <v>-0.45</v>
      </c>
      <c r="F5" s="27">
        <v>0</v>
      </c>
      <c r="G5" s="27">
        <v>0</v>
      </c>
      <c r="H5" s="27">
        <v>12</v>
      </c>
      <c r="I5" s="27">
        <v>5</v>
      </c>
      <c r="J5" s="27">
        <v>1</v>
      </c>
      <c r="K5" s="27">
        <v>1</v>
      </c>
      <c r="L5" s="27">
        <v>1</v>
      </c>
      <c r="M5" s="27">
        <v>2</v>
      </c>
      <c r="N5" s="27">
        <v>0</v>
      </c>
      <c r="O5" s="27">
        <v>2</v>
      </c>
      <c r="P5" s="29">
        <v>9</v>
      </c>
    </row>
    <row r="6" spans="1:16" x14ac:dyDescent="0.25">
      <c r="A6" s="30" t="s">
        <v>340</v>
      </c>
      <c r="B6" s="30" t="s">
        <v>341</v>
      </c>
      <c r="C6" s="14">
        <v>8</v>
      </c>
      <c r="D6" s="14">
        <v>9</v>
      </c>
      <c r="E6" s="31">
        <v>-0.11111111111111099</v>
      </c>
      <c r="F6" s="14">
        <v>0</v>
      </c>
      <c r="G6" s="14">
        <v>0</v>
      </c>
      <c r="H6" s="14">
        <v>3</v>
      </c>
      <c r="I6" s="14">
        <v>0</v>
      </c>
      <c r="J6" s="14">
        <v>1</v>
      </c>
      <c r="K6" s="14">
        <v>0</v>
      </c>
      <c r="L6" s="14">
        <v>1</v>
      </c>
      <c r="M6" s="14">
        <v>1</v>
      </c>
      <c r="N6" s="14">
        <v>0</v>
      </c>
      <c r="O6" s="14">
        <v>1</v>
      </c>
      <c r="P6" s="24">
        <v>3</v>
      </c>
    </row>
    <row r="7" spans="1:16" x14ac:dyDescent="0.25">
      <c r="A7" s="30" t="s">
        <v>342</v>
      </c>
      <c r="B7" s="30" t="s">
        <v>343</v>
      </c>
      <c r="C7" s="14">
        <v>0</v>
      </c>
      <c r="D7" s="14">
        <v>19</v>
      </c>
      <c r="E7" s="31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1</v>
      </c>
      <c r="N7" s="14">
        <v>0</v>
      </c>
      <c r="O7" s="14">
        <v>0</v>
      </c>
      <c r="P7" s="24">
        <v>2</v>
      </c>
    </row>
    <row r="8" spans="1:16" x14ac:dyDescent="0.25">
      <c r="A8" s="30" t="s">
        <v>344</v>
      </c>
      <c r="B8" s="30" t="s">
        <v>345</v>
      </c>
      <c r="C8" s="14">
        <v>14</v>
      </c>
      <c r="D8" s="14">
        <v>9</v>
      </c>
      <c r="E8" s="31">
        <v>0.55555555555555503</v>
      </c>
      <c r="F8" s="14">
        <v>0</v>
      </c>
      <c r="G8" s="14">
        <v>0</v>
      </c>
      <c r="H8" s="14">
        <v>9</v>
      </c>
      <c r="I8" s="14">
        <v>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1</v>
      </c>
      <c r="P8" s="24">
        <v>4</v>
      </c>
    </row>
    <row r="9" spans="1:16" x14ac:dyDescent="0.25">
      <c r="A9" s="30" t="s">
        <v>346</v>
      </c>
      <c r="B9" s="30" t="s">
        <v>347</v>
      </c>
      <c r="C9" s="14">
        <v>0</v>
      </c>
      <c r="D9" s="14">
        <v>3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4" t="s">
        <v>348</v>
      </c>
      <c r="B10" s="185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4" t="s">
        <v>352</v>
      </c>
      <c r="B13" s="185"/>
      <c r="C13" s="27">
        <v>4198</v>
      </c>
      <c r="D13" s="27">
        <v>3830</v>
      </c>
      <c r="E13" s="28">
        <v>9.6083550913838106E-2</v>
      </c>
      <c r="F13" s="27">
        <v>529</v>
      </c>
      <c r="G13" s="27">
        <v>231</v>
      </c>
      <c r="H13" s="27">
        <v>339</v>
      </c>
      <c r="I13" s="27">
        <v>203</v>
      </c>
      <c r="J13" s="27">
        <v>2</v>
      </c>
      <c r="K13" s="27">
        <v>0</v>
      </c>
      <c r="L13" s="27">
        <v>1</v>
      </c>
      <c r="M13" s="27">
        <v>0</v>
      </c>
      <c r="N13" s="27">
        <v>4</v>
      </c>
      <c r="O13" s="27">
        <v>3</v>
      </c>
      <c r="P13" s="29">
        <v>449</v>
      </c>
    </row>
    <row r="14" spans="1:16" x14ac:dyDescent="0.25">
      <c r="A14" s="30" t="s">
        <v>353</v>
      </c>
      <c r="B14" s="30" t="s">
        <v>354</v>
      </c>
      <c r="C14" s="14">
        <v>2927</v>
      </c>
      <c r="D14" s="14">
        <v>2580</v>
      </c>
      <c r="E14" s="31">
        <v>0.134496124031008</v>
      </c>
      <c r="F14" s="14">
        <v>19</v>
      </c>
      <c r="G14" s="14">
        <v>12</v>
      </c>
      <c r="H14" s="14">
        <v>159</v>
      </c>
      <c r="I14" s="14">
        <v>101</v>
      </c>
      <c r="J14" s="14">
        <v>2</v>
      </c>
      <c r="K14" s="14">
        <v>0</v>
      </c>
      <c r="L14" s="14">
        <v>0</v>
      </c>
      <c r="M14" s="14">
        <v>0</v>
      </c>
      <c r="N14" s="14">
        <v>3</v>
      </c>
      <c r="O14" s="14">
        <v>1</v>
      </c>
      <c r="P14" s="24">
        <v>182</v>
      </c>
    </row>
    <row r="15" spans="1:16" x14ac:dyDescent="0.25">
      <c r="A15" s="30" t="s">
        <v>355</v>
      </c>
      <c r="B15" s="30" t="s">
        <v>356</v>
      </c>
      <c r="C15" s="14">
        <v>12</v>
      </c>
      <c r="D15" s="14">
        <v>2</v>
      </c>
      <c r="E15" s="31">
        <v>5</v>
      </c>
      <c r="F15" s="14">
        <v>0</v>
      </c>
      <c r="G15" s="14">
        <v>0</v>
      </c>
      <c r="H15" s="14">
        <v>0</v>
      </c>
      <c r="I15" s="14">
        <v>7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4">
        <v>2</v>
      </c>
    </row>
    <row r="16" spans="1:16" x14ac:dyDescent="0.25">
      <c r="A16" s="30" t="s">
        <v>357</v>
      </c>
      <c r="B16" s="30" t="s">
        <v>358</v>
      </c>
      <c r="C16" s="14">
        <v>691</v>
      </c>
      <c r="D16" s="14">
        <v>583</v>
      </c>
      <c r="E16" s="31">
        <v>0.18524871355059999</v>
      </c>
      <c r="F16" s="14">
        <v>1</v>
      </c>
      <c r="G16" s="14">
        <v>1</v>
      </c>
      <c r="H16" s="14">
        <v>22</v>
      </c>
      <c r="I16" s="14">
        <v>15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4">
        <v>15</v>
      </c>
    </row>
    <row r="17" spans="1:16" ht="33.75" x14ac:dyDescent="0.25">
      <c r="A17" s="30" t="s">
        <v>359</v>
      </c>
      <c r="B17" s="30" t="s">
        <v>360</v>
      </c>
      <c r="C17" s="14">
        <v>564</v>
      </c>
      <c r="D17" s="14">
        <v>661</v>
      </c>
      <c r="E17" s="31">
        <v>-0.14674735249621801</v>
      </c>
      <c r="F17" s="14">
        <v>508</v>
      </c>
      <c r="G17" s="14">
        <v>218</v>
      </c>
      <c r="H17" s="14">
        <v>158</v>
      </c>
      <c r="I17" s="14">
        <v>80</v>
      </c>
      <c r="J17" s="14">
        <v>0</v>
      </c>
      <c r="K17" s="14">
        <v>0</v>
      </c>
      <c r="L17" s="14">
        <v>1</v>
      </c>
      <c r="M17" s="14">
        <v>0</v>
      </c>
      <c r="N17" s="14">
        <v>0</v>
      </c>
      <c r="O17" s="14">
        <v>1</v>
      </c>
      <c r="P17" s="24">
        <v>250</v>
      </c>
    </row>
    <row r="18" spans="1:16" x14ac:dyDescent="0.25">
      <c r="A18" s="30" t="s">
        <v>361</v>
      </c>
      <c r="B18" s="30" t="s">
        <v>362</v>
      </c>
      <c r="C18" s="14">
        <v>4</v>
      </c>
      <c r="D18" s="14">
        <v>4</v>
      </c>
      <c r="E18" s="31">
        <v>0</v>
      </c>
      <c r="F18" s="14">
        <v>1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4" t="s">
        <v>365</v>
      </c>
      <c r="B20" s="185"/>
      <c r="C20" s="27">
        <v>2</v>
      </c>
      <c r="D20" s="27">
        <v>1</v>
      </c>
      <c r="E20" s="28">
        <v>1</v>
      </c>
      <c r="F20" s="27">
        <v>0</v>
      </c>
      <c r="G20" s="27">
        <v>0</v>
      </c>
      <c r="H20" s="27">
        <v>0</v>
      </c>
      <c r="I20" s="27">
        <v>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2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2</v>
      </c>
      <c r="D22" s="14">
        <v>1</v>
      </c>
      <c r="E22" s="31">
        <v>1</v>
      </c>
      <c r="F22" s="14">
        <v>0</v>
      </c>
      <c r="G22" s="14">
        <v>0</v>
      </c>
      <c r="H22" s="14">
        <v>0</v>
      </c>
      <c r="I22" s="14">
        <v>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2</v>
      </c>
    </row>
    <row r="23" spans="1:16" x14ac:dyDescent="0.25">
      <c r="A23" s="184" t="s">
        <v>370</v>
      </c>
      <c r="B23" s="185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4" t="s">
        <v>383</v>
      </c>
      <c r="B30" s="185"/>
      <c r="C30" s="27">
        <v>341</v>
      </c>
      <c r="D30" s="27">
        <v>348</v>
      </c>
      <c r="E30" s="28">
        <v>-2.0114942528735601E-2</v>
      </c>
      <c r="F30" s="27">
        <v>73</v>
      </c>
      <c r="G30" s="27">
        <v>117</v>
      </c>
      <c r="H30" s="27">
        <v>70</v>
      </c>
      <c r="I30" s="27">
        <v>84</v>
      </c>
      <c r="J30" s="27">
        <v>0</v>
      </c>
      <c r="K30" s="27">
        <v>0</v>
      </c>
      <c r="L30" s="27">
        <v>0</v>
      </c>
      <c r="M30" s="27">
        <v>0</v>
      </c>
      <c r="N30" s="27">
        <v>1</v>
      </c>
      <c r="O30" s="27">
        <v>1</v>
      </c>
      <c r="P30" s="29">
        <v>194</v>
      </c>
    </row>
    <row r="31" spans="1:16" x14ac:dyDescent="0.25">
      <c r="A31" s="30" t="s">
        <v>384</v>
      </c>
      <c r="B31" s="30" t="s">
        <v>385</v>
      </c>
      <c r="C31" s="14">
        <v>8</v>
      </c>
      <c r="D31" s="14">
        <v>16</v>
      </c>
      <c r="E31" s="31">
        <v>-0.5</v>
      </c>
      <c r="F31" s="14">
        <v>0</v>
      </c>
      <c r="G31" s="14">
        <v>0</v>
      </c>
      <c r="H31" s="14">
        <v>2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4</v>
      </c>
    </row>
    <row r="32" spans="1:16" x14ac:dyDescent="0.25">
      <c r="A32" s="30" t="s">
        <v>386</v>
      </c>
      <c r="B32" s="30" t="s">
        <v>387</v>
      </c>
      <c r="C32" s="14">
        <v>0</v>
      </c>
      <c r="D32" s="14">
        <v>2</v>
      </c>
      <c r="E32" s="31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183</v>
      </c>
      <c r="D33" s="14">
        <v>206</v>
      </c>
      <c r="E33" s="31">
        <v>-0.111650485436893</v>
      </c>
      <c r="F33" s="14">
        <v>28</v>
      </c>
      <c r="G33" s="14">
        <v>10</v>
      </c>
      <c r="H33" s="14">
        <v>41</v>
      </c>
      <c r="I33" s="14">
        <v>23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1</v>
      </c>
      <c r="P33" s="24">
        <v>31</v>
      </c>
    </row>
    <row r="34" spans="1:16" x14ac:dyDescent="0.25">
      <c r="A34" s="30" t="s">
        <v>390</v>
      </c>
      <c r="B34" s="30" t="s">
        <v>391</v>
      </c>
      <c r="C34" s="14">
        <v>2</v>
      </c>
      <c r="D34" s="14">
        <v>8</v>
      </c>
      <c r="E34" s="31">
        <v>-0.75</v>
      </c>
      <c r="F34" s="14">
        <v>0</v>
      </c>
      <c r="G34" s="14">
        <v>0</v>
      </c>
      <c r="H34" s="14">
        <v>2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5</v>
      </c>
    </row>
    <row r="35" spans="1:16" x14ac:dyDescent="0.25">
      <c r="A35" s="30" t="s">
        <v>392</v>
      </c>
      <c r="B35" s="30" t="s">
        <v>393</v>
      </c>
      <c r="C35" s="14">
        <v>60</v>
      </c>
      <c r="D35" s="14">
        <v>44</v>
      </c>
      <c r="E35" s="31">
        <v>0.36363636363636398</v>
      </c>
      <c r="F35" s="14">
        <v>3</v>
      </c>
      <c r="G35" s="14">
        <v>1</v>
      </c>
      <c r="H35" s="14">
        <v>6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6</v>
      </c>
    </row>
    <row r="36" spans="1:16" ht="22.5" x14ac:dyDescent="0.25">
      <c r="A36" s="30" t="s">
        <v>394</v>
      </c>
      <c r="B36" s="30" t="s">
        <v>395</v>
      </c>
      <c r="C36" s="14">
        <v>19</v>
      </c>
      <c r="D36" s="14">
        <v>25</v>
      </c>
      <c r="E36" s="31">
        <v>-0.24</v>
      </c>
      <c r="F36" s="14">
        <v>37</v>
      </c>
      <c r="G36" s="14">
        <v>82</v>
      </c>
      <c r="H36" s="14">
        <v>4</v>
      </c>
      <c r="I36" s="14">
        <v>30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107</v>
      </c>
    </row>
    <row r="37" spans="1:16" ht="22.5" x14ac:dyDescent="0.25">
      <c r="A37" s="30" t="s">
        <v>396</v>
      </c>
      <c r="B37" s="30" t="s">
        <v>397</v>
      </c>
      <c r="C37" s="14">
        <v>7</v>
      </c>
      <c r="D37" s="14">
        <v>3</v>
      </c>
      <c r="E37" s="31">
        <v>1.3333333333333299</v>
      </c>
      <c r="F37" s="14">
        <v>4</v>
      </c>
      <c r="G37" s="14">
        <v>14</v>
      </c>
      <c r="H37" s="14">
        <v>1</v>
      </c>
      <c r="I37" s="14">
        <v>10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20</v>
      </c>
    </row>
    <row r="38" spans="1:16" ht="22.5" x14ac:dyDescent="0.25">
      <c r="A38" s="30" t="s">
        <v>398</v>
      </c>
      <c r="B38" s="30" t="s">
        <v>399</v>
      </c>
      <c r="C38" s="14">
        <v>5</v>
      </c>
      <c r="D38" s="14">
        <v>5</v>
      </c>
      <c r="E38" s="31">
        <v>0</v>
      </c>
      <c r="F38" s="14">
        <v>1</v>
      </c>
      <c r="G38" s="14">
        <v>8</v>
      </c>
      <c r="H38" s="14">
        <v>2</v>
      </c>
      <c r="I38" s="14">
        <v>6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13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57</v>
      </c>
      <c r="D41" s="14">
        <v>39</v>
      </c>
      <c r="E41" s="31">
        <v>0.46153846153846101</v>
      </c>
      <c r="F41" s="14">
        <v>0</v>
      </c>
      <c r="G41" s="14">
        <v>2</v>
      </c>
      <c r="H41" s="14">
        <v>12</v>
      </c>
      <c r="I41" s="14">
        <v>8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8</v>
      </c>
    </row>
    <row r="42" spans="1:16" x14ac:dyDescent="0.25">
      <c r="A42" s="184" t="s">
        <v>406</v>
      </c>
      <c r="B42" s="185"/>
      <c r="C42" s="27">
        <v>230</v>
      </c>
      <c r="D42" s="27">
        <v>269</v>
      </c>
      <c r="E42" s="28">
        <v>-0.14498141263940501</v>
      </c>
      <c r="F42" s="27">
        <v>247</v>
      </c>
      <c r="G42" s="27">
        <v>25</v>
      </c>
      <c r="H42" s="27">
        <v>48</v>
      </c>
      <c r="I42" s="27">
        <v>18</v>
      </c>
      <c r="J42" s="27">
        <v>0</v>
      </c>
      <c r="K42" s="27">
        <v>1</v>
      </c>
      <c r="L42" s="27">
        <v>0</v>
      </c>
      <c r="M42" s="27">
        <v>0</v>
      </c>
      <c r="N42" s="27">
        <v>5</v>
      </c>
      <c r="O42" s="27">
        <v>0</v>
      </c>
      <c r="P42" s="29">
        <v>22</v>
      </c>
    </row>
    <row r="43" spans="1:16" x14ac:dyDescent="0.25">
      <c r="A43" s="30" t="s">
        <v>407</v>
      </c>
      <c r="B43" s="30" t="s">
        <v>408</v>
      </c>
      <c r="C43" s="14">
        <v>5</v>
      </c>
      <c r="D43" s="14">
        <v>6</v>
      </c>
      <c r="E43" s="31">
        <v>-0.16666666666666699</v>
      </c>
      <c r="F43" s="14">
        <v>4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217</v>
      </c>
      <c r="D44" s="14">
        <v>257</v>
      </c>
      <c r="E44" s="31">
        <v>-0.155642023346304</v>
      </c>
      <c r="F44" s="14">
        <v>243</v>
      </c>
      <c r="G44" s="14">
        <v>25</v>
      </c>
      <c r="H44" s="14">
        <v>48</v>
      </c>
      <c r="I44" s="14">
        <v>18</v>
      </c>
      <c r="J44" s="14">
        <v>0</v>
      </c>
      <c r="K44" s="14">
        <v>1</v>
      </c>
      <c r="L44" s="14">
        <v>0</v>
      </c>
      <c r="M44" s="14">
        <v>0</v>
      </c>
      <c r="N44" s="14">
        <v>5</v>
      </c>
      <c r="O44" s="14">
        <v>0</v>
      </c>
      <c r="P44" s="24">
        <v>21</v>
      </c>
    </row>
    <row r="45" spans="1:16" x14ac:dyDescent="0.25">
      <c r="A45" s="30" t="s">
        <v>411</v>
      </c>
      <c r="B45" s="30" t="s">
        <v>412</v>
      </c>
      <c r="C45" s="14">
        <v>1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0</v>
      </c>
      <c r="D46" s="14">
        <v>1</v>
      </c>
      <c r="E46" s="31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7</v>
      </c>
      <c r="D48" s="14">
        <v>3</v>
      </c>
      <c r="E48" s="31">
        <v>1.3333333333333299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0</v>
      </c>
      <c r="D49" s="14">
        <v>2</v>
      </c>
      <c r="E49" s="31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4" t="s">
        <v>421</v>
      </c>
      <c r="B50" s="185"/>
      <c r="C50" s="27">
        <v>178</v>
      </c>
      <c r="D50" s="27">
        <v>166</v>
      </c>
      <c r="E50" s="28">
        <v>7.2289156626505993E-2</v>
      </c>
      <c r="F50" s="27">
        <v>5</v>
      </c>
      <c r="G50" s="27">
        <v>4</v>
      </c>
      <c r="H50" s="27">
        <v>32</v>
      </c>
      <c r="I50" s="27">
        <v>16</v>
      </c>
      <c r="J50" s="27">
        <v>14</v>
      </c>
      <c r="K50" s="27">
        <v>7</v>
      </c>
      <c r="L50" s="27">
        <v>0</v>
      </c>
      <c r="M50" s="27">
        <v>0</v>
      </c>
      <c r="N50" s="27">
        <v>2</v>
      </c>
      <c r="O50" s="27">
        <v>1</v>
      </c>
      <c r="P50" s="29">
        <v>37</v>
      </c>
    </row>
    <row r="51" spans="1:16" x14ac:dyDescent="0.25">
      <c r="A51" s="30" t="s">
        <v>422</v>
      </c>
      <c r="B51" s="30" t="s">
        <v>423</v>
      </c>
      <c r="C51" s="14">
        <v>40</v>
      </c>
      <c r="D51" s="14">
        <v>31</v>
      </c>
      <c r="E51" s="31">
        <v>0.29032258064516098</v>
      </c>
      <c r="F51" s="14">
        <v>0</v>
      </c>
      <c r="G51" s="14">
        <v>0</v>
      </c>
      <c r="H51" s="14">
        <v>3</v>
      </c>
      <c r="I51" s="14">
        <v>1</v>
      </c>
      <c r="J51" s="14">
        <v>4</v>
      </c>
      <c r="K51" s="14">
        <v>3</v>
      </c>
      <c r="L51" s="14">
        <v>0</v>
      </c>
      <c r="M51" s="14">
        <v>0</v>
      </c>
      <c r="N51" s="14">
        <v>0</v>
      </c>
      <c r="O51" s="14">
        <v>0</v>
      </c>
      <c r="P51" s="24">
        <v>5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426</v>
      </c>
      <c r="B53" s="30" t="s">
        <v>427</v>
      </c>
      <c r="C53" s="14">
        <v>69</v>
      </c>
      <c r="D53" s="14">
        <v>69</v>
      </c>
      <c r="E53" s="31">
        <v>0</v>
      </c>
      <c r="F53" s="14">
        <v>3</v>
      </c>
      <c r="G53" s="14">
        <v>2</v>
      </c>
      <c r="H53" s="14">
        <v>14</v>
      </c>
      <c r="I53" s="14">
        <v>5</v>
      </c>
      <c r="J53" s="14">
        <v>6</v>
      </c>
      <c r="K53" s="14">
        <v>1</v>
      </c>
      <c r="L53" s="14">
        <v>0</v>
      </c>
      <c r="M53" s="14">
        <v>0</v>
      </c>
      <c r="N53" s="14">
        <v>1</v>
      </c>
      <c r="O53" s="14">
        <v>0</v>
      </c>
      <c r="P53" s="24">
        <v>18</v>
      </c>
    </row>
    <row r="54" spans="1:16" ht="22.5" x14ac:dyDescent="0.25">
      <c r="A54" s="30" t="s">
        <v>428</v>
      </c>
      <c r="B54" s="30" t="s">
        <v>429</v>
      </c>
      <c r="C54" s="14">
        <v>5</v>
      </c>
      <c r="D54" s="14">
        <v>8</v>
      </c>
      <c r="E54" s="31">
        <v>-0.375</v>
      </c>
      <c r="F54" s="14">
        <v>0</v>
      </c>
      <c r="G54" s="14">
        <v>0</v>
      </c>
      <c r="H54" s="14">
        <v>1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25">
      <c r="A55" s="30" t="s">
        <v>430</v>
      </c>
      <c r="B55" s="30" t="s">
        <v>431</v>
      </c>
      <c r="C55" s="14">
        <v>1</v>
      </c>
      <c r="D55" s="14">
        <v>1</v>
      </c>
      <c r="E55" s="31">
        <v>0</v>
      </c>
      <c r="F55" s="14">
        <v>0</v>
      </c>
      <c r="G55" s="14">
        <v>0</v>
      </c>
      <c r="H55" s="14">
        <v>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1</v>
      </c>
    </row>
    <row r="56" spans="1:16" x14ac:dyDescent="0.25">
      <c r="A56" s="30" t="s">
        <v>432</v>
      </c>
      <c r="B56" s="30" t="s">
        <v>433</v>
      </c>
      <c r="C56" s="14">
        <v>10</v>
      </c>
      <c r="D56" s="14">
        <v>5</v>
      </c>
      <c r="E56" s="31">
        <v>1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434</v>
      </c>
      <c r="B57" s="30" t="s">
        <v>435</v>
      </c>
      <c r="C57" s="14">
        <v>8</v>
      </c>
      <c r="D57" s="14">
        <v>9</v>
      </c>
      <c r="E57" s="31">
        <v>-0.11111111111111099</v>
      </c>
      <c r="F57" s="14">
        <v>1</v>
      </c>
      <c r="G57" s="14">
        <v>1</v>
      </c>
      <c r="H57" s="14">
        <v>4</v>
      </c>
      <c r="I57" s="14">
        <v>3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4</v>
      </c>
    </row>
    <row r="58" spans="1:16" ht="22.5" x14ac:dyDescent="0.25">
      <c r="A58" s="30" t="s">
        <v>436</v>
      </c>
      <c r="B58" s="30" t="s">
        <v>437</v>
      </c>
      <c r="C58" s="14">
        <v>0</v>
      </c>
      <c r="D58" s="14">
        <v>4</v>
      </c>
      <c r="E58" s="31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0</v>
      </c>
      <c r="D59" s="14">
        <v>4</v>
      </c>
      <c r="E59" s="31">
        <v>-1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1</v>
      </c>
    </row>
    <row r="60" spans="1:16" ht="22.5" x14ac:dyDescent="0.25">
      <c r="A60" s="30" t="s">
        <v>440</v>
      </c>
      <c r="B60" s="30" t="s">
        <v>441</v>
      </c>
      <c r="C60" s="14">
        <v>4</v>
      </c>
      <c r="D60" s="14">
        <v>1</v>
      </c>
      <c r="E60" s="31">
        <v>3</v>
      </c>
      <c r="F60" s="14">
        <v>1</v>
      </c>
      <c r="G60" s="14">
        <v>1</v>
      </c>
      <c r="H60" s="14">
        <v>1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3</v>
      </c>
    </row>
    <row r="61" spans="1:16" ht="33.75" x14ac:dyDescent="0.25">
      <c r="A61" s="30" t="s">
        <v>442</v>
      </c>
      <c r="B61" s="30" t="s">
        <v>443</v>
      </c>
      <c r="C61" s="14">
        <v>3</v>
      </c>
      <c r="D61" s="14">
        <v>2</v>
      </c>
      <c r="E61" s="31">
        <v>0.5</v>
      </c>
      <c r="F61" s="14">
        <v>0</v>
      </c>
      <c r="G61" s="14">
        <v>0</v>
      </c>
      <c r="H61" s="14">
        <v>2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2</v>
      </c>
    </row>
    <row r="62" spans="1:16" x14ac:dyDescent="0.25">
      <c r="A62" s="30" t="s">
        <v>444</v>
      </c>
      <c r="B62" s="30" t="s">
        <v>445</v>
      </c>
      <c r="C62" s="14">
        <v>3</v>
      </c>
      <c r="D62" s="14">
        <v>5</v>
      </c>
      <c r="E62" s="31">
        <v>-0.4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1</v>
      </c>
    </row>
    <row r="63" spans="1:16" ht="22.5" x14ac:dyDescent="0.25">
      <c r="A63" s="30" t="s">
        <v>446</v>
      </c>
      <c r="B63" s="30" t="s">
        <v>447</v>
      </c>
      <c r="C63" s="14">
        <v>27</v>
      </c>
      <c r="D63" s="14">
        <v>22</v>
      </c>
      <c r="E63" s="31">
        <v>0.22727272727272699</v>
      </c>
      <c r="F63" s="14">
        <v>0</v>
      </c>
      <c r="G63" s="14">
        <v>0</v>
      </c>
      <c r="H63" s="14">
        <v>3</v>
      </c>
      <c r="I63" s="14">
        <v>4</v>
      </c>
      <c r="J63" s="14">
        <v>3</v>
      </c>
      <c r="K63" s="14">
        <v>2</v>
      </c>
      <c r="L63" s="14">
        <v>0</v>
      </c>
      <c r="M63" s="14">
        <v>0</v>
      </c>
      <c r="N63" s="14">
        <v>1</v>
      </c>
      <c r="O63" s="14">
        <v>1</v>
      </c>
      <c r="P63" s="24">
        <v>2</v>
      </c>
    </row>
    <row r="64" spans="1:16" ht="22.5" x14ac:dyDescent="0.25">
      <c r="A64" s="30" t="s">
        <v>448</v>
      </c>
      <c r="B64" s="30" t="s">
        <v>449</v>
      </c>
      <c r="C64" s="14">
        <v>4</v>
      </c>
      <c r="D64" s="14">
        <v>2</v>
      </c>
      <c r="E64" s="31">
        <v>1</v>
      </c>
      <c r="F64" s="14">
        <v>0</v>
      </c>
      <c r="G64" s="14">
        <v>0</v>
      </c>
      <c r="H64" s="14">
        <v>1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1</v>
      </c>
      <c r="D65" s="14">
        <v>0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2</v>
      </c>
      <c r="E66" s="31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454</v>
      </c>
      <c r="B67" s="30" t="s">
        <v>455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2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1</v>
      </c>
      <c r="D70" s="14">
        <v>1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4" t="s">
        <v>464</v>
      </c>
      <c r="B72" s="185"/>
      <c r="C72" s="27">
        <v>5</v>
      </c>
      <c r="D72" s="27">
        <v>3</v>
      </c>
      <c r="E72" s="28">
        <v>0.66666666666666696</v>
      </c>
      <c r="F72" s="27">
        <v>0</v>
      </c>
      <c r="G72" s="27">
        <v>0</v>
      </c>
      <c r="H72" s="27">
        <v>2</v>
      </c>
      <c r="I72" s="27">
        <v>2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465</v>
      </c>
      <c r="B73" s="30" t="s">
        <v>466</v>
      </c>
      <c r="C73" s="14">
        <v>5</v>
      </c>
      <c r="D73" s="14">
        <v>3</v>
      </c>
      <c r="E73" s="31">
        <v>0.66666666666666696</v>
      </c>
      <c r="F73" s="14">
        <v>0</v>
      </c>
      <c r="G73" s="14">
        <v>0</v>
      </c>
      <c r="H73" s="14">
        <v>2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84" t="s">
        <v>467</v>
      </c>
      <c r="B74" s="185"/>
      <c r="C74" s="27">
        <v>32</v>
      </c>
      <c r="D74" s="27">
        <v>30</v>
      </c>
      <c r="E74" s="28">
        <v>6.6666666666666693E-2</v>
      </c>
      <c r="F74" s="27">
        <v>1</v>
      </c>
      <c r="G74" s="27">
        <v>0</v>
      </c>
      <c r="H74" s="27">
        <v>6</v>
      </c>
      <c r="I74" s="27">
        <v>6</v>
      </c>
      <c r="J74" s="27">
        <v>0</v>
      </c>
      <c r="K74" s="27">
        <v>0</v>
      </c>
      <c r="L74" s="27">
        <v>1</v>
      </c>
      <c r="M74" s="27">
        <v>0</v>
      </c>
      <c r="N74" s="27">
        <v>0</v>
      </c>
      <c r="O74" s="27">
        <v>0</v>
      </c>
      <c r="P74" s="29">
        <v>9</v>
      </c>
    </row>
    <row r="75" spans="1:16" x14ac:dyDescent="0.25">
      <c r="A75" s="30" t="s">
        <v>468</v>
      </c>
      <c r="B75" s="30" t="s">
        <v>469</v>
      </c>
      <c r="C75" s="14">
        <v>10</v>
      </c>
      <c r="D75" s="14">
        <v>9</v>
      </c>
      <c r="E75" s="31">
        <v>0.11111111111111099</v>
      </c>
      <c r="F75" s="14">
        <v>1</v>
      </c>
      <c r="G75" s="14">
        <v>0</v>
      </c>
      <c r="H75" s="14">
        <v>3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3.75" x14ac:dyDescent="0.25">
      <c r="A76" s="30" t="s">
        <v>470</v>
      </c>
      <c r="B76" s="30" t="s">
        <v>471</v>
      </c>
      <c r="C76" s="14">
        <v>1</v>
      </c>
      <c r="D76" s="14">
        <v>1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11</v>
      </c>
      <c r="D77" s="14">
        <v>10</v>
      </c>
      <c r="E77" s="31">
        <v>0.1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24">
        <v>6</v>
      </c>
    </row>
    <row r="78" spans="1:16" x14ac:dyDescent="0.25">
      <c r="A78" s="30" t="s">
        <v>474</v>
      </c>
      <c r="B78" s="30" t="s">
        <v>475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5</v>
      </c>
      <c r="D79" s="14">
        <v>7</v>
      </c>
      <c r="E79" s="31">
        <v>-0.28571428571428598</v>
      </c>
      <c r="F79" s="14">
        <v>0</v>
      </c>
      <c r="G79" s="14">
        <v>0</v>
      </c>
      <c r="H79" s="14">
        <v>0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2</v>
      </c>
    </row>
    <row r="80" spans="1:16" ht="33.75" x14ac:dyDescent="0.25">
      <c r="A80" s="30" t="s">
        <v>478</v>
      </c>
      <c r="B80" s="30" t="s">
        <v>479</v>
      </c>
      <c r="C80" s="14">
        <v>3</v>
      </c>
      <c r="D80" s="14">
        <v>3</v>
      </c>
      <c r="E80" s="31">
        <v>0</v>
      </c>
      <c r="F80" s="14">
        <v>0</v>
      </c>
      <c r="G80" s="14">
        <v>0</v>
      </c>
      <c r="H80" s="14">
        <v>2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2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4" t="s">
        <v>482</v>
      </c>
      <c r="B82" s="185"/>
      <c r="C82" s="27">
        <v>70</v>
      </c>
      <c r="D82" s="27">
        <v>101</v>
      </c>
      <c r="E82" s="28">
        <v>-0.30693069306930698</v>
      </c>
      <c r="F82" s="27">
        <v>2</v>
      </c>
      <c r="G82" s="27">
        <v>2</v>
      </c>
      <c r="H82" s="27">
        <v>4</v>
      </c>
      <c r="I82" s="27">
        <v>4</v>
      </c>
      <c r="J82" s="27">
        <v>0</v>
      </c>
      <c r="K82" s="27">
        <v>0</v>
      </c>
      <c r="L82" s="27">
        <v>0</v>
      </c>
      <c r="M82" s="27">
        <v>0</v>
      </c>
      <c r="N82" s="27">
        <v>2</v>
      </c>
      <c r="O82" s="27">
        <v>0</v>
      </c>
      <c r="P82" s="29">
        <v>14</v>
      </c>
    </row>
    <row r="83" spans="1:16" x14ac:dyDescent="0.25">
      <c r="A83" s="30" t="s">
        <v>483</v>
      </c>
      <c r="B83" s="30" t="s">
        <v>484</v>
      </c>
      <c r="C83" s="14">
        <v>16</v>
      </c>
      <c r="D83" s="14">
        <v>16</v>
      </c>
      <c r="E83" s="31">
        <v>0</v>
      </c>
      <c r="F83" s="14">
        <v>0</v>
      </c>
      <c r="G83" s="14">
        <v>1</v>
      </c>
      <c r="H83" s="14">
        <v>2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0</v>
      </c>
    </row>
    <row r="84" spans="1:16" x14ac:dyDescent="0.25">
      <c r="A84" s="30" t="s">
        <v>485</v>
      </c>
      <c r="B84" s="30" t="s">
        <v>486</v>
      </c>
      <c r="C84" s="14">
        <v>54</v>
      </c>
      <c r="D84" s="14">
        <v>85</v>
      </c>
      <c r="E84" s="31">
        <v>-0.36470588235294099</v>
      </c>
      <c r="F84" s="14">
        <v>2</v>
      </c>
      <c r="G84" s="14">
        <v>1</v>
      </c>
      <c r="H84" s="14">
        <v>2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14</v>
      </c>
    </row>
    <row r="85" spans="1:16" x14ac:dyDescent="0.25">
      <c r="A85" s="184" t="s">
        <v>487</v>
      </c>
      <c r="B85" s="185"/>
      <c r="C85" s="27">
        <v>246</v>
      </c>
      <c r="D85" s="27">
        <v>224</v>
      </c>
      <c r="E85" s="28">
        <v>9.8214285714285698E-2</v>
      </c>
      <c r="F85" s="27">
        <v>0</v>
      </c>
      <c r="G85" s="27">
        <v>2</v>
      </c>
      <c r="H85" s="27">
        <v>160</v>
      </c>
      <c r="I85" s="27">
        <v>79</v>
      </c>
      <c r="J85" s="27">
        <v>0</v>
      </c>
      <c r="K85" s="27">
        <v>0</v>
      </c>
      <c r="L85" s="27">
        <v>0</v>
      </c>
      <c r="M85" s="27">
        <v>0</v>
      </c>
      <c r="N85" s="27">
        <v>53</v>
      </c>
      <c r="O85" s="27">
        <v>0</v>
      </c>
      <c r="P85" s="29">
        <v>76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24</v>
      </c>
      <c r="D89" s="14">
        <v>17</v>
      </c>
      <c r="E89" s="31">
        <v>0.41176470588235298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2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1</v>
      </c>
      <c r="E90" s="31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6</v>
      </c>
      <c r="D91" s="14">
        <v>12</v>
      </c>
      <c r="E91" s="31">
        <v>-0.5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44</v>
      </c>
      <c r="D92" s="14">
        <v>34</v>
      </c>
      <c r="E92" s="31">
        <v>0.29411764705882298</v>
      </c>
      <c r="F92" s="14">
        <v>0</v>
      </c>
      <c r="G92" s="14">
        <v>1</v>
      </c>
      <c r="H92" s="14">
        <v>27</v>
      </c>
      <c r="I92" s="14">
        <v>23</v>
      </c>
      <c r="J92" s="14">
        <v>0</v>
      </c>
      <c r="K92" s="14">
        <v>0</v>
      </c>
      <c r="L92" s="14">
        <v>0</v>
      </c>
      <c r="M92" s="14">
        <v>0</v>
      </c>
      <c r="N92" s="14">
        <v>53</v>
      </c>
      <c r="O92" s="14">
        <v>0</v>
      </c>
      <c r="P92" s="24">
        <v>46</v>
      </c>
    </row>
    <row r="93" spans="1:16" x14ac:dyDescent="0.25">
      <c r="A93" s="30" t="s">
        <v>502</v>
      </c>
      <c r="B93" s="30" t="s">
        <v>503</v>
      </c>
      <c r="C93" s="14">
        <v>10</v>
      </c>
      <c r="D93" s="14">
        <v>6</v>
      </c>
      <c r="E93" s="31">
        <v>0.66666666666666696</v>
      </c>
      <c r="F93" s="14">
        <v>0</v>
      </c>
      <c r="G93" s="14">
        <v>0</v>
      </c>
      <c r="H93" s="14">
        <v>2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3</v>
      </c>
    </row>
    <row r="94" spans="1:16" x14ac:dyDescent="0.25">
      <c r="A94" s="30" t="s">
        <v>504</v>
      </c>
      <c r="B94" s="30" t="s">
        <v>505</v>
      </c>
      <c r="C94" s="14">
        <v>162</v>
      </c>
      <c r="D94" s="14">
        <v>154</v>
      </c>
      <c r="E94" s="31">
        <v>5.1948051948051903E-2</v>
      </c>
      <c r="F94" s="14">
        <v>0</v>
      </c>
      <c r="G94" s="14">
        <v>0</v>
      </c>
      <c r="H94" s="14">
        <v>131</v>
      </c>
      <c r="I94" s="14">
        <v>55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25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4" t="s">
        <v>510</v>
      </c>
      <c r="B97" s="185"/>
      <c r="C97" s="27">
        <v>2562</v>
      </c>
      <c r="D97" s="27">
        <v>2159</v>
      </c>
      <c r="E97" s="28">
        <v>0.18666049096804099</v>
      </c>
      <c r="F97" s="27">
        <v>60</v>
      </c>
      <c r="G97" s="27">
        <v>39</v>
      </c>
      <c r="H97" s="27">
        <v>790</v>
      </c>
      <c r="I97" s="27">
        <v>426</v>
      </c>
      <c r="J97" s="27">
        <v>0</v>
      </c>
      <c r="K97" s="27">
        <v>0</v>
      </c>
      <c r="L97" s="27">
        <v>1</v>
      </c>
      <c r="M97" s="27">
        <v>0</v>
      </c>
      <c r="N97" s="27">
        <v>15</v>
      </c>
      <c r="O97" s="27">
        <v>19</v>
      </c>
      <c r="P97" s="29">
        <v>582</v>
      </c>
    </row>
    <row r="98" spans="1:16" x14ac:dyDescent="0.25">
      <c r="A98" s="30" t="s">
        <v>511</v>
      </c>
      <c r="B98" s="30" t="s">
        <v>512</v>
      </c>
      <c r="C98" s="14">
        <v>334</v>
      </c>
      <c r="D98" s="14">
        <v>365</v>
      </c>
      <c r="E98" s="31">
        <v>-8.4931506849315094E-2</v>
      </c>
      <c r="F98" s="14">
        <v>4</v>
      </c>
      <c r="G98" s="14">
        <v>4</v>
      </c>
      <c r="H98" s="14">
        <v>119</v>
      </c>
      <c r="I98" s="14">
        <v>56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0</v>
      </c>
      <c r="P98" s="24">
        <v>77</v>
      </c>
    </row>
    <row r="99" spans="1:16" x14ac:dyDescent="0.25">
      <c r="A99" s="30" t="s">
        <v>513</v>
      </c>
      <c r="B99" s="30" t="s">
        <v>514</v>
      </c>
      <c r="C99" s="14">
        <v>498</v>
      </c>
      <c r="D99" s="14">
        <v>375</v>
      </c>
      <c r="E99" s="31">
        <v>0.32800000000000001</v>
      </c>
      <c r="F99" s="14">
        <v>27</v>
      </c>
      <c r="G99" s="14">
        <v>13</v>
      </c>
      <c r="H99" s="14">
        <v>226</v>
      </c>
      <c r="I99" s="14">
        <v>83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6</v>
      </c>
      <c r="P99" s="24">
        <v>108</v>
      </c>
    </row>
    <row r="100" spans="1:16" ht="33.75" x14ac:dyDescent="0.25">
      <c r="A100" s="30" t="s">
        <v>515</v>
      </c>
      <c r="B100" s="30" t="s">
        <v>516</v>
      </c>
      <c r="C100" s="14">
        <v>49</v>
      </c>
      <c r="D100" s="14">
        <v>27</v>
      </c>
      <c r="E100" s="31">
        <v>0.81481481481481499</v>
      </c>
      <c r="F100" s="14">
        <v>1</v>
      </c>
      <c r="G100" s="14">
        <v>0</v>
      </c>
      <c r="H100" s="14">
        <v>16</v>
      </c>
      <c r="I100" s="14">
        <v>41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</v>
      </c>
      <c r="P100" s="24">
        <v>75</v>
      </c>
    </row>
    <row r="101" spans="1:16" ht="22.5" x14ac:dyDescent="0.25">
      <c r="A101" s="30" t="s">
        <v>517</v>
      </c>
      <c r="B101" s="30" t="s">
        <v>518</v>
      </c>
      <c r="C101" s="14">
        <v>167</v>
      </c>
      <c r="D101" s="14">
        <v>140</v>
      </c>
      <c r="E101" s="31">
        <v>0.192857142857143</v>
      </c>
      <c r="F101" s="14">
        <v>15</v>
      </c>
      <c r="G101" s="14">
        <v>9</v>
      </c>
      <c r="H101" s="14">
        <v>70</v>
      </c>
      <c r="I101" s="14">
        <v>37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12</v>
      </c>
      <c r="P101" s="24">
        <v>49</v>
      </c>
    </row>
    <row r="102" spans="1:16" x14ac:dyDescent="0.25">
      <c r="A102" s="30" t="s">
        <v>519</v>
      </c>
      <c r="B102" s="30" t="s">
        <v>520</v>
      </c>
      <c r="C102" s="14">
        <v>15</v>
      </c>
      <c r="D102" s="14">
        <v>9</v>
      </c>
      <c r="E102" s="31">
        <v>0.66666666666666696</v>
      </c>
      <c r="F102" s="14">
        <v>0</v>
      </c>
      <c r="G102" s="14">
        <v>0</v>
      </c>
      <c r="H102" s="14">
        <v>3</v>
      </c>
      <c r="I102" s="14">
        <v>5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521</v>
      </c>
      <c r="B103" s="30" t="s">
        <v>522</v>
      </c>
      <c r="C103" s="14">
        <v>38</v>
      </c>
      <c r="D103" s="14">
        <v>37</v>
      </c>
      <c r="E103" s="31">
        <v>2.7027027027027001E-2</v>
      </c>
      <c r="F103" s="14">
        <v>2</v>
      </c>
      <c r="G103" s="14">
        <v>2</v>
      </c>
      <c r="H103" s="14">
        <v>14</v>
      </c>
      <c r="I103" s="14">
        <v>11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19</v>
      </c>
    </row>
    <row r="104" spans="1:16" x14ac:dyDescent="0.25">
      <c r="A104" s="30" t="s">
        <v>523</v>
      </c>
      <c r="B104" s="30" t="s">
        <v>524</v>
      </c>
      <c r="C104" s="14">
        <v>56</v>
      </c>
      <c r="D104" s="14">
        <v>77</v>
      </c>
      <c r="E104" s="31">
        <v>-0.27272727272727298</v>
      </c>
      <c r="F104" s="14">
        <v>1</v>
      </c>
      <c r="G104" s="14">
        <v>0</v>
      </c>
      <c r="H104" s="14">
        <v>12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2</v>
      </c>
    </row>
    <row r="105" spans="1:16" x14ac:dyDescent="0.25">
      <c r="A105" s="30" t="s">
        <v>525</v>
      </c>
      <c r="B105" s="30" t="s">
        <v>526</v>
      </c>
      <c r="C105" s="14">
        <v>794</v>
      </c>
      <c r="D105" s="14">
        <v>604</v>
      </c>
      <c r="E105" s="31">
        <v>0.314569536423841</v>
      </c>
      <c r="F105" s="14">
        <v>5</v>
      </c>
      <c r="G105" s="14">
        <v>5</v>
      </c>
      <c r="H105" s="14">
        <v>190</v>
      </c>
      <c r="I105" s="14">
        <v>100</v>
      </c>
      <c r="J105" s="14">
        <v>0</v>
      </c>
      <c r="K105" s="14">
        <v>0</v>
      </c>
      <c r="L105" s="14">
        <v>0</v>
      </c>
      <c r="M105" s="14">
        <v>0</v>
      </c>
      <c r="N105" s="14">
        <v>11</v>
      </c>
      <c r="O105" s="14">
        <v>0</v>
      </c>
      <c r="P105" s="24">
        <v>112</v>
      </c>
    </row>
    <row r="106" spans="1:16" ht="22.5" x14ac:dyDescent="0.25">
      <c r="A106" s="30" t="s">
        <v>527</v>
      </c>
      <c r="B106" s="30" t="s">
        <v>528</v>
      </c>
      <c r="C106" s="14">
        <v>159</v>
      </c>
      <c r="D106" s="14">
        <v>147</v>
      </c>
      <c r="E106" s="31">
        <v>8.1632653061224497E-2</v>
      </c>
      <c r="F106" s="14">
        <v>0</v>
      </c>
      <c r="G106" s="14">
        <v>0</v>
      </c>
      <c r="H106" s="14">
        <v>47</v>
      </c>
      <c r="I106" s="14">
        <v>27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4">
        <v>19</v>
      </c>
    </row>
    <row r="107" spans="1:16" ht="22.5" x14ac:dyDescent="0.25">
      <c r="A107" s="30" t="s">
        <v>529</v>
      </c>
      <c r="B107" s="30" t="s">
        <v>530</v>
      </c>
      <c r="C107" s="14">
        <v>14</v>
      </c>
      <c r="D107" s="14">
        <v>6</v>
      </c>
      <c r="E107" s="31">
        <v>1.3333333333333299</v>
      </c>
      <c r="F107" s="14">
        <v>0</v>
      </c>
      <c r="G107" s="14">
        <v>0</v>
      </c>
      <c r="H107" s="14">
        <v>5</v>
      </c>
      <c r="I107" s="14">
        <v>2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4">
        <v>1</v>
      </c>
    </row>
    <row r="108" spans="1:16" x14ac:dyDescent="0.25">
      <c r="A108" s="30" t="s">
        <v>531</v>
      </c>
      <c r="B108" s="30" t="s">
        <v>532</v>
      </c>
      <c r="C108" s="14">
        <v>16</v>
      </c>
      <c r="D108" s="14">
        <v>5</v>
      </c>
      <c r="E108" s="31">
        <v>2.2000000000000002</v>
      </c>
      <c r="F108" s="14">
        <v>0</v>
      </c>
      <c r="G108" s="14">
        <v>0</v>
      </c>
      <c r="H108" s="14">
        <v>12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25">
      <c r="A109" s="30" t="s">
        <v>533</v>
      </c>
      <c r="B109" s="30" t="s">
        <v>534</v>
      </c>
      <c r="C109" s="14">
        <v>2</v>
      </c>
      <c r="D109" s="14">
        <v>2</v>
      </c>
      <c r="E109" s="31">
        <v>0</v>
      </c>
      <c r="F109" s="14">
        <v>0</v>
      </c>
      <c r="G109" s="14">
        <v>0</v>
      </c>
      <c r="H109" s="14">
        <v>3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7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377</v>
      </c>
      <c r="D111" s="14">
        <v>328</v>
      </c>
      <c r="E111" s="31">
        <v>0.14939024390243899</v>
      </c>
      <c r="F111" s="14">
        <v>5</v>
      </c>
      <c r="G111" s="14">
        <v>6</v>
      </c>
      <c r="H111" s="14">
        <v>55</v>
      </c>
      <c r="I111" s="14">
        <v>44</v>
      </c>
      <c r="J111" s="14">
        <v>0</v>
      </c>
      <c r="K111" s="14">
        <v>0</v>
      </c>
      <c r="L111" s="14">
        <v>1</v>
      </c>
      <c r="M111" s="14">
        <v>0</v>
      </c>
      <c r="N111" s="14">
        <v>0</v>
      </c>
      <c r="O111" s="14">
        <v>0</v>
      </c>
      <c r="P111" s="24">
        <v>67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1</v>
      </c>
      <c r="E113" s="31">
        <v>-1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11</v>
      </c>
      <c r="D114" s="14">
        <v>9</v>
      </c>
      <c r="E114" s="31">
        <v>0.22222222222222199</v>
      </c>
      <c r="F114" s="14">
        <v>0</v>
      </c>
      <c r="G114" s="14">
        <v>0</v>
      </c>
      <c r="H114" s="14"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3</v>
      </c>
      <c r="D115" s="14">
        <v>1</v>
      </c>
      <c r="E115" s="31">
        <v>2</v>
      </c>
      <c r="F115" s="14">
        <v>0</v>
      </c>
      <c r="G115" s="14">
        <v>0</v>
      </c>
      <c r="H115" s="14">
        <v>4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547</v>
      </c>
      <c r="B116" s="30" t="s">
        <v>548</v>
      </c>
      <c r="C116" s="14">
        <v>3</v>
      </c>
      <c r="D116" s="14">
        <v>1</v>
      </c>
      <c r="E116" s="31">
        <v>2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1</v>
      </c>
      <c r="D118" s="14">
        <v>0</v>
      </c>
      <c r="E118" s="31">
        <v>0</v>
      </c>
      <c r="F118" s="14">
        <v>0</v>
      </c>
      <c r="G118" s="14">
        <v>0</v>
      </c>
      <c r="H118" s="14">
        <v>2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1</v>
      </c>
      <c r="D120" s="14">
        <v>2</v>
      </c>
      <c r="E120" s="31">
        <v>-0.5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557</v>
      </c>
      <c r="B121" s="30" t="s">
        <v>558</v>
      </c>
      <c r="C121" s="14">
        <v>16</v>
      </c>
      <c r="D121" s="14">
        <v>19</v>
      </c>
      <c r="E121" s="31">
        <v>-0.157894736842105</v>
      </c>
      <c r="F121" s="14">
        <v>0</v>
      </c>
      <c r="G121" s="14">
        <v>0</v>
      </c>
      <c r="H121" s="14">
        <v>5</v>
      </c>
      <c r="I121" s="14">
        <v>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39</v>
      </c>
    </row>
    <row r="122" spans="1:16" x14ac:dyDescent="0.25">
      <c r="A122" s="30" t="s">
        <v>559</v>
      </c>
      <c r="B122" s="30" t="s">
        <v>560</v>
      </c>
      <c r="C122" s="14">
        <v>6</v>
      </c>
      <c r="D122" s="14">
        <v>3</v>
      </c>
      <c r="E122" s="31">
        <v>1</v>
      </c>
      <c r="F122" s="14">
        <v>0</v>
      </c>
      <c r="G122" s="14">
        <v>0</v>
      </c>
      <c r="H122" s="14">
        <v>2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3</v>
      </c>
    </row>
    <row r="123" spans="1:16" x14ac:dyDescent="0.25">
      <c r="A123" s="30" t="s">
        <v>561</v>
      </c>
      <c r="B123" s="30" t="s">
        <v>562</v>
      </c>
      <c r="C123" s="14">
        <v>0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1</v>
      </c>
      <c r="E124" s="31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2</v>
      </c>
      <c r="D126" s="14">
        <v>0</v>
      </c>
      <c r="E126" s="31">
        <v>0</v>
      </c>
      <c r="F126" s="14">
        <v>0</v>
      </c>
      <c r="G126" s="14">
        <v>0</v>
      </c>
      <c r="H126" s="14">
        <v>0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1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2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2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4" t="s">
        <v>577</v>
      </c>
      <c r="B131" s="185"/>
      <c r="C131" s="27">
        <v>7</v>
      </c>
      <c r="D131" s="27">
        <v>9</v>
      </c>
      <c r="E131" s="28">
        <v>-0.22222222222222199</v>
      </c>
      <c r="F131" s="27">
        <v>1</v>
      </c>
      <c r="G131" s="27">
        <v>1</v>
      </c>
      <c r="H131" s="27">
        <v>10</v>
      </c>
      <c r="I131" s="27">
        <v>4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16</v>
      </c>
    </row>
    <row r="132" spans="1:16" x14ac:dyDescent="0.25">
      <c r="A132" s="30" t="s">
        <v>578</v>
      </c>
      <c r="B132" s="30" t="s">
        <v>579</v>
      </c>
      <c r="C132" s="14">
        <v>0</v>
      </c>
      <c r="D132" s="14">
        <v>2</v>
      </c>
      <c r="E132" s="31">
        <v>-1</v>
      </c>
      <c r="F132" s="14">
        <v>0</v>
      </c>
      <c r="G132" s="14">
        <v>0</v>
      </c>
      <c r="H132" s="14">
        <v>3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13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7</v>
      </c>
      <c r="D134" s="14">
        <v>6</v>
      </c>
      <c r="E134" s="31">
        <v>0.16666666666666699</v>
      </c>
      <c r="F134" s="14">
        <v>0</v>
      </c>
      <c r="G134" s="14">
        <v>0</v>
      </c>
      <c r="H134" s="14">
        <v>5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2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1</v>
      </c>
      <c r="E135" s="31">
        <v>-1</v>
      </c>
      <c r="F135" s="14">
        <v>1</v>
      </c>
      <c r="G135" s="14">
        <v>1</v>
      </c>
      <c r="H135" s="14">
        <v>2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1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4" t="s">
        <v>588</v>
      </c>
      <c r="B137" s="185"/>
      <c r="C137" s="27">
        <v>70</v>
      </c>
      <c r="D137" s="27">
        <v>69</v>
      </c>
      <c r="E137" s="28">
        <v>1.4492753623188401E-2</v>
      </c>
      <c r="F137" s="27">
        <v>0</v>
      </c>
      <c r="G137" s="27">
        <v>0</v>
      </c>
      <c r="H137" s="27">
        <v>10</v>
      </c>
      <c r="I137" s="27">
        <v>3</v>
      </c>
      <c r="J137" s="27">
        <v>0</v>
      </c>
      <c r="K137" s="27">
        <v>0</v>
      </c>
      <c r="L137" s="27">
        <v>0</v>
      </c>
      <c r="M137" s="27">
        <v>0</v>
      </c>
      <c r="N137" s="27">
        <v>1</v>
      </c>
      <c r="O137" s="27">
        <v>0</v>
      </c>
      <c r="P137" s="29">
        <v>14</v>
      </c>
    </row>
    <row r="138" spans="1:16" ht="22.5" x14ac:dyDescent="0.25">
      <c r="A138" s="30" t="s">
        <v>589</v>
      </c>
      <c r="B138" s="30" t="s">
        <v>590</v>
      </c>
      <c r="C138" s="14">
        <v>1</v>
      </c>
      <c r="D138" s="14">
        <v>1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1</v>
      </c>
    </row>
    <row r="139" spans="1:16" ht="22.5" x14ac:dyDescent="0.25">
      <c r="A139" s="30" t="s">
        <v>591</v>
      </c>
      <c r="B139" s="30" t="s">
        <v>592</v>
      </c>
      <c r="C139" s="14">
        <v>1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55</v>
      </c>
      <c r="D142" s="14">
        <v>46</v>
      </c>
      <c r="E142" s="31">
        <v>0.19565217391304299</v>
      </c>
      <c r="F142" s="14">
        <v>0</v>
      </c>
      <c r="G142" s="14">
        <v>0</v>
      </c>
      <c r="H142" s="14">
        <v>8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4">
        <v>6</v>
      </c>
    </row>
    <row r="143" spans="1:16" ht="33.75" x14ac:dyDescent="0.25">
      <c r="A143" s="30" t="s">
        <v>599</v>
      </c>
      <c r="B143" s="30" t="s">
        <v>600</v>
      </c>
      <c r="C143" s="14">
        <v>13</v>
      </c>
      <c r="D143" s="14">
        <v>22</v>
      </c>
      <c r="E143" s="31">
        <v>-0.40909090909090901</v>
      </c>
      <c r="F143" s="14">
        <v>0</v>
      </c>
      <c r="G143" s="14">
        <v>0</v>
      </c>
      <c r="H143" s="14">
        <v>2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7</v>
      </c>
    </row>
    <row r="144" spans="1:16" x14ac:dyDescent="0.25">
      <c r="A144" s="184" t="s">
        <v>601</v>
      </c>
      <c r="B144" s="185"/>
      <c r="C144" s="27">
        <v>1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1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1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1</v>
      </c>
    </row>
    <row r="147" spans="1:16" x14ac:dyDescent="0.25">
      <c r="A147" s="184" t="s">
        <v>606</v>
      </c>
      <c r="B147" s="185"/>
      <c r="C147" s="27">
        <v>39</v>
      </c>
      <c r="D147" s="27">
        <v>30</v>
      </c>
      <c r="E147" s="28">
        <v>0.3</v>
      </c>
      <c r="F147" s="27">
        <v>1</v>
      </c>
      <c r="G147" s="27">
        <v>0</v>
      </c>
      <c r="H147" s="27">
        <v>23</v>
      </c>
      <c r="I147" s="27">
        <v>18</v>
      </c>
      <c r="J147" s="27">
        <v>0</v>
      </c>
      <c r="K147" s="27">
        <v>0</v>
      </c>
      <c r="L147" s="27">
        <v>0</v>
      </c>
      <c r="M147" s="27">
        <v>0</v>
      </c>
      <c r="N147" s="27">
        <v>7</v>
      </c>
      <c r="O147" s="27">
        <v>0</v>
      </c>
      <c r="P147" s="29">
        <v>14</v>
      </c>
    </row>
    <row r="148" spans="1:16" ht="22.5" x14ac:dyDescent="0.25">
      <c r="A148" s="30" t="s">
        <v>607</v>
      </c>
      <c r="B148" s="30" t="s">
        <v>608</v>
      </c>
      <c r="C148" s="14">
        <v>3</v>
      </c>
      <c r="D148" s="14">
        <v>1</v>
      </c>
      <c r="E148" s="31">
        <v>2</v>
      </c>
      <c r="F148" s="14">
        <v>0</v>
      </c>
      <c r="G148" s="14">
        <v>0</v>
      </c>
      <c r="H148" s="14">
        <v>2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4">
        <v>2</v>
      </c>
    </row>
    <row r="149" spans="1:16" ht="22.5" x14ac:dyDescent="0.25">
      <c r="A149" s="30" t="s">
        <v>609</v>
      </c>
      <c r="B149" s="30" t="s">
        <v>610</v>
      </c>
      <c r="C149" s="14">
        <v>1</v>
      </c>
      <c r="D149" s="14">
        <v>1</v>
      </c>
      <c r="E149" s="31">
        <v>0</v>
      </c>
      <c r="F149" s="14">
        <v>0</v>
      </c>
      <c r="G149" s="14">
        <v>0</v>
      </c>
      <c r="H149" s="14">
        <v>1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1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3</v>
      </c>
      <c r="D151" s="14">
        <v>2</v>
      </c>
      <c r="E151" s="31">
        <v>0.5</v>
      </c>
      <c r="F151" s="14">
        <v>0</v>
      </c>
      <c r="G151" s="14">
        <v>0</v>
      </c>
      <c r="H151" s="14">
        <v>1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4">
        <v>1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1</v>
      </c>
    </row>
    <row r="153" spans="1:16" x14ac:dyDescent="0.25">
      <c r="A153" s="30" t="s">
        <v>617</v>
      </c>
      <c r="B153" s="30" t="s">
        <v>618</v>
      </c>
      <c r="C153" s="14">
        <v>0</v>
      </c>
      <c r="D153" s="14">
        <v>0</v>
      </c>
      <c r="E153" s="31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619</v>
      </c>
      <c r="B154" s="30" t="s">
        <v>620</v>
      </c>
      <c r="C154" s="14">
        <v>13</v>
      </c>
      <c r="D154" s="14">
        <v>16</v>
      </c>
      <c r="E154" s="31">
        <v>-0.1875</v>
      </c>
      <c r="F154" s="14">
        <v>0</v>
      </c>
      <c r="G154" s="14">
        <v>0</v>
      </c>
      <c r="H154" s="14">
        <v>11</v>
      </c>
      <c r="I154" s="14">
        <v>12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4">
        <v>8</v>
      </c>
    </row>
    <row r="155" spans="1:16" ht="22.5" x14ac:dyDescent="0.25">
      <c r="A155" s="30" t="s">
        <v>621</v>
      </c>
      <c r="B155" s="30" t="s">
        <v>622</v>
      </c>
      <c r="C155" s="14">
        <v>19</v>
      </c>
      <c r="D155" s="14">
        <v>10</v>
      </c>
      <c r="E155" s="31">
        <v>0.9</v>
      </c>
      <c r="F155" s="14">
        <v>1</v>
      </c>
      <c r="G155" s="14">
        <v>0</v>
      </c>
      <c r="H155" s="14">
        <v>8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4">
        <v>1</v>
      </c>
    </row>
    <row r="156" spans="1:16" x14ac:dyDescent="0.25">
      <c r="A156" s="184" t="s">
        <v>623</v>
      </c>
      <c r="B156" s="185"/>
      <c r="C156" s="27">
        <v>38</v>
      </c>
      <c r="D156" s="27">
        <v>36</v>
      </c>
      <c r="E156" s="28">
        <v>5.5555555555555601E-2</v>
      </c>
      <c r="F156" s="27">
        <v>0</v>
      </c>
      <c r="G156" s="27">
        <v>0</v>
      </c>
      <c r="H156" s="27">
        <v>15</v>
      </c>
      <c r="I156" s="27">
        <v>7</v>
      </c>
      <c r="J156" s="27">
        <v>1</v>
      </c>
      <c r="K156" s="27">
        <v>0</v>
      </c>
      <c r="L156" s="27">
        <v>0</v>
      </c>
      <c r="M156" s="27">
        <v>0</v>
      </c>
      <c r="N156" s="27">
        <v>3</v>
      </c>
      <c r="O156" s="27">
        <v>0</v>
      </c>
      <c r="P156" s="29">
        <v>0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3</v>
      </c>
      <c r="D161" s="14">
        <v>1</v>
      </c>
      <c r="E161" s="31">
        <v>2</v>
      </c>
      <c r="F161" s="14">
        <v>0</v>
      </c>
      <c r="G161" s="14">
        <v>0</v>
      </c>
      <c r="H161" s="14">
        <v>1</v>
      </c>
      <c r="I161" s="14">
        <v>1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634</v>
      </c>
      <c r="B162" s="30" t="s">
        <v>635</v>
      </c>
      <c r="C162" s="14">
        <v>16</v>
      </c>
      <c r="D162" s="14">
        <v>12</v>
      </c>
      <c r="E162" s="31">
        <v>0.33333333333333298</v>
      </c>
      <c r="F162" s="14">
        <v>0</v>
      </c>
      <c r="G162" s="14">
        <v>0</v>
      </c>
      <c r="H162" s="14">
        <v>12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2</v>
      </c>
      <c r="O162" s="14">
        <v>0</v>
      </c>
      <c r="P162" s="24">
        <v>0</v>
      </c>
    </row>
    <row r="163" spans="1:16" ht="22.5" x14ac:dyDescent="0.25">
      <c r="A163" s="30" t="s">
        <v>636</v>
      </c>
      <c r="B163" s="30" t="s">
        <v>637</v>
      </c>
      <c r="C163" s="14">
        <v>3</v>
      </c>
      <c r="D163" s="14">
        <v>6</v>
      </c>
      <c r="E163" s="31">
        <v>-0.5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5</v>
      </c>
      <c r="D164" s="14">
        <v>4</v>
      </c>
      <c r="E164" s="31">
        <v>0.25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11</v>
      </c>
      <c r="D165" s="14">
        <v>13</v>
      </c>
      <c r="E165" s="31">
        <v>-0.15384615384615399</v>
      </c>
      <c r="F165" s="14">
        <v>0</v>
      </c>
      <c r="G165" s="14">
        <v>0</v>
      </c>
      <c r="H165" s="14">
        <v>2</v>
      </c>
      <c r="I165" s="14">
        <v>2</v>
      </c>
      <c r="J165" s="14">
        <v>1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24">
        <v>0</v>
      </c>
    </row>
    <row r="166" spans="1:16" x14ac:dyDescent="0.25">
      <c r="A166" s="184" t="s">
        <v>642</v>
      </c>
      <c r="B166" s="185"/>
      <c r="C166" s="27">
        <v>190</v>
      </c>
      <c r="D166" s="27">
        <v>131</v>
      </c>
      <c r="E166" s="28">
        <v>0.45038167938931301</v>
      </c>
      <c r="F166" s="27">
        <v>0</v>
      </c>
      <c r="G166" s="27">
        <v>0</v>
      </c>
      <c r="H166" s="27">
        <v>103</v>
      </c>
      <c r="I166" s="27">
        <v>59</v>
      </c>
      <c r="J166" s="27">
        <v>0</v>
      </c>
      <c r="K166" s="27">
        <v>0</v>
      </c>
      <c r="L166" s="27">
        <v>0</v>
      </c>
      <c r="M166" s="27">
        <v>0</v>
      </c>
      <c r="N166" s="27">
        <v>3</v>
      </c>
      <c r="O166" s="27">
        <v>35</v>
      </c>
      <c r="P166" s="29">
        <v>59</v>
      </c>
    </row>
    <row r="167" spans="1:16" ht="22.5" x14ac:dyDescent="0.25">
      <c r="A167" s="30" t="s">
        <v>643</v>
      </c>
      <c r="B167" s="30" t="s">
        <v>644</v>
      </c>
      <c r="C167" s="14">
        <v>86</v>
      </c>
      <c r="D167" s="14">
        <v>69</v>
      </c>
      <c r="E167" s="31">
        <v>0.24637681159420299</v>
      </c>
      <c r="F167" s="14">
        <v>0</v>
      </c>
      <c r="G167" s="14">
        <v>0</v>
      </c>
      <c r="H167" s="14">
        <v>46</v>
      </c>
      <c r="I167" s="14">
        <v>4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9</v>
      </c>
      <c r="P167" s="24">
        <v>2</v>
      </c>
    </row>
    <row r="168" spans="1:16" ht="33.75" x14ac:dyDescent="0.25">
      <c r="A168" s="30" t="s">
        <v>645</v>
      </c>
      <c r="B168" s="30" t="s">
        <v>646</v>
      </c>
      <c r="C168" s="14">
        <v>1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1</v>
      </c>
      <c r="E169" s="31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2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1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49</v>
      </c>
      <c r="D173" s="14">
        <v>35</v>
      </c>
      <c r="E173" s="31">
        <v>0.4</v>
      </c>
      <c r="F173" s="14">
        <v>0</v>
      </c>
      <c r="G173" s="14">
        <v>0</v>
      </c>
      <c r="H173" s="14">
        <v>37</v>
      </c>
      <c r="I173" s="14">
        <v>21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13</v>
      </c>
      <c r="P173" s="24">
        <v>20</v>
      </c>
    </row>
    <row r="174" spans="1:16" ht="22.5" x14ac:dyDescent="0.25">
      <c r="A174" s="30" t="s">
        <v>657</v>
      </c>
      <c r="B174" s="30" t="s">
        <v>658</v>
      </c>
      <c r="C174" s="14">
        <v>26</v>
      </c>
      <c r="D174" s="14">
        <v>15</v>
      </c>
      <c r="E174" s="31">
        <v>0.73333333333333295</v>
      </c>
      <c r="F174" s="14">
        <v>0</v>
      </c>
      <c r="G174" s="14">
        <v>0</v>
      </c>
      <c r="H174" s="14">
        <v>8</v>
      </c>
      <c r="I174" s="14">
        <v>29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2</v>
      </c>
      <c r="P174" s="24">
        <v>35</v>
      </c>
    </row>
    <row r="175" spans="1:16" x14ac:dyDescent="0.25">
      <c r="A175" s="30" t="s">
        <v>659</v>
      </c>
      <c r="B175" s="30" t="s">
        <v>660</v>
      </c>
      <c r="C175" s="14">
        <v>27</v>
      </c>
      <c r="D175" s="14">
        <v>11</v>
      </c>
      <c r="E175" s="31">
        <v>1.4545454545454499</v>
      </c>
      <c r="F175" s="14">
        <v>0</v>
      </c>
      <c r="G175" s="14">
        <v>0</v>
      </c>
      <c r="H175" s="14">
        <v>12</v>
      </c>
      <c r="I175" s="14">
        <v>5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11</v>
      </c>
      <c r="P175" s="24">
        <v>2</v>
      </c>
    </row>
    <row r="176" spans="1:16" ht="22.5" x14ac:dyDescent="0.25">
      <c r="A176" s="30" t="s">
        <v>661</v>
      </c>
      <c r="B176" s="30" t="s">
        <v>662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4" t="s">
        <v>665</v>
      </c>
      <c r="B178" s="185"/>
      <c r="C178" s="27">
        <v>369</v>
      </c>
      <c r="D178" s="27">
        <v>412</v>
      </c>
      <c r="E178" s="28">
        <v>-0.104368932038835</v>
      </c>
      <c r="F178" s="27">
        <v>911</v>
      </c>
      <c r="G178" s="27">
        <v>840</v>
      </c>
      <c r="H178" s="27">
        <v>180</v>
      </c>
      <c r="I178" s="27">
        <v>175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1</v>
      </c>
      <c r="P178" s="29">
        <v>1001</v>
      </c>
    </row>
    <row r="179" spans="1:16" ht="22.5" x14ac:dyDescent="0.25">
      <c r="A179" s="30" t="s">
        <v>666</v>
      </c>
      <c r="B179" s="30" t="s">
        <v>667</v>
      </c>
      <c r="C179" s="14">
        <v>3</v>
      </c>
      <c r="D179" s="14">
        <v>4</v>
      </c>
      <c r="E179" s="31">
        <v>-0.25</v>
      </c>
      <c r="F179" s="14">
        <v>3</v>
      </c>
      <c r="G179" s="14">
        <v>6</v>
      </c>
      <c r="H179" s="14">
        <v>1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4</v>
      </c>
    </row>
    <row r="180" spans="1:16" ht="22.5" x14ac:dyDescent="0.25">
      <c r="A180" s="30" t="s">
        <v>668</v>
      </c>
      <c r="B180" s="30" t="s">
        <v>669</v>
      </c>
      <c r="C180" s="14">
        <v>185</v>
      </c>
      <c r="D180" s="14">
        <v>210</v>
      </c>
      <c r="E180" s="31">
        <v>-0.119047619047619</v>
      </c>
      <c r="F180" s="14">
        <v>489</v>
      </c>
      <c r="G180" s="14">
        <v>437</v>
      </c>
      <c r="H180" s="14">
        <v>87</v>
      </c>
      <c r="I180" s="14">
        <v>83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24">
        <v>534</v>
      </c>
    </row>
    <row r="181" spans="1:16" x14ac:dyDescent="0.25">
      <c r="A181" s="30" t="s">
        <v>670</v>
      </c>
      <c r="B181" s="30" t="s">
        <v>671</v>
      </c>
      <c r="C181" s="14">
        <v>21</v>
      </c>
      <c r="D181" s="14">
        <v>23</v>
      </c>
      <c r="E181" s="31">
        <v>-8.6956521739130405E-2</v>
      </c>
      <c r="F181" s="14">
        <v>15</v>
      </c>
      <c r="G181" s="14">
        <v>6</v>
      </c>
      <c r="H181" s="14">
        <v>15</v>
      </c>
      <c r="I181" s="14">
        <v>11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23</v>
      </c>
    </row>
    <row r="182" spans="1:16" ht="22.5" x14ac:dyDescent="0.25">
      <c r="A182" s="30" t="s">
        <v>672</v>
      </c>
      <c r="B182" s="30" t="s">
        <v>673</v>
      </c>
      <c r="C182" s="14">
        <v>2</v>
      </c>
      <c r="D182" s="14">
        <v>1</v>
      </c>
      <c r="E182" s="31">
        <v>1</v>
      </c>
      <c r="F182" s="14">
        <v>1</v>
      </c>
      <c r="G182" s="14">
        <v>1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2.5" x14ac:dyDescent="0.25">
      <c r="A183" s="30" t="s">
        <v>674</v>
      </c>
      <c r="B183" s="30" t="s">
        <v>675</v>
      </c>
      <c r="C183" s="14">
        <v>8</v>
      </c>
      <c r="D183" s="14">
        <v>7</v>
      </c>
      <c r="E183" s="31">
        <v>0.14285714285714299</v>
      </c>
      <c r="F183" s="14">
        <v>18</v>
      </c>
      <c r="G183" s="14">
        <v>18</v>
      </c>
      <c r="H183" s="14">
        <v>9</v>
      </c>
      <c r="I183" s="14">
        <v>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18</v>
      </c>
    </row>
    <row r="184" spans="1:16" ht="22.5" x14ac:dyDescent="0.25">
      <c r="A184" s="30" t="s">
        <v>676</v>
      </c>
      <c r="B184" s="30" t="s">
        <v>677</v>
      </c>
      <c r="C184" s="14">
        <v>148</v>
      </c>
      <c r="D184" s="14">
        <v>166</v>
      </c>
      <c r="E184" s="31">
        <v>-0.108433734939759</v>
      </c>
      <c r="F184" s="14">
        <v>385</v>
      </c>
      <c r="G184" s="14">
        <v>372</v>
      </c>
      <c r="H184" s="14">
        <v>67</v>
      </c>
      <c r="I184" s="14">
        <v>70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420</v>
      </c>
    </row>
    <row r="185" spans="1:16" ht="22.5" x14ac:dyDescent="0.25">
      <c r="A185" s="30" t="s">
        <v>678</v>
      </c>
      <c r="B185" s="30" t="s">
        <v>679</v>
      </c>
      <c r="C185" s="14">
        <v>2</v>
      </c>
      <c r="D185" s="14">
        <v>1</v>
      </c>
      <c r="E185" s="31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184" t="s">
        <v>680</v>
      </c>
      <c r="B186" s="185"/>
      <c r="C186" s="27">
        <v>198</v>
      </c>
      <c r="D186" s="27">
        <v>157</v>
      </c>
      <c r="E186" s="28">
        <v>0.26114649681528701</v>
      </c>
      <c r="F186" s="27">
        <v>7</v>
      </c>
      <c r="G186" s="27">
        <v>8</v>
      </c>
      <c r="H186" s="27">
        <v>80</v>
      </c>
      <c r="I186" s="27">
        <v>54</v>
      </c>
      <c r="J186" s="27">
        <v>0</v>
      </c>
      <c r="K186" s="27">
        <v>0</v>
      </c>
      <c r="L186" s="27">
        <v>0</v>
      </c>
      <c r="M186" s="27">
        <v>0</v>
      </c>
      <c r="N186" s="27">
        <v>9</v>
      </c>
      <c r="O186" s="27">
        <v>0</v>
      </c>
      <c r="P186" s="29">
        <v>51</v>
      </c>
    </row>
    <row r="187" spans="1:16" x14ac:dyDescent="0.25">
      <c r="A187" s="30" t="s">
        <v>681</v>
      </c>
      <c r="B187" s="30" t="s">
        <v>682</v>
      </c>
      <c r="C187" s="14">
        <v>7</v>
      </c>
      <c r="D187" s="14">
        <v>4</v>
      </c>
      <c r="E187" s="31">
        <v>0.75</v>
      </c>
      <c r="F187" s="14">
        <v>0</v>
      </c>
      <c r="G187" s="14">
        <v>0</v>
      </c>
      <c r="H187" s="14">
        <v>5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1</v>
      </c>
    </row>
    <row r="189" spans="1:16" ht="22.5" x14ac:dyDescent="0.25">
      <c r="A189" s="30" t="s">
        <v>685</v>
      </c>
      <c r="B189" s="30" t="s">
        <v>686</v>
      </c>
      <c r="C189" s="14">
        <v>72</v>
      </c>
      <c r="D189" s="14">
        <v>44</v>
      </c>
      <c r="E189" s="31">
        <v>0.63636363636363602</v>
      </c>
      <c r="F189" s="14">
        <v>5</v>
      </c>
      <c r="G189" s="14">
        <v>4</v>
      </c>
      <c r="H189" s="14">
        <v>37</v>
      </c>
      <c r="I189" s="14">
        <v>22</v>
      </c>
      <c r="J189" s="14">
        <v>0</v>
      </c>
      <c r="K189" s="14">
        <v>0</v>
      </c>
      <c r="L189" s="14">
        <v>0</v>
      </c>
      <c r="M189" s="14">
        <v>0</v>
      </c>
      <c r="N189" s="14">
        <v>7</v>
      </c>
      <c r="O189" s="14">
        <v>0</v>
      </c>
      <c r="P189" s="24">
        <v>16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0</v>
      </c>
      <c r="E190" s="31">
        <v>0</v>
      </c>
      <c r="F190" s="14">
        <v>0</v>
      </c>
      <c r="G190" s="14">
        <v>1</v>
      </c>
      <c r="H190" s="14">
        <v>0</v>
      </c>
      <c r="I190" s="14">
        <v>2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2</v>
      </c>
    </row>
    <row r="191" spans="1:16" ht="33.75" x14ac:dyDescent="0.25">
      <c r="A191" s="30" t="s">
        <v>689</v>
      </c>
      <c r="B191" s="30" t="s">
        <v>690</v>
      </c>
      <c r="C191" s="14">
        <v>15</v>
      </c>
      <c r="D191" s="14">
        <v>14</v>
      </c>
      <c r="E191" s="31">
        <v>7.1428571428571397E-2</v>
      </c>
      <c r="F191" s="14">
        <v>1</v>
      </c>
      <c r="G191" s="14">
        <v>1</v>
      </c>
      <c r="H191" s="14">
        <v>14</v>
      </c>
      <c r="I191" s="14">
        <v>18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4">
        <v>23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15</v>
      </c>
      <c r="D193" s="14">
        <v>20</v>
      </c>
      <c r="E193" s="31">
        <v>-0.25</v>
      </c>
      <c r="F193" s="14">
        <v>0</v>
      </c>
      <c r="G193" s="14">
        <v>1</v>
      </c>
      <c r="H193" s="14">
        <v>5</v>
      </c>
      <c r="I193" s="14">
        <v>10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6</v>
      </c>
    </row>
    <row r="194" spans="1:16" x14ac:dyDescent="0.25">
      <c r="A194" s="30" t="s">
        <v>695</v>
      </c>
      <c r="B194" s="30" t="s">
        <v>696</v>
      </c>
      <c r="C194" s="14">
        <v>2</v>
      </c>
      <c r="D194" s="14">
        <v>1</v>
      </c>
      <c r="E194" s="31">
        <v>1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1</v>
      </c>
      <c r="D196" s="14">
        <v>1</v>
      </c>
      <c r="E196" s="31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701</v>
      </c>
      <c r="B197" s="30" t="s">
        <v>702</v>
      </c>
      <c r="C197" s="14">
        <v>84</v>
      </c>
      <c r="D197" s="14">
        <v>71</v>
      </c>
      <c r="E197" s="31">
        <v>0.183098591549296</v>
      </c>
      <c r="F197" s="14">
        <v>1</v>
      </c>
      <c r="G197" s="14">
        <v>0</v>
      </c>
      <c r="H197" s="14">
        <v>17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1</v>
      </c>
    </row>
    <row r="198" spans="1:16" ht="22.5" x14ac:dyDescent="0.25">
      <c r="A198" s="30" t="s">
        <v>703</v>
      </c>
      <c r="B198" s="30" t="s">
        <v>704</v>
      </c>
      <c r="C198" s="14">
        <v>1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1</v>
      </c>
      <c r="D199" s="14">
        <v>2</v>
      </c>
      <c r="E199" s="31">
        <v>-0.5</v>
      </c>
      <c r="F199" s="14">
        <v>0</v>
      </c>
      <c r="G199" s="14">
        <v>1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1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4" t="s">
        <v>709</v>
      </c>
      <c r="B201" s="185"/>
      <c r="C201" s="27">
        <v>16</v>
      </c>
      <c r="D201" s="27">
        <v>53</v>
      </c>
      <c r="E201" s="28">
        <v>-0.69811320754716999</v>
      </c>
      <c r="F201" s="27">
        <v>0</v>
      </c>
      <c r="G201" s="27">
        <v>0</v>
      </c>
      <c r="H201" s="27">
        <v>4</v>
      </c>
      <c r="I201" s="27">
        <v>4</v>
      </c>
      <c r="J201" s="27">
        <v>0</v>
      </c>
      <c r="K201" s="27">
        <v>0</v>
      </c>
      <c r="L201" s="27">
        <v>3</v>
      </c>
      <c r="M201" s="27">
        <v>0</v>
      </c>
      <c r="N201" s="27">
        <v>8</v>
      </c>
      <c r="O201" s="27">
        <v>1</v>
      </c>
      <c r="P201" s="29">
        <v>3</v>
      </c>
    </row>
    <row r="202" spans="1:16" x14ac:dyDescent="0.25">
      <c r="A202" s="30" t="s">
        <v>710</v>
      </c>
      <c r="B202" s="30" t="s">
        <v>711</v>
      </c>
      <c r="C202" s="14">
        <v>13</v>
      </c>
      <c r="D202" s="14">
        <v>2</v>
      </c>
      <c r="E202" s="31">
        <v>5.5</v>
      </c>
      <c r="F202" s="14">
        <v>0</v>
      </c>
      <c r="G202" s="14">
        <v>0</v>
      </c>
      <c r="H202" s="14">
        <v>3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6</v>
      </c>
      <c r="O202" s="14">
        <v>0</v>
      </c>
      <c r="P202" s="24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1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1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1</v>
      </c>
    </row>
    <row r="206" spans="1:16" ht="22.5" x14ac:dyDescent="0.25">
      <c r="A206" s="30" t="s">
        <v>718</v>
      </c>
      <c r="B206" s="30" t="s">
        <v>719</v>
      </c>
      <c r="C206" s="14">
        <v>0</v>
      </c>
      <c r="D206" s="14">
        <v>49</v>
      </c>
      <c r="E206" s="31">
        <v>-1</v>
      </c>
      <c r="F206" s="14">
        <v>0</v>
      </c>
      <c r="G206" s="14">
        <v>0</v>
      </c>
      <c r="H206" s="14">
        <v>1</v>
      </c>
      <c r="I206" s="14">
        <v>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0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2</v>
      </c>
      <c r="M212" s="14">
        <v>0</v>
      </c>
      <c r="N212" s="14">
        <v>0</v>
      </c>
      <c r="O212" s="14">
        <v>1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1</v>
      </c>
      <c r="D214" s="14">
        <v>0</v>
      </c>
      <c r="E214" s="31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1</v>
      </c>
      <c r="M214" s="14">
        <v>0</v>
      </c>
      <c r="N214" s="14">
        <v>1</v>
      </c>
      <c r="O214" s="14">
        <v>0</v>
      </c>
      <c r="P214" s="24">
        <v>0</v>
      </c>
    </row>
    <row r="215" spans="1:16" ht="22.5" x14ac:dyDescent="0.25">
      <c r="A215" s="30" t="s">
        <v>736</v>
      </c>
      <c r="B215" s="30" t="s">
        <v>737</v>
      </c>
      <c r="C215" s="14">
        <v>1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1</v>
      </c>
      <c r="E218" s="31">
        <v>-1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2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4" t="s">
        <v>752</v>
      </c>
      <c r="B223" s="185"/>
      <c r="C223" s="27">
        <v>530</v>
      </c>
      <c r="D223" s="27">
        <v>493</v>
      </c>
      <c r="E223" s="28">
        <v>7.50507099391481E-2</v>
      </c>
      <c r="F223" s="27">
        <v>185</v>
      </c>
      <c r="G223" s="27">
        <v>105</v>
      </c>
      <c r="H223" s="27">
        <v>303</v>
      </c>
      <c r="I223" s="27">
        <v>137</v>
      </c>
      <c r="J223" s="27">
        <v>0</v>
      </c>
      <c r="K223" s="27">
        <v>0</v>
      </c>
      <c r="L223" s="27">
        <v>0</v>
      </c>
      <c r="M223" s="27">
        <v>0</v>
      </c>
      <c r="N223" s="27">
        <v>65</v>
      </c>
      <c r="O223" s="27">
        <v>4</v>
      </c>
      <c r="P223" s="29">
        <v>217</v>
      </c>
    </row>
    <row r="224" spans="1:16" x14ac:dyDescent="0.25">
      <c r="A224" s="30" t="s">
        <v>753</v>
      </c>
      <c r="B224" s="30" t="s">
        <v>754</v>
      </c>
      <c r="C224" s="14">
        <v>0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2</v>
      </c>
    </row>
    <row r="227" spans="1:16" ht="22.5" x14ac:dyDescent="0.25">
      <c r="A227" s="30" t="s">
        <v>759</v>
      </c>
      <c r="B227" s="30" t="s">
        <v>760</v>
      </c>
      <c r="C227" s="14">
        <v>1</v>
      </c>
      <c r="D227" s="14">
        <v>1</v>
      </c>
      <c r="E227" s="31">
        <v>0</v>
      </c>
      <c r="F227" s="14">
        <v>0</v>
      </c>
      <c r="G227" s="14">
        <v>0</v>
      </c>
      <c r="H227" s="14">
        <v>1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1</v>
      </c>
      <c r="D230" s="14">
        <v>1</v>
      </c>
      <c r="E230" s="31">
        <v>0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21</v>
      </c>
      <c r="D231" s="14">
        <v>22</v>
      </c>
      <c r="E231" s="31">
        <v>-4.5454545454545497E-2</v>
      </c>
      <c r="F231" s="14">
        <v>1</v>
      </c>
      <c r="G231" s="14">
        <v>1</v>
      </c>
      <c r="H231" s="14">
        <v>6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1</v>
      </c>
    </row>
    <row r="232" spans="1:16" x14ac:dyDescent="0.25">
      <c r="A232" s="30" t="s">
        <v>769</v>
      </c>
      <c r="B232" s="30" t="s">
        <v>770</v>
      </c>
      <c r="C232" s="14">
        <v>26</v>
      </c>
      <c r="D232" s="14">
        <v>28</v>
      </c>
      <c r="E232" s="31">
        <v>-7.1428571428571397E-2</v>
      </c>
      <c r="F232" s="14">
        <v>4</v>
      </c>
      <c r="G232" s="14">
        <v>2</v>
      </c>
      <c r="H232" s="14">
        <v>9</v>
      </c>
      <c r="I232" s="14">
        <v>5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10</v>
      </c>
    </row>
    <row r="233" spans="1:16" x14ac:dyDescent="0.25">
      <c r="A233" s="30" t="s">
        <v>771</v>
      </c>
      <c r="B233" s="30" t="s">
        <v>772</v>
      </c>
      <c r="C233" s="14">
        <v>14</v>
      </c>
      <c r="D233" s="14">
        <v>9</v>
      </c>
      <c r="E233" s="31">
        <v>0.55555555555555503</v>
      </c>
      <c r="F233" s="14">
        <v>2</v>
      </c>
      <c r="G233" s="14">
        <v>1</v>
      </c>
      <c r="H233" s="14">
        <v>5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4</v>
      </c>
    </row>
    <row r="234" spans="1:16" ht="22.5" x14ac:dyDescent="0.25">
      <c r="A234" s="30" t="s">
        <v>773</v>
      </c>
      <c r="B234" s="30" t="s">
        <v>774</v>
      </c>
      <c r="C234" s="14">
        <v>3</v>
      </c>
      <c r="D234" s="14">
        <v>1</v>
      </c>
      <c r="E234" s="31">
        <v>2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2</v>
      </c>
    </row>
    <row r="235" spans="1:16" ht="33.75" x14ac:dyDescent="0.25">
      <c r="A235" s="30" t="s">
        <v>775</v>
      </c>
      <c r="B235" s="30" t="s">
        <v>776</v>
      </c>
      <c r="C235" s="14">
        <v>1</v>
      </c>
      <c r="D235" s="14">
        <v>0</v>
      </c>
      <c r="E235" s="31">
        <v>0</v>
      </c>
      <c r="F235" s="14">
        <v>0</v>
      </c>
      <c r="G235" s="14">
        <v>0</v>
      </c>
      <c r="H235" s="14">
        <v>1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1</v>
      </c>
    </row>
    <row r="236" spans="1:16" x14ac:dyDescent="0.25">
      <c r="A236" s="30" t="s">
        <v>777</v>
      </c>
      <c r="B236" s="30" t="s">
        <v>778</v>
      </c>
      <c r="C236" s="14">
        <v>1</v>
      </c>
      <c r="D236" s="14">
        <v>1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453</v>
      </c>
      <c r="D238" s="14">
        <v>425</v>
      </c>
      <c r="E238" s="31">
        <v>6.5882352941176503E-2</v>
      </c>
      <c r="F238" s="14">
        <v>178</v>
      </c>
      <c r="G238" s="14">
        <v>101</v>
      </c>
      <c r="H238" s="14">
        <v>281</v>
      </c>
      <c r="I238" s="14">
        <v>125</v>
      </c>
      <c r="J238" s="14">
        <v>0</v>
      </c>
      <c r="K238" s="14">
        <v>0</v>
      </c>
      <c r="L238" s="14">
        <v>0</v>
      </c>
      <c r="M238" s="14">
        <v>0</v>
      </c>
      <c r="N238" s="14">
        <v>65</v>
      </c>
      <c r="O238" s="14">
        <v>4</v>
      </c>
      <c r="P238" s="24">
        <v>197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9</v>
      </c>
      <c r="D242" s="14">
        <v>5</v>
      </c>
      <c r="E242" s="31">
        <v>0.8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4" t="s">
        <v>793</v>
      </c>
      <c r="B244" s="185"/>
      <c r="C244" s="27">
        <v>3</v>
      </c>
      <c r="D244" s="27">
        <v>1</v>
      </c>
      <c r="E244" s="28">
        <v>2</v>
      </c>
      <c r="F244" s="27">
        <v>0</v>
      </c>
      <c r="G244" s="27">
        <v>0</v>
      </c>
      <c r="H244" s="27">
        <v>2</v>
      </c>
      <c r="I244" s="27">
        <v>1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1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1</v>
      </c>
      <c r="D249" s="14">
        <v>1</v>
      </c>
      <c r="E249" s="31">
        <v>0</v>
      </c>
      <c r="F249" s="14">
        <v>0</v>
      </c>
      <c r="G249" s="14">
        <v>0</v>
      </c>
      <c r="H249" s="14">
        <v>2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1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2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4" t="s">
        <v>846</v>
      </c>
      <c r="B271" s="185"/>
      <c r="C271" s="27">
        <v>133</v>
      </c>
      <c r="D271" s="27">
        <v>178</v>
      </c>
      <c r="E271" s="28">
        <v>-0.25280898876404501</v>
      </c>
      <c r="F271" s="27">
        <v>82</v>
      </c>
      <c r="G271" s="27">
        <v>65</v>
      </c>
      <c r="H271" s="27">
        <v>119</v>
      </c>
      <c r="I271" s="27">
        <v>73</v>
      </c>
      <c r="J271" s="27">
        <v>0</v>
      </c>
      <c r="K271" s="27">
        <v>0</v>
      </c>
      <c r="L271" s="27">
        <v>0</v>
      </c>
      <c r="M271" s="27">
        <v>0</v>
      </c>
      <c r="N271" s="27">
        <v>3</v>
      </c>
      <c r="O271" s="27">
        <v>0</v>
      </c>
      <c r="P271" s="29">
        <v>139</v>
      </c>
    </row>
    <row r="272" spans="1:16" x14ac:dyDescent="0.25">
      <c r="A272" s="30" t="s">
        <v>847</v>
      </c>
      <c r="B272" s="30" t="s">
        <v>848</v>
      </c>
      <c r="C272" s="14">
        <v>1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33</v>
      </c>
      <c r="D273" s="14">
        <v>32</v>
      </c>
      <c r="E273" s="31">
        <v>3.125E-2</v>
      </c>
      <c r="F273" s="14">
        <v>24</v>
      </c>
      <c r="G273" s="14">
        <v>19</v>
      </c>
      <c r="H273" s="14">
        <v>25</v>
      </c>
      <c r="I273" s="14">
        <v>22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51</v>
      </c>
    </row>
    <row r="274" spans="1:16" ht="33.75" x14ac:dyDescent="0.25">
      <c r="A274" s="30" t="s">
        <v>851</v>
      </c>
      <c r="B274" s="30" t="s">
        <v>852</v>
      </c>
      <c r="C274" s="14">
        <v>86</v>
      </c>
      <c r="D274" s="14">
        <v>136</v>
      </c>
      <c r="E274" s="31">
        <v>-0.36764705882352899</v>
      </c>
      <c r="F274" s="14">
        <v>58</v>
      </c>
      <c r="G274" s="14">
        <v>45</v>
      </c>
      <c r="H274" s="14">
        <v>78</v>
      </c>
      <c r="I274" s="14">
        <v>46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4">
        <v>81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2</v>
      </c>
      <c r="E275" s="31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855</v>
      </c>
      <c r="B276" s="30" t="s">
        <v>856</v>
      </c>
      <c r="C276" s="14">
        <v>1</v>
      </c>
      <c r="D276" s="14">
        <v>0</v>
      </c>
      <c r="E276" s="31">
        <v>0</v>
      </c>
      <c r="F276" s="14">
        <v>0</v>
      </c>
      <c r="G276" s="14">
        <v>0</v>
      </c>
      <c r="H276" s="14">
        <v>2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1</v>
      </c>
    </row>
    <row r="277" spans="1:16" ht="22.5" x14ac:dyDescent="0.25">
      <c r="A277" s="30" t="s">
        <v>857</v>
      </c>
      <c r="B277" s="30" t="s">
        <v>858</v>
      </c>
      <c r="C277" s="14">
        <v>2</v>
      </c>
      <c r="D277" s="14">
        <v>1</v>
      </c>
      <c r="E277" s="31">
        <v>1</v>
      </c>
      <c r="F277" s="14">
        <v>0</v>
      </c>
      <c r="G277" s="14">
        <v>0</v>
      </c>
      <c r="H277" s="14">
        <v>2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2</v>
      </c>
    </row>
    <row r="278" spans="1:16" ht="22.5" x14ac:dyDescent="0.25">
      <c r="A278" s="30" t="s">
        <v>859</v>
      </c>
      <c r="B278" s="30" t="s">
        <v>860</v>
      </c>
      <c r="C278" s="14">
        <v>5</v>
      </c>
      <c r="D278" s="14">
        <v>5</v>
      </c>
      <c r="E278" s="31">
        <v>0</v>
      </c>
      <c r="F278" s="14">
        <v>0</v>
      </c>
      <c r="G278" s="14">
        <v>0</v>
      </c>
      <c r="H278" s="14">
        <v>8</v>
      </c>
      <c r="I278" s="14">
        <v>2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3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2</v>
      </c>
      <c r="D283" s="14">
        <v>0</v>
      </c>
      <c r="E283" s="31">
        <v>0</v>
      </c>
      <c r="F283" s="14">
        <v>0</v>
      </c>
      <c r="G283" s="14">
        <v>0</v>
      </c>
      <c r="H283" s="14">
        <v>1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1</v>
      </c>
      <c r="E289" s="31">
        <v>-1</v>
      </c>
      <c r="F289" s="14">
        <v>0</v>
      </c>
      <c r="G289" s="14">
        <v>1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2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1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1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1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1</v>
      </c>
      <c r="D296" s="14">
        <v>1</v>
      </c>
      <c r="E296" s="31">
        <v>0</v>
      </c>
      <c r="F296" s="14">
        <v>0</v>
      </c>
      <c r="G296" s="14">
        <v>0</v>
      </c>
      <c r="H296" s="14">
        <v>3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4" t="s">
        <v>905</v>
      </c>
      <c r="B301" s="185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4" t="s">
        <v>912</v>
      </c>
      <c r="B305" s="185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4" t="s">
        <v>925</v>
      </c>
      <c r="B312" s="185"/>
      <c r="C312" s="27">
        <v>2</v>
      </c>
      <c r="D312" s="27">
        <v>3</v>
      </c>
      <c r="E312" s="28">
        <v>-0.33333333333333298</v>
      </c>
      <c r="F312" s="27">
        <v>0</v>
      </c>
      <c r="G312" s="27">
        <v>0</v>
      </c>
      <c r="H312" s="27">
        <v>5</v>
      </c>
      <c r="I312" s="27">
        <v>2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2</v>
      </c>
    </row>
    <row r="313" spans="1:16" x14ac:dyDescent="0.25">
      <c r="A313" s="30" t="s">
        <v>926</v>
      </c>
      <c r="B313" s="30" t="s">
        <v>927</v>
      </c>
      <c r="C313" s="14">
        <v>2</v>
      </c>
      <c r="D313" s="14">
        <v>3</v>
      </c>
      <c r="E313" s="31">
        <v>-0.33333333333333298</v>
      </c>
      <c r="F313" s="14">
        <v>0</v>
      </c>
      <c r="G313" s="14">
        <v>0</v>
      </c>
      <c r="H313" s="14">
        <v>2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2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3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4" t="s">
        <v>936</v>
      </c>
      <c r="B318" s="185"/>
      <c r="C318" s="27">
        <v>0</v>
      </c>
      <c r="D318" s="27">
        <v>1</v>
      </c>
      <c r="E318" s="28">
        <v>-1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1</v>
      </c>
      <c r="E319" s="31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4" t="s">
        <v>939</v>
      </c>
      <c r="B320" s="185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4" t="s">
        <v>944</v>
      </c>
      <c r="B323" s="185"/>
      <c r="C323" s="27">
        <v>3195</v>
      </c>
      <c r="D323" s="27">
        <v>3120</v>
      </c>
      <c r="E323" s="28">
        <v>2.4038461538461502E-2</v>
      </c>
      <c r="F323" s="27">
        <v>28</v>
      </c>
      <c r="G323" s="27">
        <v>0</v>
      </c>
      <c r="H323" s="27">
        <v>66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15</v>
      </c>
      <c r="O323" s="27">
        <v>7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3195</v>
      </c>
      <c r="D324" s="14">
        <v>3120</v>
      </c>
      <c r="E324" s="31">
        <v>2.4038461538461502E-2</v>
      </c>
      <c r="F324" s="14">
        <v>28</v>
      </c>
      <c r="G324" s="14">
        <v>0</v>
      </c>
      <c r="H324" s="14">
        <v>66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15</v>
      </c>
      <c r="O324" s="14">
        <v>7</v>
      </c>
      <c r="P324" s="24">
        <v>0</v>
      </c>
    </row>
    <row r="325" spans="1:16" x14ac:dyDescent="0.25">
      <c r="A325" s="184" t="s">
        <v>947</v>
      </c>
      <c r="B325" s="185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4" t="s">
        <v>970</v>
      </c>
      <c r="B337" s="185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4" t="s">
        <v>973</v>
      </c>
      <c r="B339" s="185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6" t="s">
        <v>976</v>
      </c>
      <c r="B341" s="187"/>
      <c r="C341" s="32">
        <v>12677</v>
      </c>
      <c r="D341" s="32">
        <v>11864</v>
      </c>
      <c r="E341" s="33">
        <v>6.8526635198921104E-2</v>
      </c>
      <c r="F341" s="32">
        <v>2132</v>
      </c>
      <c r="G341" s="32">
        <v>1439</v>
      </c>
      <c r="H341" s="32">
        <v>2383</v>
      </c>
      <c r="I341" s="32">
        <v>1382</v>
      </c>
      <c r="J341" s="32">
        <v>18</v>
      </c>
      <c r="K341" s="32">
        <v>9</v>
      </c>
      <c r="L341" s="32">
        <v>7</v>
      </c>
      <c r="M341" s="32">
        <v>2</v>
      </c>
      <c r="N341" s="32">
        <v>196</v>
      </c>
      <c r="O341" s="32">
        <v>74</v>
      </c>
      <c r="P341" s="32">
        <v>2912</v>
      </c>
    </row>
  </sheetData>
  <sheetProtection algorithmName="SHA-512" hashValue="hFbisAAsemEnjoNLkbvbb6jTPnsvTHE8O4zsBWlIGbMmLDMd39IqSy9xi6sG2QIygF5gcrmfqw6hCwQg8+z8ow==" saltValue="R7artkhUeue7Rv0po9lhk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8" t="s">
        <v>979</v>
      </c>
      <c r="B5" s="13" t="s">
        <v>980</v>
      </c>
      <c r="C5" s="24">
        <v>1</v>
      </c>
    </row>
    <row r="6" spans="1:3" x14ac:dyDescent="0.25">
      <c r="A6" s="179"/>
      <c r="B6" s="13" t="s">
        <v>354</v>
      </c>
      <c r="C6" s="24">
        <v>16</v>
      </c>
    </row>
    <row r="7" spans="1:3" x14ac:dyDescent="0.25">
      <c r="A7" s="179"/>
      <c r="B7" s="13" t="s">
        <v>981</v>
      </c>
      <c r="C7" s="24">
        <v>1</v>
      </c>
    </row>
    <row r="8" spans="1:3" x14ac:dyDescent="0.25">
      <c r="A8" s="179"/>
      <c r="B8" s="13" t="s">
        <v>982</v>
      </c>
      <c r="C8" s="24">
        <v>1</v>
      </c>
    </row>
    <row r="9" spans="1:3" x14ac:dyDescent="0.25">
      <c r="A9" s="179"/>
      <c r="B9" s="13" t="s">
        <v>983</v>
      </c>
      <c r="C9" s="24">
        <v>27</v>
      </c>
    </row>
    <row r="10" spans="1:3" x14ac:dyDescent="0.25">
      <c r="A10" s="179"/>
      <c r="B10" s="13" t="s">
        <v>984</v>
      </c>
      <c r="C10" s="24">
        <v>5</v>
      </c>
    </row>
    <row r="11" spans="1:3" x14ac:dyDescent="0.25">
      <c r="A11" s="179"/>
      <c r="B11" s="13" t="s">
        <v>985</v>
      </c>
      <c r="C11" s="24">
        <v>3</v>
      </c>
    </row>
    <row r="12" spans="1:3" x14ac:dyDescent="0.25">
      <c r="A12" s="179"/>
      <c r="B12" s="13" t="s">
        <v>538</v>
      </c>
      <c r="C12" s="24">
        <v>7</v>
      </c>
    </row>
    <row r="13" spans="1:3" x14ac:dyDescent="0.25">
      <c r="A13" s="179"/>
      <c r="B13" s="13" t="s">
        <v>986</v>
      </c>
      <c r="C13" s="24">
        <v>2</v>
      </c>
    </row>
    <row r="14" spans="1:3" x14ac:dyDescent="0.25">
      <c r="A14" s="179"/>
      <c r="B14" s="13" t="s">
        <v>987</v>
      </c>
      <c r="C14" s="24">
        <v>1</v>
      </c>
    </row>
    <row r="15" spans="1:3" x14ac:dyDescent="0.25">
      <c r="A15" s="179"/>
      <c r="B15" s="13" t="s">
        <v>671</v>
      </c>
      <c r="C15" s="24">
        <v>1</v>
      </c>
    </row>
    <row r="16" spans="1:3" x14ac:dyDescent="0.25">
      <c r="A16" s="179"/>
      <c r="B16" s="13" t="s">
        <v>988</v>
      </c>
      <c r="C16" s="24">
        <v>27</v>
      </c>
    </row>
    <row r="17" spans="1:3" x14ac:dyDescent="0.25">
      <c r="A17" s="179"/>
      <c r="B17" s="13" t="s">
        <v>989</v>
      </c>
      <c r="C17" s="24">
        <v>22</v>
      </c>
    </row>
    <row r="18" spans="1:3" x14ac:dyDescent="0.25">
      <c r="A18" s="179"/>
      <c r="B18" s="13" t="s">
        <v>990</v>
      </c>
      <c r="C18" s="24">
        <v>6</v>
      </c>
    </row>
    <row r="19" spans="1:3" x14ac:dyDescent="0.25">
      <c r="A19" s="180"/>
      <c r="B19" s="13" t="s">
        <v>110</v>
      </c>
      <c r="C19" s="24">
        <v>13</v>
      </c>
    </row>
    <row r="20" spans="1:3" x14ac:dyDescent="0.25">
      <c r="A20" s="178" t="s">
        <v>991</v>
      </c>
      <c r="B20" s="13" t="s">
        <v>992</v>
      </c>
      <c r="C20" s="24">
        <v>13</v>
      </c>
    </row>
    <row r="21" spans="1:3" x14ac:dyDescent="0.25">
      <c r="A21" s="180"/>
      <c r="B21" s="13" t="s">
        <v>993</v>
      </c>
      <c r="C21" s="24">
        <v>0</v>
      </c>
    </row>
    <row r="22" spans="1:3" x14ac:dyDescent="0.25">
      <c r="A22" s="178" t="s">
        <v>994</v>
      </c>
      <c r="B22" s="13" t="s">
        <v>995</v>
      </c>
      <c r="C22" s="24">
        <v>14</v>
      </c>
    </row>
    <row r="23" spans="1:3" x14ac:dyDescent="0.25">
      <c r="A23" s="179"/>
      <c r="B23" s="13" t="s">
        <v>996</v>
      </c>
      <c r="C23" s="24">
        <v>60</v>
      </c>
    </row>
    <row r="24" spans="1:3" x14ac:dyDescent="0.25">
      <c r="A24" s="180"/>
      <c r="B24" s="13" t="s">
        <v>997</v>
      </c>
      <c r="C24" s="24">
        <v>3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4">
        <v>153</v>
      </c>
    </row>
    <row r="29" spans="1:3" x14ac:dyDescent="0.25">
      <c r="A29" s="178" t="s">
        <v>316</v>
      </c>
      <c r="B29" s="13" t="s">
        <v>1000</v>
      </c>
      <c r="C29" s="24">
        <v>0</v>
      </c>
    </row>
    <row r="30" spans="1:3" x14ac:dyDescent="0.25">
      <c r="A30" s="179"/>
      <c r="B30" s="13" t="s">
        <v>1001</v>
      </c>
      <c r="C30" s="24">
        <v>6</v>
      </c>
    </row>
    <row r="31" spans="1:3" x14ac:dyDescent="0.25">
      <c r="A31" s="179"/>
      <c r="B31" s="13" t="s">
        <v>1002</v>
      </c>
      <c r="C31" s="24">
        <v>8</v>
      </c>
    </row>
    <row r="32" spans="1:3" x14ac:dyDescent="0.25">
      <c r="A32" s="180"/>
      <c r="B32" s="13" t="s">
        <v>1003</v>
      </c>
      <c r="C32" s="24">
        <v>9</v>
      </c>
    </row>
    <row r="33" spans="1:3" x14ac:dyDescent="0.25">
      <c r="A33" s="12" t="s">
        <v>1004</v>
      </c>
      <c r="B33" s="17"/>
      <c r="C33" s="24">
        <v>7</v>
      </c>
    </row>
    <row r="34" spans="1:3" x14ac:dyDescent="0.25">
      <c r="A34" s="12" t="s">
        <v>1005</v>
      </c>
      <c r="B34" s="17"/>
      <c r="C34" s="24">
        <v>71</v>
      </c>
    </row>
    <row r="35" spans="1:3" x14ac:dyDescent="0.25">
      <c r="A35" s="12" t="s">
        <v>1006</v>
      </c>
      <c r="B35" s="17"/>
      <c r="C35" s="24">
        <v>13</v>
      </c>
    </row>
    <row r="36" spans="1:3" x14ac:dyDescent="0.25">
      <c r="A36" s="12" t="s">
        <v>1007</v>
      </c>
      <c r="B36" s="17"/>
      <c r="C36" s="24">
        <v>0</v>
      </c>
    </row>
    <row r="37" spans="1:3" x14ac:dyDescent="0.25">
      <c r="A37" s="12" t="s">
        <v>1008</v>
      </c>
      <c r="B37" s="17"/>
      <c r="C37" s="24">
        <v>1</v>
      </c>
    </row>
    <row r="38" spans="1:3" x14ac:dyDescent="0.25">
      <c r="A38" s="12" t="s">
        <v>1009</v>
      </c>
      <c r="B38" s="17"/>
      <c r="C38" s="24">
        <v>0</v>
      </c>
    </row>
    <row r="39" spans="1:3" x14ac:dyDescent="0.25">
      <c r="A39" s="12" t="s">
        <v>997</v>
      </c>
      <c r="B39" s="17"/>
      <c r="C39" s="24">
        <v>52</v>
      </c>
    </row>
    <row r="40" spans="1:3" x14ac:dyDescent="0.25">
      <c r="A40" s="178" t="s">
        <v>1010</v>
      </c>
      <c r="B40" s="13" t="s">
        <v>1011</v>
      </c>
      <c r="C40" s="24">
        <v>13</v>
      </c>
    </row>
    <row r="41" spans="1:3" x14ac:dyDescent="0.25">
      <c r="A41" s="179"/>
      <c r="B41" s="13" t="s">
        <v>1012</v>
      </c>
      <c r="C41" s="24">
        <v>0</v>
      </c>
    </row>
    <row r="42" spans="1:3" x14ac:dyDescent="0.25">
      <c r="A42" s="179"/>
      <c r="B42" s="13" t="s">
        <v>1013</v>
      </c>
      <c r="C42" s="24">
        <v>4</v>
      </c>
    </row>
    <row r="43" spans="1:3" x14ac:dyDescent="0.25">
      <c r="A43" s="179"/>
      <c r="B43" s="13" t="s">
        <v>1014</v>
      </c>
      <c r="C43" s="24">
        <v>0</v>
      </c>
    </row>
    <row r="44" spans="1:3" x14ac:dyDescent="0.25">
      <c r="A44" s="180"/>
      <c r="B44" s="13" t="s">
        <v>1015</v>
      </c>
      <c r="C44" s="24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12</v>
      </c>
    </row>
    <row r="49" spans="1:3" x14ac:dyDescent="0.25">
      <c r="A49" s="178" t="s">
        <v>80</v>
      </c>
      <c r="B49" s="13" t="s">
        <v>1017</v>
      </c>
      <c r="C49" s="24">
        <v>22</v>
      </c>
    </row>
    <row r="50" spans="1:3" x14ac:dyDescent="0.25">
      <c r="A50" s="180"/>
      <c r="B50" s="13" t="s">
        <v>1018</v>
      </c>
      <c r="C50" s="24">
        <v>114</v>
      </c>
    </row>
    <row r="51" spans="1:3" x14ac:dyDescent="0.25">
      <c r="A51" s="178" t="s">
        <v>1019</v>
      </c>
      <c r="B51" s="13" t="s">
        <v>1020</v>
      </c>
      <c r="C51" s="24">
        <v>1</v>
      </c>
    </row>
    <row r="52" spans="1:3" x14ac:dyDescent="0.25">
      <c r="A52" s="180"/>
      <c r="B52" s="13" t="s">
        <v>1021</v>
      </c>
      <c r="C52" s="24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8" t="s">
        <v>252</v>
      </c>
      <c r="B56" s="13" t="s">
        <v>19</v>
      </c>
      <c r="C56" s="24">
        <v>429</v>
      </c>
    </row>
    <row r="57" spans="1:3" x14ac:dyDescent="0.25">
      <c r="A57" s="179"/>
      <c r="B57" s="13" t="s">
        <v>1023</v>
      </c>
      <c r="C57" s="24">
        <v>92</v>
      </c>
    </row>
    <row r="58" spans="1:3" x14ac:dyDescent="0.25">
      <c r="A58" s="179"/>
      <c r="B58" s="13" t="s">
        <v>1024</v>
      </c>
      <c r="C58" s="24">
        <v>28</v>
      </c>
    </row>
    <row r="59" spans="1:3" x14ac:dyDescent="0.25">
      <c r="A59" s="179"/>
      <c r="B59" s="13" t="s">
        <v>1025</v>
      </c>
      <c r="C59" s="24">
        <v>308</v>
      </c>
    </row>
    <row r="60" spans="1:3" x14ac:dyDescent="0.25">
      <c r="A60" s="180"/>
      <c r="B60" s="13" t="s">
        <v>1026</v>
      </c>
      <c r="C60" s="24">
        <v>8</v>
      </c>
    </row>
    <row r="61" spans="1:3" x14ac:dyDescent="0.25">
      <c r="A61" s="178" t="s">
        <v>1027</v>
      </c>
      <c r="B61" s="13" t="s">
        <v>1028</v>
      </c>
      <c r="C61" s="24">
        <v>210</v>
      </c>
    </row>
    <row r="62" spans="1:3" x14ac:dyDescent="0.25">
      <c r="A62" s="179"/>
      <c r="B62" s="13" t="s">
        <v>1029</v>
      </c>
      <c r="C62" s="24">
        <v>40</v>
      </c>
    </row>
    <row r="63" spans="1:3" x14ac:dyDescent="0.25">
      <c r="A63" s="179"/>
      <c r="B63" s="13" t="s">
        <v>1030</v>
      </c>
      <c r="C63" s="24">
        <v>14</v>
      </c>
    </row>
    <row r="64" spans="1:3" x14ac:dyDescent="0.25">
      <c r="A64" s="179"/>
      <c r="B64" s="13" t="s">
        <v>1031</v>
      </c>
      <c r="C64" s="24">
        <v>154</v>
      </c>
    </row>
    <row r="65" spans="1:3" x14ac:dyDescent="0.25">
      <c r="A65" s="180"/>
      <c r="B65" s="13" t="s">
        <v>1026</v>
      </c>
      <c r="C65" s="24">
        <v>61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72</v>
      </c>
    </row>
    <row r="70" spans="1:3" ht="22.5" x14ac:dyDescent="0.25">
      <c r="A70" s="12" t="s">
        <v>1034</v>
      </c>
      <c r="B70" s="17"/>
      <c r="C70" s="24">
        <v>6</v>
      </c>
    </row>
    <row r="71" spans="1:3" ht="22.5" x14ac:dyDescent="0.25">
      <c r="A71" s="12" t="s">
        <v>1035</v>
      </c>
      <c r="B71" s="17"/>
      <c r="C71" s="24">
        <v>481</v>
      </c>
    </row>
    <row r="72" spans="1:3" x14ac:dyDescent="0.25">
      <c r="A72" s="178" t="s">
        <v>1036</v>
      </c>
      <c r="B72" s="13" t="s">
        <v>1037</v>
      </c>
      <c r="C72" s="24">
        <v>0</v>
      </c>
    </row>
    <row r="73" spans="1:3" x14ac:dyDescent="0.25">
      <c r="A73" s="180"/>
      <c r="B73" s="13" t="s">
        <v>1038</v>
      </c>
      <c r="C73" s="24">
        <v>2</v>
      </c>
    </row>
    <row r="74" spans="1:3" x14ac:dyDescent="0.25">
      <c r="A74" s="12" t="s">
        <v>1039</v>
      </c>
      <c r="B74" s="17"/>
      <c r="C74" s="24">
        <v>2</v>
      </c>
    </row>
    <row r="75" spans="1:3" x14ac:dyDescent="0.25">
      <c r="A75" s="12" t="s">
        <v>1040</v>
      </c>
      <c r="B75" s="17"/>
      <c r="C75" s="24">
        <v>3</v>
      </c>
    </row>
    <row r="76" spans="1:3" ht="22.5" x14ac:dyDescent="0.25">
      <c r="A76" s="12" t="s">
        <v>1041</v>
      </c>
      <c r="B76" s="17"/>
      <c r="C76" s="24">
        <v>0</v>
      </c>
    </row>
    <row r="77" spans="1:3" x14ac:dyDescent="0.25">
      <c r="A77" s="12" t="s">
        <v>1042</v>
      </c>
      <c r="B77" s="17"/>
      <c r="C77" s="24">
        <v>10</v>
      </c>
    </row>
    <row r="78" spans="1:3" x14ac:dyDescent="0.25">
      <c r="A78" s="12" t="s">
        <v>1043</v>
      </c>
      <c r="B78" s="17"/>
      <c r="C78" s="24">
        <v>0</v>
      </c>
    </row>
    <row r="79" spans="1:3" x14ac:dyDescent="0.25">
      <c r="A79" s="12" t="s">
        <v>1044</v>
      </c>
      <c r="B79" s="17"/>
      <c r="C79" s="24">
        <v>0</v>
      </c>
    </row>
  </sheetData>
  <sheetProtection algorithmName="SHA-512" hashValue="t+TTNz+0J2oDTDXQEUeoZE5jQEf0aNUtmnM6iT0YuWL4M/7GQJXPF5NMWR4J+OJ4J958WNRfj6EiYwVk9beDWg==" saltValue="R/5DuRrTEA9weGKXpfB5O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90" t="s">
        <v>1047</v>
      </c>
      <c r="B5" s="39" t="s">
        <v>1048</v>
      </c>
      <c r="C5" s="40">
        <v>53</v>
      </c>
    </row>
    <row r="6" spans="1:3" x14ac:dyDescent="0.25">
      <c r="A6" s="191"/>
      <c r="B6" s="39" t="s">
        <v>325</v>
      </c>
      <c r="C6" s="40">
        <v>93</v>
      </c>
    </row>
    <row r="7" spans="1:3" x14ac:dyDescent="0.25">
      <c r="A7" s="191"/>
      <c r="B7" s="39" t="s">
        <v>1049</v>
      </c>
      <c r="C7" s="40">
        <v>12</v>
      </c>
    </row>
    <row r="8" spans="1:3" x14ac:dyDescent="0.25">
      <c r="A8" s="191"/>
      <c r="B8" s="39" t="s">
        <v>1050</v>
      </c>
      <c r="C8" s="23"/>
    </row>
    <row r="9" spans="1:3" x14ac:dyDescent="0.25">
      <c r="A9" s="191"/>
      <c r="B9" s="39" t="s">
        <v>1051</v>
      </c>
      <c r="C9" s="23"/>
    </row>
    <row r="10" spans="1:3" x14ac:dyDescent="0.25">
      <c r="A10" s="191"/>
      <c r="B10" s="39" t="s">
        <v>1052</v>
      </c>
      <c r="C10" s="23"/>
    </row>
    <row r="11" spans="1:3" x14ac:dyDescent="0.25">
      <c r="A11" s="192"/>
      <c r="B11" s="39" t="s">
        <v>1053</v>
      </c>
      <c r="C11" s="23"/>
    </row>
    <row r="12" spans="1:3" x14ac:dyDescent="0.25">
      <c r="A12" s="190" t="s">
        <v>1054</v>
      </c>
      <c r="B12" s="39" t="s">
        <v>64</v>
      </c>
      <c r="C12" s="40">
        <v>80</v>
      </c>
    </row>
    <row r="13" spans="1:3" x14ac:dyDescent="0.25">
      <c r="A13" s="191"/>
      <c r="B13" s="39" t="s">
        <v>1055</v>
      </c>
      <c r="C13" s="40">
        <v>18</v>
      </c>
    </row>
    <row r="14" spans="1:3" x14ac:dyDescent="0.25">
      <c r="A14" s="191"/>
      <c r="B14" s="39" t="s">
        <v>1056</v>
      </c>
      <c r="C14" s="40">
        <v>16</v>
      </c>
    </row>
    <row r="15" spans="1:3" x14ac:dyDescent="0.25">
      <c r="A15" s="192"/>
      <c r="B15" s="39" t="s">
        <v>1057</v>
      </c>
      <c r="C15" s="40">
        <v>7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6</v>
      </c>
    </row>
    <row r="20" spans="1:3" x14ac:dyDescent="0.25">
      <c r="A20" s="38" t="s">
        <v>1060</v>
      </c>
      <c r="B20" s="41"/>
      <c r="C20" s="40">
        <v>4</v>
      </c>
    </row>
    <row r="21" spans="1:3" x14ac:dyDescent="0.25">
      <c r="A21" s="38" t="s">
        <v>1061</v>
      </c>
      <c r="B21" s="41"/>
      <c r="C21" s="40">
        <v>13</v>
      </c>
    </row>
    <row r="22" spans="1:3" x14ac:dyDescent="0.25">
      <c r="A22" s="38" t="s">
        <v>1062</v>
      </c>
      <c r="B22" s="41"/>
      <c r="C22" s="40">
        <v>7</v>
      </c>
    </row>
    <row r="23" spans="1:3" x14ac:dyDescent="0.25">
      <c r="A23" s="38" t="s">
        <v>1063</v>
      </c>
      <c r="B23" s="41"/>
      <c r="C23" s="40">
        <v>54</v>
      </c>
    </row>
    <row r="24" spans="1:3" x14ac:dyDescent="0.25">
      <c r="A24" s="38" t="s">
        <v>1064</v>
      </c>
      <c r="B24" s="41"/>
      <c r="C24" s="40">
        <v>48</v>
      </c>
    </row>
    <row r="25" spans="1:3" x14ac:dyDescent="0.25">
      <c r="A25" s="38" t="s">
        <v>1065</v>
      </c>
      <c r="B25" s="41"/>
      <c r="C25" s="40">
        <v>16</v>
      </c>
    </row>
    <row r="26" spans="1:3" x14ac:dyDescent="0.25">
      <c r="A26" s="38" t="s">
        <v>1066</v>
      </c>
      <c r="B26" s="41"/>
      <c r="C26" s="40">
        <v>2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5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0</v>
      </c>
    </row>
    <row r="33" spans="1:6" x14ac:dyDescent="0.25">
      <c r="A33" s="38" t="s">
        <v>1071</v>
      </c>
      <c r="B33" s="41"/>
      <c r="C33" s="40">
        <v>4</v>
      </c>
    </row>
    <row r="34" spans="1:6" x14ac:dyDescent="0.25">
      <c r="A34" s="38" t="s">
        <v>1072</v>
      </c>
      <c r="B34" s="41"/>
      <c r="C34" s="40">
        <v>28</v>
      </c>
    </row>
    <row r="35" spans="1:6" x14ac:dyDescent="0.25">
      <c r="A35" s="38" t="s">
        <v>1073</v>
      </c>
      <c r="B35" s="41"/>
      <c r="C35" s="40">
        <v>28</v>
      </c>
    </row>
    <row r="36" spans="1:6" x14ac:dyDescent="0.25">
      <c r="A36" s="38" t="s">
        <v>1074</v>
      </c>
      <c r="B36" s="41"/>
      <c r="C36" s="40">
        <v>6</v>
      </c>
    </row>
    <row r="37" spans="1:6" x14ac:dyDescent="0.25">
      <c r="A37" s="38" t="s">
        <v>1075</v>
      </c>
      <c r="B37" s="41"/>
      <c r="C37" s="40">
        <v>22</v>
      </c>
    </row>
    <row r="38" spans="1:6" x14ac:dyDescent="0.25">
      <c r="A38" s="38" t="s">
        <v>1076</v>
      </c>
      <c r="B38" s="41"/>
      <c r="C38" s="40">
        <v>0</v>
      </c>
    </row>
    <row r="39" spans="1:6" x14ac:dyDescent="0.25">
      <c r="A39" s="38" t="s">
        <v>1077</v>
      </c>
      <c r="B39" s="41"/>
      <c r="C39" s="40">
        <v>0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18</v>
      </c>
    </row>
    <row r="44" spans="1:6" x14ac:dyDescent="0.25">
      <c r="A44" s="38" t="s">
        <v>113</v>
      </c>
      <c r="B44" s="41"/>
      <c r="C44" s="40">
        <v>2</v>
      </c>
    </row>
    <row r="45" spans="1:6" x14ac:dyDescent="0.25">
      <c r="A45" s="38" t="s">
        <v>1079</v>
      </c>
      <c r="B45" s="41"/>
      <c r="C45" s="40">
        <v>16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3" t="s">
        <v>979</v>
      </c>
      <c r="B48" s="43" t="s">
        <v>1082</v>
      </c>
      <c r="C48" s="18"/>
      <c r="D48" s="18"/>
      <c r="E48" s="18"/>
      <c r="F48" s="23"/>
    </row>
    <row r="49" spans="1:6" x14ac:dyDescent="0.25">
      <c r="A49" s="194"/>
      <c r="B49" s="43" t="s">
        <v>1083</v>
      </c>
      <c r="C49" s="18"/>
      <c r="D49" s="18"/>
      <c r="E49" s="18"/>
      <c r="F49" s="23"/>
    </row>
    <row r="50" spans="1:6" x14ac:dyDescent="0.25">
      <c r="A50" s="194"/>
      <c r="B50" s="43" t="s">
        <v>1084</v>
      </c>
      <c r="C50" s="18"/>
      <c r="D50" s="18"/>
      <c r="E50" s="18"/>
      <c r="F50" s="23"/>
    </row>
    <row r="51" spans="1:6" x14ac:dyDescent="0.25">
      <c r="A51" s="194"/>
      <c r="B51" s="43" t="s">
        <v>1085</v>
      </c>
      <c r="C51" s="18"/>
      <c r="D51" s="18"/>
      <c r="E51" s="18"/>
      <c r="F51" s="23"/>
    </row>
    <row r="52" spans="1:6" x14ac:dyDescent="0.25">
      <c r="A52" s="194"/>
      <c r="B52" s="43" t="s">
        <v>354</v>
      </c>
      <c r="C52" s="44">
        <v>12</v>
      </c>
      <c r="D52" s="44">
        <v>3</v>
      </c>
      <c r="E52" s="44">
        <v>2</v>
      </c>
      <c r="F52" s="40">
        <v>0</v>
      </c>
    </row>
    <row r="53" spans="1:6" x14ac:dyDescent="0.25">
      <c r="A53" s="194"/>
      <c r="B53" s="43" t="s">
        <v>1086</v>
      </c>
      <c r="C53" s="44">
        <v>93</v>
      </c>
      <c r="D53" s="44">
        <v>41</v>
      </c>
      <c r="E53" s="44">
        <v>7</v>
      </c>
      <c r="F53" s="40">
        <v>14</v>
      </c>
    </row>
    <row r="54" spans="1:6" x14ac:dyDescent="0.25">
      <c r="A54" s="194"/>
      <c r="B54" s="43" t="s">
        <v>1087</v>
      </c>
      <c r="C54" s="44">
        <v>27</v>
      </c>
      <c r="D54" s="44">
        <v>14</v>
      </c>
      <c r="E54" s="44">
        <v>3</v>
      </c>
      <c r="F54" s="40">
        <v>5</v>
      </c>
    </row>
    <row r="55" spans="1:6" x14ac:dyDescent="0.25">
      <c r="A55" s="194"/>
      <c r="B55" s="43" t="s">
        <v>1088</v>
      </c>
      <c r="C55" s="44">
        <v>0</v>
      </c>
      <c r="D55" s="44">
        <v>0</v>
      </c>
      <c r="E55" s="44">
        <v>0</v>
      </c>
      <c r="F55" s="40">
        <v>1</v>
      </c>
    </row>
    <row r="56" spans="1:6" x14ac:dyDescent="0.25">
      <c r="A56" s="194"/>
      <c r="B56" s="43" t="s">
        <v>1089</v>
      </c>
      <c r="C56" s="18"/>
      <c r="D56" s="18"/>
      <c r="E56" s="18"/>
      <c r="F56" s="23"/>
    </row>
    <row r="57" spans="1:6" x14ac:dyDescent="0.25">
      <c r="A57" s="194"/>
      <c r="B57" s="43" t="s">
        <v>1090</v>
      </c>
      <c r="C57" s="44">
        <v>11</v>
      </c>
      <c r="D57" s="44">
        <v>5</v>
      </c>
      <c r="E57" s="44">
        <v>2</v>
      </c>
      <c r="F57" s="40">
        <v>2</v>
      </c>
    </row>
    <row r="58" spans="1:6" x14ac:dyDescent="0.25">
      <c r="A58" s="194"/>
      <c r="B58" s="43" t="s">
        <v>1091</v>
      </c>
      <c r="C58" s="18"/>
      <c r="D58" s="18"/>
      <c r="E58" s="18"/>
      <c r="F58" s="23"/>
    </row>
    <row r="59" spans="1:6" x14ac:dyDescent="0.25">
      <c r="A59" s="194"/>
      <c r="B59" s="43" t="s">
        <v>1092</v>
      </c>
      <c r="C59" s="18"/>
      <c r="D59" s="18"/>
      <c r="E59" s="18"/>
      <c r="F59" s="23"/>
    </row>
    <row r="60" spans="1:6" x14ac:dyDescent="0.25">
      <c r="A60" s="194"/>
      <c r="B60" s="43" t="s">
        <v>425</v>
      </c>
      <c r="C60" s="18"/>
      <c r="D60" s="18"/>
      <c r="E60" s="18"/>
      <c r="F60" s="23"/>
    </row>
    <row r="61" spans="1:6" x14ac:dyDescent="0.25">
      <c r="A61" s="194"/>
      <c r="B61" s="43" t="s">
        <v>1093</v>
      </c>
      <c r="C61" s="18"/>
      <c r="D61" s="18"/>
      <c r="E61" s="18"/>
      <c r="F61" s="23"/>
    </row>
    <row r="62" spans="1:6" x14ac:dyDescent="0.25">
      <c r="A62" s="194"/>
      <c r="B62" s="43" t="s">
        <v>1094</v>
      </c>
      <c r="C62" s="18"/>
      <c r="D62" s="18"/>
      <c r="E62" s="18"/>
      <c r="F62" s="23"/>
    </row>
    <row r="63" spans="1:6" x14ac:dyDescent="0.25">
      <c r="A63" s="194"/>
      <c r="B63" s="43" t="s">
        <v>1095</v>
      </c>
      <c r="C63" s="18"/>
      <c r="D63" s="18"/>
      <c r="E63" s="18"/>
      <c r="F63" s="23"/>
    </row>
    <row r="64" spans="1:6" x14ac:dyDescent="0.25">
      <c r="A64" s="194"/>
      <c r="B64" s="43" t="s">
        <v>1096</v>
      </c>
      <c r="C64" s="44">
        <v>25</v>
      </c>
      <c r="D64" s="44">
        <v>19</v>
      </c>
      <c r="E64" s="44">
        <v>11</v>
      </c>
      <c r="F64" s="40">
        <v>5</v>
      </c>
    </row>
    <row r="65" spans="1:6" x14ac:dyDescent="0.25">
      <c r="A65" s="194"/>
      <c r="B65" s="43" t="s">
        <v>1097</v>
      </c>
      <c r="C65" s="18"/>
      <c r="D65" s="18"/>
      <c r="E65" s="18"/>
      <c r="F65" s="23"/>
    </row>
    <row r="66" spans="1:6" x14ac:dyDescent="0.25">
      <c r="A66" s="195"/>
      <c r="B66" s="43" t="s">
        <v>1098</v>
      </c>
      <c r="C66" s="18"/>
      <c r="D66" s="18"/>
      <c r="E66" s="18"/>
      <c r="F66" s="23"/>
    </row>
    <row r="67" spans="1:6" x14ac:dyDescent="0.25">
      <c r="A67" s="188" t="s">
        <v>1099</v>
      </c>
      <c r="B67" s="189"/>
      <c r="C67" s="45">
        <v>168</v>
      </c>
      <c r="D67" s="45">
        <v>82</v>
      </c>
      <c r="E67" s="45">
        <v>25</v>
      </c>
      <c r="F67" s="45">
        <v>27</v>
      </c>
    </row>
    <row r="68" spans="1:6" x14ac:dyDescent="0.25">
      <c r="A68" s="193" t="s">
        <v>994</v>
      </c>
      <c r="B68" s="43" t="s">
        <v>1100</v>
      </c>
      <c r="C68" s="44">
        <v>2</v>
      </c>
      <c r="D68" s="44">
        <v>0</v>
      </c>
      <c r="E68" s="44">
        <v>0</v>
      </c>
      <c r="F68" s="40">
        <v>0</v>
      </c>
    </row>
    <row r="69" spans="1:6" x14ac:dyDescent="0.25">
      <c r="A69" s="194"/>
      <c r="B69" s="43" t="s">
        <v>1101</v>
      </c>
      <c r="C69" s="18"/>
      <c r="D69" s="18"/>
      <c r="E69" s="18"/>
      <c r="F69" s="23"/>
    </row>
    <row r="70" spans="1:6" x14ac:dyDescent="0.25">
      <c r="A70" s="195"/>
      <c r="B70" s="43" t="s">
        <v>110</v>
      </c>
      <c r="C70" s="44">
        <v>5</v>
      </c>
      <c r="D70" s="44">
        <v>0</v>
      </c>
      <c r="E70" s="44">
        <v>0</v>
      </c>
      <c r="F70" s="40">
        <v>0</v>
      </c>
    </row>
    <row r="71" spans="1:6" x14ac:dyDescent="0.25">
      <c r="A71" s="188" t="s">
        <v>1102</v>
      </c>
      <c r="B71" s="189"/>
      <c r="C71" s="45">
        <v>7</v>
      </c>
      <c r="D71" s="45">
        <v>0</v>
      </c>
      <c r="E71" s="45">
        <v>0</v>
      </c>
      <c r="F71" s="45">
        <v>0</v>
      </c>
    </row>
  </sheetData>
  <sheetProtection algorithmName="SHA-512" hashValue="xCL/G//CG9iIqXjMU+FGd9rpBLUF9C5IlWjUm4VnnsH5A1JrkVdKwq1y/5KK/siXkjp6gHgeC0JRamZtdWpFSw==" saltValue="vh7N2aZhFIypIxIPQ9VTm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5" t="s">
        <v>1105</v>
      </c>
      <c r="B5" s="13" t="s">
        <v>1106</v>
      </c>
      <c r="C5" s="24">
        <v>793</v>
      </c>
    </row>
    <row r="6" spans="1:3" x14ac:dyDescent="0.25">
      <c r="A6" s="176"/>
      <c r="B6" s="13" t="s">
        <v>1048</v>
      </c>
      <c r="C6" s="24">
        <v>126</v>
      </c>
    </row>
    <row r="7" spans="1:3" x14ac:dyDescent="0.25">
      <c r="A7" s="176"/>
      <c r="B7" s="13" t="s">
        <v>1107</v>
      </c>
      <c r="C7" s="24">
        <v>814</v>
      </c>
    </row>
    <row r="8" spans="1:3" x14ac:dyDescent="0.25">
      <c r="A8" s="176"/>
      <c r="B8" s="13" t="s">
        <v>1108</v>
      </c>
      <c r="C8" s="24">
        <v>190</v>
      </c>
    </row>
    <row r="9" spans="1:3" x14ac:dyDescent="0.25">
      <c r="A9" s="176"/>
      <c r="B9" s="13" t="s">
        <v>1050</v>
      </c>
      <c r="C9" s="23"/>
    </row>
    <row r="10" spans="1:3" x14ac:dyDescent="0.25">
      <c r="A10" s="176"/>
      <c r="B10" s="13" t="s">
        <v>1051</v>
      </c>
      <c r="C10" s="24">
        <v>0</v>
      </c>
    </row>
    <row r="11" spans="1:3" x14ac:dyDescent="0.25">
      <c r="A11" s="176"/>
      <c r="B11" s="13" t="s">
        <v>1109</v>
      </c>
      <c r="C11" s="24">
        <v>0</v>
      </c>
    </row>
    <row r="12" spans="1:3" x14ac:dyDescent="0.25">
      <c r="A12" s="177"/>
      <c r="B12" s="13" t="s">
        <v>1110</v>
      </c>
      <c r="C12" s="23"/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601</v>
      </c>
    </row>
    <row r="17" spans="1:3" x14ac:dyDescent="0.25">
      <c r="A17" s="22" t="s">
        <v>1113</v>
      </c>
      <c r="B17" s="17"/>
      <c r="C17" s="24">
        <v>194</v>
      </c>
    </row>
    <row r="18" spans="1:3" x14ac:dyDescent="0.25">
      <c r="A18" s="22" t="s">
        <v>1114</v>
      </c>
      <c r="B18" s="17"/>
      <c r="C18" s="24">
        <v>240</v>
      </c>
    </row>
    <row r="19" spans="1:3" x14ac:dyDescent="0.25">
      <c r="A19" s="22" t="s">
        <v>1115</v>
      </c>
      <c r="B19" s="17"/>
      <c r="C19" s="24">
        <v>76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4">
        <v>3</v>
      </c>
    </row>
    <row r="24" spans="1:3" x14ac:dyDescent="0.25">
      <c r="A24" s="22" t="s">
        <v>1118</v>
      </c>
      <c r="B24" s="17"/>
      <c r="C24" s="24">
        <v>8</v>
      </c>
    </row>
    <row r="25" spans="1:3" x14ac:dyDescent="0.25">
      <c r="A25" s="22" t="s">
        <v>1119</v>
      </c>
      <c r="B25" s="17"/>
      <c r="C25" s="23"/>
    </row>
    <row r="26" spans="1:3" x14ac:dyDescent="0.25">
      <c r="A26" s="22" t="s">
        <v>1120</v>
      </c>
      <c r="B26" s="17"/>
      <c r="C26" s="23"/>
    </row>
    <row r="27" spans="1:3" x14ac:dyDescent="0.25">
      <c r="A27" s="22" t="s">
        <v>1121</v>
      </c>
      <c r="B27" s="17"/>
      <c r="C27" s="24">
        <v>1</v>
      </c>
    </row>
    <row r="28" spans="1:3" x14ac:dyDescent="0.25">
      <c r="A28" s="22" t="s">
        <v>1122</v>
      </c>
      <c r="B28" s="17"/>
      <c r="C28" s="24">
        <v>5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3"/>
    </row>
    <row r="33" spans="1:3" x14ac:dyDescent="0.25">
      <c r="A33" s="22" t="s">
        <v>1125</v>
      </c>
      <c r="B33" s="17"/>
      <c r="C33" s="23"/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7</v>
      </c>
    </row>
    <row r="38" spans="1:3" x14ac:dyDescent="0.25">
      <c r="A38" s="22" t="s">
        <v>1127</v>
      </c>
      <c r="B38" s="17"/>
      <c r="C38" s="24">
        <v>18</v>
      </c>
    </row>
    <row r="39" spans="1:3" x14ac:dyDescent="0.25">
      <c r="A39" s="22" t="s">
        <v>1128</v>
      </c>
      <c r="B39" s="17"/>
      <c r="C39" s="24">
        <v>405</v>
      </c>
    </row>
    <row r="40" spans="1:3" x14ac:dyDescent="0.25">
      <c r="A40" s="22" t="s">
        <v>1129</v>
      </c>
      <c r="B40" s="17"/>
      <c r="C40" s="24">
        <v>139</v>
      </c>
    </row>
    <row r="41" spans="1:3" x14ac:dyDescent="0.25">
      <c r="A41" s="22" t="s">
        <v>1130</v>
      </c>
      <c r="B41" s="17"/>
      <c r="C41" s="24">
        <v>201</v>
      </c>
    </row>
    <row r="42" spans="1:3" x14ac:dyDescent="0.25">
      <c r="A42" s="22" t="s">
        <v>1131</v>
      </c>
      <c r="B42" s="17"/>
      <c r="C42" s="24">
        <v>65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1</v>
      </c>
    </row>
    <row r="47" spans="1:3" x14ac:dyDescent="0.25">
      <c r="A47" s="22" t="s">
        <v>1134</v>
      </c>
      <c r="B47" s="17"/>
      <c r="C47" s="24">
        <v>18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5" t="s">
        <v>1136</v>
      </c>
      <c r="B51" s="13" t="s">
        <v>1137</v>
      </c>
      <c r="C51" s="24">
        <v>89</v>
      </c>
    </row>
    <row r="52" spans="1:6" x14ac:dyDescent="0.25">
      <c r="A52" s="176"/>
      <c r="B52" s="13" t="s">
        <v>1138</v>
      </c>
      <c r="C52" s="24">
        <v>62</v>
      </c>
    </row>
    <row r="53" spans="1:6" x14ac:dyDescent="0.25">
      <c r="A53" s="176"/>
      <c r="B53" s="13" t="s">
        <v>1139</v>
      </c>
      <c r="C53" s="24">
        <v>107</v>
      </c>
    </row>
    <row r="54" spans="1:6" x14ac:dyDescent="0.25">
      <c r="A54" s="177"/>
      <c r="B54" s="13" t="s">
        <v>1140</v>
      </c>
      <c r="C54" s="24">
        <v>4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52</v>
      </c>
    </row>
    <row r="59" spans="1:6" x14ac:dyDescent="0.25">
      <c r="A59" s="22" t="s">
        <v>113</v>
      </c>
      <c r="B59" s="17"/>
      <c r="C59" s="23"/>
    </row>
    <row r="60" spans="1:6" x14ac:dyDescent="0.25">
      <c r="A60" s="22" t="s">
        <v>1079</v>
      </c>
      <c r="B60" s="17"/>
      <c r="C60" s="24">
        <v>52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5" t="s">
        <v>979</v>
      </c>
      <c r="B63" s="13" t="s">
        <v>1082</v>
      </c>
      <c r="C63" s="18"/>
      <c r="D63" s="18"/>
      <c r="E63" s="18"/>
      <c r="F63" s="23"/>
    </row>
    <row r="64" spans="1:6" x14ac:dyDescent="0.25">
      <c r="A64" s="176"/>
      <c r="B64" s="13" t="s">
        <v>1083</v>
      </c>
      <c r="C64" s="18"/>
      <c r="D64" s="18"/>
      <c r="E64" s="18"/>
      <c r="F64" s="23"/>
    </row>
    <row r="65" spans="1:6" x14ac:dyDescent="0.25">
      <c r="A65" s="176"/>
      <c r="B65" s="13" t="s">
        <v>1084</v>
      </c>
      <c r="C65" s="18"/>
      <c r="D65" s="18"/>
      <c r="E65" s="18"/>
      <c r="F65" s="23"/>
    </row>
    <row r="66" spans="1:6" x14ac:dyDescent="0.25">
      <c r="A66" s="176"/>
      <c r="B66" s="13" t="s">
        <v>1085</v>
      </c>
      <c r="C66" s="18"/>
      <c r="D66" s="18"/>
      <c r="E66" s="18"/>
      <c r="F66" s="23"/>
    </row>
    <row r="67" spans="1:6" x14ac:dyDescent="0.25">
      <c r="A67" s="176"/>
      <c r="B67" s="13" t="s">
        <v>354</v>
      </c>
      <c r="C67" s="14">
        <v>21</v>
      </c>
      <c r="D67" s="14">
        <v>17</v>
      </c>
      <c r="E67" s="14">
        <v>5</v>
      </c>
      <c r="F67" s="24">
        <v>3</v>
      </c>
    </row>
    <row r="68" spans="1:6" x14ac:dyDescent="0.25">
      <c r="A68" s="176"/>
      <c r="B68" s="13" t="s">
        <v>1141</v>
      </c>
      <c r="C68" s="14">
        <v>647</v>
      </c>
      <c r="D68" s="14">
        <v>265</v>
      </c>
      <c r="E68" s="14">
        <v>45</v>
      </c>
      <c r="F68" s="24">
        <v>167</v>
      </c>
    </row>
    <row r="69" spans="1:6" x14ac:dyDescent="0.25">
      <c r="A69" s="176"/>
      <c r="B69" s="13" t="s">
        <v>1142</v>
      </c>
      <c r="C69" s="14">
        <v>285</v>
      </c>
      <c r="D69" s="14">
        <v>68</v>
      </c>
      <c r="E69" s="14">
        <v>7</v>
      </c>
      <c r="F69" s="24">
        <v>23</v>
      </c>
    </row>
    <row r="70" spans="1:6" x14ac:dyDescent="0.25">
      <c r="A70" s="176"/>
      <c r="B70" s="13" t="s">
        <v>1088</v>
      </c>
      <c r="C70" s="14">
        <v>31</v>
      </c>
      <c r="D70" s="14">
        <v>26</v>
      </c>
      <c r="E70" s="14">
        <v>2</v>
      </c>
      <c r="F70" s="24">
        <v>3</v>
      </c>
    </row>
    <row r="71" spans="1:6" x14ac:dyDescent="0.25">
      <c r="A71" s="176"/>
      <c r="B71" s="13" t="s">
        <v>1143</v>
      </c>
      <c r="C71" s="18"/>
      <c r="D71" s="18"/>
      <c r="E71" s="18"/>
      <c r="F71" s="23"/>
    </row>
    <row r="72" spans="1:6" x14ac:dyDescent="0.25">
      <c r="A72" s="176"/>
      <c r="B72" s="13" t="s">
        <v>1144</v>
      </c>
      <c r="C72" s="14">
        <v>110</v>
      </c>
      <c r="D72" s="14">
        <v>89</v>
      </c>
      <c r="E72" s="14">
        <v>9</v>
      </c>
      <c r="F72" s="24">
        <v>3</v>
      </c>
    </row>
    <row r="73" spans="1:6" x14ac:dyDescent="0.25">
      <c r="A73" s="176"/>
      <c r="B73" s="13" t="s">
        <v>1145</v>
      </c>
      <c r="C73" s="14">
        <v>16</v>
      </c>
      <c r="D73" s="14">
        <v>14</v>
      </c>
      <c r="E73" s="14">
        <v>3</v>
      </c>
      <c r="F73" s="24">
        <v>1</v>
      </c>
    </row>
    <row r="74" spans="1:6" x14ac:dyDescent="0.25">
      <c r="A74" s="176"/>
      <c r="B74" s="13" t="s">
        <v>1092</v>
      </c>
      <c r="C74" s="14">
        <v>3</v>
      </c>
      <c r="D74" s="14">
        <v>0</v>
      </c>
      <c r="E74" s="14">
        <v>0</v>
      </c>
      <c r="F74" s="24">
        <v>0</v>
      </c>
    </row>
    <row r="75" spans="1:6" x14ac:dyDescent="0.25">
      <c r="A75" s="176"/>
      <c r="B75" s="13" t="s">
        <v>425</v>
      </c>
      <c r="C75" s="18"/>
      <c r="D75" s="18"/>
      <c r="E75" s="18"/>
      <c r="F75" s="23"/>
    </row>
    <row r="76" spans="1:6" x14ac:dyDescent="0.25">
      <c r="A76" s="176"/>
      <c r="B76" s="13" t="s">
        <v>1093</v>
      </c>
      <c r="C76" s="18"/>
      <c r="D76" s="18"/>
      <c r="E76" s="18"/>
      <c r="F76" s="23"/>
    </row>
    <row r="77" spans="1:6" x14ac:dyDescent="0.25">
      <c r="A77" s="176"/>
      <c r="B77" s="13" t="s">
        <v>1094</v>
      </c>
      <c r="C77" s="14">
        <v>2</v>
      </c>
      <c r="D77" s="14">
        <v>0</v>
      </c>
      <c r="E77" s="14">
        <v>0</v>
      </c>
      <c r="F77" s="24">
        <v>0</v>
      </c>
    </row>
    <row r="78" spans="1:6" x14ac:dyDescent="0.25">
      <c r="A78" s="176"/>
      <c r="B78" s="13" t="s">
        <v>1095</v>
      </c>
      <c r="C78" s="18"/>
      <c r="D78" s="18"/>
      <c r="E78" s="18"/>
      <c r="F78" s="23"/>
    </row>
    <row r="79" spans="1:6" x14ac:dyDescent="0.25">
      <c r="A79" s="176"/>
      <c r="B79" s="13" t="s">
        <v>1096</v>
      </c>
      <c r="C79" s="14">
        <v>221</v>
      </c>
      <c r="D79" s="14">
        <v>132</v>
      </c>
      <c r="E79" s="14">
        <v>34</v>
      </c>
      <c r="F79" s="24">
        <v>28</v>
      </c>
    </row>
    <row r="80" spans="1:6" x14ac:dyDescent="0.25">
      <c r="A80" s="176"/>
      <c r="B80" s="13" t="s">
        <v>1097</v>
      </c>
      <c r="C80" s="18"/>
      <c r="D80" s="18"/>
      <c r="E80" s="18"/>
      <c r="F80" s="23"/>
    </row>
    <row r="81" spans="1:6" x14ac:dyDescent="0.25">
      <c r="A81" s="177"/>
      <c r="B81" s="13" t="s">
        <v>1098</v>
      </c>
      <c r="C81" s="14">
        <v>0</v>
      </c>
      <c r="D81" s="14">
        <v>7</v>
      </c>
      <c r="E81" s="14">
        <v>0</v>
      </c>
      <c r="F81" s="24">
        <v>0</v>
      </c>
    </row>
    <row r="82" spans="1:6" x14ac:dyDescent="0.25">
      <c r="A82" s="196" t="s">
        <v>1099</v>
      </c>
      <c r="B82" s="197"/>
      <c r="C82" s="32">
        <v>1336</v>
      </c>
      <c r="D82" s="32">
        <v>618</v>
      </c>
      <c r="E82" s="32">
        <v>105</v>
      </c>
      <c r="F82" s="32">
        <v>228</v>
      </c>
    </row>
    <row r="83" spans="1:6" x14ac:dyDescent="0.25">
      <c r="A83" s="175" t="s">
        <v>1146</v>
      </c>
      <c r="B83" s="13" t="s">
        <v>1100</v>
      </c>
      <c r="C83" s="14">
        <v>4</v>
      </c>
      <c r="D83" s="14">
        <v>0</v>
      </c>
      <c r="E83" s="14">
        <v>0</v>
      </c>
      <c r="F83" s="24">
        <v>0</v>
      </c>
    </row>
    <row r="84" spans="1:6" x14ac:dyDescent="0.25">
      <c r="A84" s="176"/>
      <c r="B84" s="13" t="s">
        <v>1101</v>
      </c>
      <c r="C84" s="14">
        <v>1</v>
      </c>
      <c r="D84" s="14">
        <v>0</v>
      </c>
      <c r="E84" s="14">
        <v>0</v>
      </c>
      <c r="F84" s="24">
        <v>0</v>
      </c>
    </row>
    <row r="85" spans="1:6" x14ac:dyDescent="0.25">
      <c r="A85" s="177"/>
      <c r="B85" s="13" t="s">
        <v>110</v>
      </c>
      <c r="C85" s="14">
        <v>11</v>
      </c>
      <c r="D85" s="14">
        <v>0</v>
      </c>
      <c r="E85" s="14">
        <v>0</v>
      </c>
      <c r="F85" s="24">
        <v>0</v>
      </c>
    </row>
    <row r="86" spans="1:6" x14ac:dyDescent="0.25">
      <c r="A86" s="196" t="s">
        <v>1147</v>
      </c>
      <c r="B86" s="197"/>
      <c r="C86" s="32">
        <v>16</v>
      </c>
      <c r="D86" s="32">
        <v>0</v>
      </c>
      <c r="E86" s="32">
        <v>0</v>
      </c>
      <c r="F86" s="32">
        <v>0</v>
      </c>
    </row>
  </sheetData>
  <sheetProtection algorithmName="SHA-512" hashValue="xp4kZmM9lJPMvd0GvjjOYjC6w7579q+LZD60EovXtM581PqZd98Ph82zQC53qJW5f70Zbo8co+cezFmqOE3PCw==" saltValue="lYNnWLWJZq/D9yJpAZeJ3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4">
        <v>1</v>
      </c>
    </row>
    <row r="6" spans="1:3" x14ac:dyDescent="0.25">
      <c r="A6" s="12" t="s">
        <v>1151</v>
      </c>
      <c r="B6" s="17"/>
      <c r="C6" s="24">
        <v>38</v>
      </c>
    </row>
    <row r="7" spans="1:3" x14ac:dyDescent="0.25">
      <c r="A7" s="12" t="s">
        <v>1152</v>
      </c>
      <c r="B7" s="17"/>
      <c r="C7" s="24">
        <v>38</v>
      </c>
    </row>
    <row r="8" spans="1:3" x14ac:dyDescent="0.25">
      <c r="A8" s="12" t="s">
        <v>1153</v>
      </c>
      <c r="B8" s="17"/>
      <c r="C8" s="23"/>
    </row>
    <row r="9" spans="1:3" x14ac:dyDescent="0.25">
      <c r="A9" s="12" t="s">
        <v>1154</v>
      </c>
      <c r="B9" s="17"/>
      <c r="C9" s="23"/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/>
    </row>
    <row r="14" spans="1:3" x14ac:dyDescent="0.25">
      <c r="A14" s="12" t="s">
        <v>1151</v>
      </c>
      <c r="B14" s="17"/>
      <c r="C14" s="24">
        <v>15</v>
      </c>
    </row>
    <row r="15" spans="1:3" x14ac:dyDescent="0.25">
      <c r="A15" s="12" t="s">
        <v>1156</v>
      </c>
      <c r="B15" s="17"/>
      <c r="C15" s="24">
        <v>58</v>
      </c>
    </row>
    <row r="16" spans="1:3" x14ac:dyDescent="0.25">
      <c r="A16" s="12" t="s">
        <v>1153</v>
      </c>
      <c r="B16" s="17"/>
      <c r="C16" s="23"/>
    </row>
    <row r="17" spans="1:3" x14ac:dyDescent="0.25">
      <c r="A17" s="12" t="s">
        <v>1154</v>
      </c>
      <c r="B17" s="17"/>
      <c r="C17" s="23"/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2</v>
      </c>
    </row>
    <row r="22" spans="1:3" x14ac:dyDescent="0.25">
      <c r="A22" s="12" t="s">
        <v>1158</v>
      </c>
      <c r="B22" s="17"/>
      <c r="C22" s="24">
        <v>2</v>
      </c>
    </row>
    <row r="23" spans="1:3" x14ac:dyDescent="0.25">
      <c r="A23" s="12" t="s">
        <v>1159</v>
      </c>
      <c r="B23" s="17"/>
      <c r="C23" s="23"/>
    </row>
    <row r="24" spans="1:3" x14ac:dyDescent="0.25">
      <c r="A24" s="12" t="s">
        <v>1160</v>
      </c>
      <c r="B24" s="17"/>
      <c r="C24" s="23"/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6</v>
      </c>
    </row>
    <row r="29" spans="1:3" x14ac:dyDescent="0.25">
      <c r="A29" s="12" t="s">
        <v>1163</v>
      </c>
      <c r="B29" s="17"/>
      <c r="C29" s="24">
        <v>2</v>
      </c>
    </row>
    <row r="30" spans="1:3" x14ac:dyDescent="0.25">
      <c r="A30" s="12" t="s">
        <v>1164</v>
      </c>
      <c r="B30" s="17"/>
      <c r="C30" s="23"/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/>
    </row>
    <row r="35" spans="1:3" x14ac:dyDescent="0.25">
      <c r="A35" s="12" t="s">
        <v>1167</v>
      </c>
      <c r="B35" s="17"/>
      <c r="C35" s="24">
        <v>12</v>
      </c>
    </row>
    <row r="36" spans="1:3" x14ac:dyDescent="0.25">
      <c r="A36" s="12" t="s">
        <v>1168</v>
      </c>
      <c r="B36" s="17"/>
      <c r="C36" s="24">
        <v>2</v>
      </c>
    </row>
  </sheetData>
  <sheetProtection algorithmName="SHA-512" hashValue="RypsuQDVSK7vXalBV1HmTq2vH849D7FzIKROtR5Rq0CeVz+a/Q86Q4h/tAxR5c5tLvM9MVjE06fqrO53X590Aw==" saltValue="+OPU/pSN+A3LcJ+KRotzo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5</v>
      </c>
    </row>
    <row r="6" spans="1:3" x14ac:dyDescent="0.25">
      <c r="A6" s="12" t="s">
        <v>1172</v>
      </c>
      <c r="B6" s="17"/>
      <c r="C6" s="24">
        <v>20</v>
      </c>
    </row>
    <row r="7" spans="1:3" x14ac:dyDescent="0.25">
      <c r="A7" s="12" t="s">
        <v>1173</v>
      </c>
      <c r="B7" s="17"/>
      <c r="C7" s="24">
        <v>2</v>
      </c>
    </row>
    <row r="8" spans="1:3" x14ac:dyDescent="0.25">
      <c r="A8" s="12" t="s">
        <v>1174</v>
      </c>
      <c r="B8" s="17"/>
      <c r="C8" s="24">
        <v>3</v>
      </c>
    </row>
    <row r="9" spans="1:3" x14ac:dyDescent="0.25">
      <c r="A9" s="12" t="s">
        <v>1175</v>
      </c>
      <c r="B9" s="17"/>
      <c r="C9" s="24">
        <v>0</v>
      </c>
    </row>
    <row r="10" spans="1:3" x14ac:dyDescent="0.25">
      <c r="A10" s="12" t="s">
        <v>1176</v>
      </c>
      <c r="B10" s="17"/>
      <c r="C10" s="24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4</v>
      </c>
    </row>
    <row r="15" spans="1:3" x14ac:dyDescent="0.25">
      <c r="A15" s="12" t="s">
        <v>1179</v>
      </c>
      <c r="B15" s="17"/>
      <c r="C15" s="24">
        <v>1</v>
      </c>
    </row>
    <row r="16" spans="1:3" x14ac:dyDescent="0.25">
      <c r="A16" s="12" t="s">
        <v>1180</v>
      </c>
      <c r="B16" s="17"/>
      <c r="C16" s="24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>
        <v>2</v>
      </c>
    </row>
    <row r="21" spans="1:3" x14ac:dyDescent="0.25">
      <c r="A21" s="12" t="s">
        <v>1183</v>
      </c>
      <c r="B21" s="17"/>
      <c r="C21" s="24">
        <v>0</v>
      </c>
    </row>
    <row r="22" spans="1:3" x14ac:dyDescent="0.25">
      <c r="A22" s="12" t="s">
        <v>1184</v>
      </c>
      <c r="B22" s="17"/>
      <c r="C22" s="24">
        <v>0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4">
        <v>0</v>
      </c>
    </row>
    <row r="27" spans="1:3" x14ac:dyDescent="0.25">
      <c r="A27" s="12" t="s">
        <v>1187</v>
      </c>
      <c r="B27" s="17"/>
      <c r="C27" s="24">
        <v>0</v>
      </c>
    </row>
    <row r="28" spans="1:3" x14ac:dyDescent="0.25">
      <c r="A28" s="12" t="s">
        <v>1188</v>
      </c>
      <c r="B28" s="17"/>
      <c r="C28" s="24">
        <v>0</v>
      </c>
    </row>
    <row r="29" spans="1:3" x14ac:dyDescent="0.25">
      <c r="A29" s="12" t="s">
        <v>1189</v>
      </c>
      <c r="B29" s="17"/>
      <c r="C29" s="24">
        <v>0</v>
      </c>
    </row>
    <row r="30" spans="1:3" x14ac:dyDescent="0.25">
      <c r="A30" s="12" t="s">
        <v>1190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4">
        <v>0</v>
      </c>
    </row>
    <row r="35" spans="1:3" x14ac:dyDescent="0.25">
      <c r="A35" s="12" t="s">
        <v>1193</v>
      </c>
      <c r="B35" s="17"/>
      <c r="C35" s="24">
        <v>0</v>
      </c>
    </row>
    <row r="36" spans="1:3" x14ac:dyDescent="0.25">
      <c r="A36" s="12" t="s">
        <v>1194</v>
      </c>
      <c r="B36" s="17"/>
      <c r="C36" s="24">
        <v>2</v>
      </c>
    </row>
    <row r="37" spans="1:3" x14ac:dyDescent="0.25">
      <c r="A37" s="12" t="s">
        <v>1112</v>
      </c>
      <c r="B37" s="17"/>
      <c r="C37" s="24">
        <v>0</v>
      </c>
    </row>
    <row r="38" spans="1:3" x14ac:dyDescent="0.25">
      <c r="A38" s="12" t="s">
        <v>1195</v>
      </c>
      <c r="B38" s="17"/>
      <c r="C38" s="24">
        <v>0</v>
      </c>
    </row>
    <row r="39" spans="1:3" x14ac:dyDescent="0.25">
      <c r="A39" s="12" t="s">
        <v>1196</v>
      </c>
      <c r="B39" s="17"/>
      <c r="C39" s="24">
        <v>3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4">
        <v>0</v>
      </c>
    </row>
    <row r="44" spans="1:3" x14ac:dyDescent="0.25">
      <c r="A44" s="12" t="s">
        <v>1193</v>
      </c>
      <c r="B44" s="17"/>
      <c r="C44" s="24">
        <v>0</v>
      </c>
    </row>
    <row r="45" spans="1:3" x14ac:dyDescent="0.25">
      <c r="A45" s="12" t="s">
        <v>1194</v>
      </c>
      <c r="B45" s="17"/>
      <c r="C45" s="24">
        <v>2</v>
      </c>
    </row>
    <row r="46" spans="1:3" x14ac:dyDescent="0.25">
      <c r="A46" s="12" t="s">
        <v>1112</v>
      </c>
      <c r="B46" s="17"/>
      <c r="C46" s="24">
        <v>0</v>
      </c>
    </row>
    <row r="47" spans="1:3" x14ac:dyDescent="0.25">
      <c r="A47" s="12" t="s">
        <v>1195</v>
      </c>
      <c r="B47" s="17"/>
      <c r="C47" s="24">
        <v>1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4">
        <v>1</v>
      </c>
    </row>
    <row r="52" spans="1:3" x14ac:dyDescent="0.25">
      <c r="A52" s="12" t="s">
        <v>1193</v>
      </c>
      <c r="B52" s="17"/>
      <c r="C52" s="24">
        <v>1</v>
      </c>
    </row>
    <row r="53" spans="1:3" x14ac:dyDescent="0.25">
      <c r="A53" s="12" t="s">
        <v>1194</v>
      </c>
      <c r="B53" s="17"/>
      <c r="C53" s="24">
        <v>2</v>
      </c>
    </row>
    <row r="54" spans="1:3" x14ac:dyDescent="0.25">
      <c r="A54" s="12" t="s">
        <v>1112</v>
      </c>
      <c r="B54" s="17"/>
      <c r="C54" s="23"/>
    </row>
    <row r="55" spans="1:3" x14ac:dyDescent="0.25">
      <c r="A55" s="12" t="s">
        <v>1195</v>
      </c>
      <c r="B55" s="17"/>
      <c r="C55" s="23"/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/>
    </row>
    <row r="60" spans="1:3" x14ac:dyDescent="0.25">
      <c r="A60" s="12" t="s">
        <v>1193</v>
      </c>
      <c r="B60" s="17"/>
      <c r="C60" s="23"/>
    </row>
    <row r="61" spans="1:3" x14ac:dyDescent="0.25">
      <c r="A61" s="12" t="s">
        <v>1194</v>
      </c>
      <c r="B61" s="17"/>
      <c r="C61" s="23"/>
    </row>
    <row r="62" spans="1:3" x14ac:dyDescent="0.25">
      <c r="A62" s="12" t="s">
        <v>1112</v>
      </c>
      <c r="B62" s="17"/>
      <c r="C62" s="23"/>
    </row>
    <row r="63" spans="1:3" x14ac:dyDescent="0.25">
      <c r="A63" s="12" t="s">
        <v>1195</v>
      </c>
      <c r="B63" s="17"/>
      <c r="C63" s="24">
        <v>1</v>
      </c>
    </row>
  </sheetData>
  <sheetProtection algorithmName="SHA-512" hashValue="fyDuxTCTXyVBlTqR4XlHKf+yREMydMQuK+iFUDnRWl6YB8aOys/q+hbQ4YMzypy3cwwSrJewLkrFWmecgNp4VA==" saltValue="GfA7vjLyumj/7OSStZnYU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8" t="s">
        <v>665</v>
      </c>
      <c r="B4" s="199"/>
      <c r="C4" s="32">
        <v>369</v>
      </c>
      <c r="D4" s="32">
        <v>412</v>
      </c>
      <c r="E4" s="33">
        <v>-1</v>
      </c>
      <c r="F4" s="32">
        <v>911</v>
      </c>
      <c r="G4" s="32">
        <v>840</v>
      </c>
      <c r="H4" s="32">
        <v>180</v>
      </c>
      <c r="I4" s="32">
        <v>175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</v>
      </c>
      <c r="P4" s="32">
        <v>1001</v>
      </c>
    </row>
    <row r="5" spans="1:16" ht="45" x14ac:dyDescent="0.25">
      <c r="A5" s="47" t="s">
        <v>666</v>
      </c>
      <c r="B5" s="47" t="s">
        <v>667</v>
      </c>
      <c r="C5" s="14">
        <v>3</v>
      </c>
      <c r="D5" s="14">
        <v>4</v>
      </c>
      <c r="E5" s="31">
        <v>-1</v>
      </c>
      <c r="F5" s="14">
        <v>3</v>
      </c>
      <c r="G5" s="14">
        <v>6</v>
      </c>
      <c r="H5" s="14">
        <v>1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4</v>
      </c>
    </row>
    <row r="6" spans="1:16" ht="33.75" x14ac:dyDescent="0.25">
      <c r="A6" s="47" t="s">
        <v>668</v>
      </c>
      <c r="B6" s="47" t="s">
        <v>669</v>
      </c>
      <c r="C6" s="14">
        <v>185</v>
      </c>
      <c r="D6" s="14">
        <v>210</v>
      </c>
      <c r="E6" s="31">
        <v>-1</v>
      </c>
      <c r="F6" s="14">
        <v>489</v>
      </c>
      <c r="G6" s="14">
        <v>437</v>
      </c>
      <c r="H6" s="14">
        <v>87</v>
      </c>
      <c r="I6" s="14">
        <v>83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4">
        <v>534</v>
      </c>
    </row>
    <row r="7" spans="1:16" ht="22.5" x14ac:dyDescent="0.25">
      <c r="A7" s="47" t="s">
        <v>670</v>
      </c>
      <c r="B7" s="47" t="s">
        <v>671</v>
      </c>
      <c r="C7" s="14">
        <v>21</v>
      </c>
      <c r="D7" s="14">
        <v>23</v>
      </c>
      <c r="E7" s="31">
        <v>-1</v>
      </c>
      <c r="F7" s="14">
        <v>15</v>
      </c>
      <c r="G7" s="14">
        <v>6</v>
      </c>
      <c r="H7" s="14">
        <v>15</v>
      </c>
      <c r="I7" s="14">
        <v>11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23</v>
      </c>
    </row>
    <row r="8" spans="1:16" ht="33.75" x14ac:dyDescent="0.25">
      <c r="A8" s="47" t="s">
        <v>672</v>
      </c>
      <c r="B8" s="47" t="s">
        <v>673</v>
      </c>
      <c r="C8" s="14">
        <v>2</v>
      </c>
      <c r="D8" s="14">
        <v>1</v>
      </c>
      <c r="E8" s="31">
        <v>1</v>
      </c>
      <c r="F8" s="14">
        <v>1</v>
      </c>
      <c r="G8" s="14">
        <v>1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5" x14ac:dyDescent="0.25">
      <c r="A9" s="47" t="s">
        <v>674</v>
      </c>
      <c r="B9" s="47" t="s">
        <v>675</v>
      </c>
      <c r="C9" s="14">
        <v>8</v>
      </c>
      <c r="D9" s="14">
        <v>7</v>
      </c>
      <c r="E9" s="31">
        <v>0</v>
      </c>
      <c r="F9" s="14">
        <v>18</v>
      </c>
      <c r="G9" s="14">
        <v>18</v>
      </c>
      <c r="H9" s="14">
        <v>9</v>
      </c>
      <c r="I9" s="14">
        <v>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18</v>
      </c>
    </row>
    <row r="10" spans="1:16" ht="33.75" x14ac:dyDescent="0.25">
      <c r="A10" s="47" t="s">
        <v>676</v>
      </c>
      <c r="B10" s="47" t="s">
        <v>677</v>
      </c>
      <c r="C10" s="14">
        <v>148</v>
      </c>
      <c r="D10" s="14">
        <v>166</v>
      </c>
      <c r="E10" s="31">
        <v>-1</v>
      </c>
      <c r="F10" s="14">
        <v>385</v>
      </c>
      <c r="G10" s="14">
        <v>372</v>
      </c>
      <c r="H10" s="14">
        <v>67</v>
      </c>
      <c r="I10" s="14">
        <v>70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420</v>
      </c>
    </row>
    <row r="11" spans="1:16" ht="45" x14ac:dyDescent="0.25">
      <c r="A11" s="47" t="s">
        <v>678</v>
      </c>
      <c r="B11" s="47" t="s">
        <v>679</v>
      </c>
      <c r="C11" s="14">
        <v>2</v>
      </c>
      <c r="D11" s="14">
        <v>1</v>
      </c>
      <c r="E11" s="31">
        <v>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uPpIKv5/bgTrJk3g1Mdg2sSKdN//9GpzNhnaAhAa/BtIg8Wwa9pF5dyDAxdmFka1OdsSSZCxoCMnD1Ud2Pl45w==" saltValue="ZJ0yZZCtCkzJv0XEYWvfR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2022-05-23T11:12:51Z</dcterms:created>
  <dcterms:modified xsi:type="dcterms:W3CDTF">2022-06-03T09:15:47Z</dcterms:modified>
</cp:coreProperties>
</file>