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C0B0114-2AAB-447C-8362-EC14C547F442}" xr6:coauthVersionLast="47" xr6:coauthVersionMax="47" xr10:uidLastSave="{00000000-0000-0000-0000-000000000000}"/>
  <workbookProtection workbookAlgorithmName="SHA-512" workbookHashValue="K+vbHyqcIvOpjcIE80L8MINfbzxR3A/Li27dsxPoyZxmdfRrTKlU9f7GVYO7FEKbLnClaRsUe+Bnljxb3WRiYg==" workbookSaltValue="lXJ+0do4dyXGyEjwO30y9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E43" i="15" s="1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8298D6E-566F-41A8-A3CD-DDB95557E9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5C62B5-F1C9-455B-88C5-01D9D71EF0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B39C3E8-952B-4BE1-9BEE-8E0984CDBB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C6E9F7A-FA71-4352-9ECB-1C2692A05C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60219E0-7809-4D7E-BA51-CE8CEEE104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1AE1626-A426-4CE8-AA36-BA0D675B26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6D27AA9-9C5C-4B05-B08C-AD9611E062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BB156FE-F789-4229-8991-F9CBC1ADCD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933154A-08C4-427D-B701-A99F2CA686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B6A1241-DC8E-4158-A922-83D6047E3F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A844798-888E-4C62-9674-DF681FC22C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F5002BF-D851-476D-B4ED-B82C4B24B4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1F5A6F6-20B0-459C-AED6-58E8121B89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C8F6432-F536-4D5A-A1A9-11069C3193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9F0907F-8462-46DA-A604-EE2F7F8BF3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C8767D0-7C3A-4037-BED2-D4507BF917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9823A99-BB74-4632-8005-A212919C64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E592530-3CF9-4104-8F21-DB23D29E55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035AF08-1496-4FA6-9475-62A0CDD9AE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E53F4CD-7280-454F-B281-1825F8581E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D4EFA38-94C1-431C-A688-94E7F76E82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9A68C3D-7886-4A19-83B2-36E80B788E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29927BC-2AF0-431E-9F43-E744BD6F9E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49525CD6-90A7-495B-86BF-8019AB9BFE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0B80FB9-2C93-463A-8829-3A90326035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907315B-9776-42BE-85BA-BD30986305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3684480-B849-4CCD-80C1-63B5234055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C084641-E351-4D81-8C4C-398BC405DD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C2ECA03-D7F9-47F2-A58C-061A37F7DB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45F46749-1D0A-4990-8209-A536F060DA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73FA65-54A9-4F33-B146-66E256EBCB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76F9BB4-6BE4-482C-B995-E7A4A27169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<sst xmlns="http://schemas.openxmlformats.org/spreadsheetml/2006/main" count="3008" uniqueCount="1826">
  <si>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</si>
  <si>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</si>
  <si>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</si>
  <si>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</si>
  <si>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</si>
  <si>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</si>
  <si>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Cádiz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</si>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</sst>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27130259-E87F-42D0-B725-52A424A91729}"/>
    <cellStyle name="Normal" xfId="0" builtinId="0"/>
    <cellStyle name="Normal 2" xfId="1" xr:uid="{A4D1B830-EA0A-4977-8B1E-7CB83CCA125F}"/>
    <cellStyle name="Normal 3" xfId="3" xr:uid="{26C20B4D-D302-42F0-9F12-9EABF5C69AB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EA-4A4C-A6CE-6C38CE576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EA-4A4C-A6CE-6C38CE5766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7320</c:v>
                </c:pt>
                <c:pt idx="1">
                  <c:v>30074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A-4A4C-A6CE-6C38CE57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E9-4A3F-A009-6A3B5C05D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E9-4A3F-A009-6A3B5C05DA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E9-4A3F-A009-6A3B5C05D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916</c:v>
                </c:pt>
                <c:pt idx="1">
                  <c:v>841</c:v>
                </c:pt>
                <c:pt idx="2">
                  <c:v>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9-4A3F-A009-6A3B5C05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80-4AEE-A0E4-EE277B58C7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80-4AEE-A0E4-EE277B58C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3881</c:v>
                </c:pt>
                <c:pt idx="1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0-4AEE-A0E4-EE277B58C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66-4F14-89D6-CDC8BAF5F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66-4F14-89D6-CDC8BAF5F1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2545</c:v>
                </c:pt>
                <c:pt idx="1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F14-89D6-CDC8BAF5F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A8-4B28-B9C0-8A482B4E7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A8-4B28-B9C0-8A482B4E7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2137</c:v>
                </c:pt>
                <c:pt idx="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8-4B28-B9C0-8A482B4E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45-4053-9EF8-324412348A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45-4053-9EF8-324412348A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185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5-4053-9EF8-324412348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B2-460D-A7B9-544CCDC8A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B2-460D-A7B9-544CCDC8A9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236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2-460D-A7B9-544CCDC8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4D-44F8-A144-677D69813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4D-44F8-A144-677D698136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4D-44F8-A144-677D698136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480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4D-44F8-A144-677D69813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91-4981-9AA7-6C05D44830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91-4981-9AA7-6C05D4483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1849</c:v>
                </c:pt>
                <c:pt idx="1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1-4981-9AA7-6C05D4483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1B-456D-958A-E3A42E3BDC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1B-456D-958A-E3A42E3BDC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1B-456D-958A-E3A42E3BDCE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68</c:v>
                </c:pt>
                <c:pt idx="1">
                  <c:v>1576</c:v>
                </c:pt>
                <c:pt idx="2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1B-456D-958A-E3A42E3BD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EE-49C9-8672-2776BB10EC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EE-49C9-8672-2776BB10EC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EE-49C9-8672-2776BB10EC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881</c:v>
                </c:pt>
                <c:pt idx="1">
                  <c:v>187</c:v>
                </c:pt>
                <c:pt idx="2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EE-49C9-8672-2776BB10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E8-4E0C-BC38-6ED4E873A6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E8-4E0C-BC38-6ED4E873A6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53</c:v>
                </c:pt>
                <c:pt idx="1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8-4E0C-BC38-6ED4E873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04-4AC7-B89B-E829D2AA1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04-4AC7-B89B-E829D2AA1A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3773</c:v>
                </c:pt>
                <c:pt idx="1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4-4AC7-B89B-E829D2AA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732</c:v>
              </c:pt>
              <c:pt idx="1">
                <c:v>6168</c:v>
              </c:pt>
              <c:pt idx="2">
                <c:v>70</c:v>
              </c:pt>
              <c:pt idx="3">
                <c:v>18</c:v>
              </c:pt>
              <c:pt idx="4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3-8F5E-4567-B490-51C203FE8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5857</c:v>
              </c:pt>
              <c:pt idx="1">
                <c:v>4460</c:v>
              </c:pt>
              <c:pt idx="2">
                <c:v>368</c:v>
              </c:pt>
              <c:pt idx="3">
                <c:v>108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766F-450E-A5DC-AC66F00C2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1214</c:v>
              </c:pt>
              <c:pt idx="2">
                <c:v>55</c:v>
              </c:pt>
              <c:pt idx="3">
                <c:v>239</c:v>
              </c:pt>
              <c:pt idx="4">
                <c:v>103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F69E-4069-AAB8-2C102C779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334</c:v>
              </c:pt>
              <c:pt idx="1">
                <c:v>1385</c:v>
              </c:pt>
              <c:pt idx="2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3-3AF8-4FC7-85C7-E1D44098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5359</c:v>
              </c:pt>
              <c:pt idx="1">
                <c:v>58</c:v>
              </c:pt>
              <c:pt idx="2">
                <c:v>458</c:v>
              </c:pt>
              <c:pt idx="3">
                <c:v>17</c:v>
              </c:pt>
              <c:pt idx="4">
                <c:v>72</c:v>
              </c:pt>
              <c:pt idx="5">
                <c:v>4</c:v>
              </c:pt>
              <c:pt idx="6">
                <c:v>4</c:v>
              </c:pt>
              <c:pt idx="7">
                <c:v>117</c:v>
              </c:pt>
              <c:pt idx="8">
                <c:v>697</c:v>
              </c:pt>
              <c:pt idx="9">
                <c:v>3</c:v>
              </c:pt>
              <c:pt idx="10">
                <c:v>52</c:v>
              </c:pt>
              <c:pt idx="11">
                <c:v>2111</c:v>
              </c:pt>
            </c:numLit>
          </c:val>
          <c:extLst>
            <c:ext xmlns:c16="http://schemas.microsoft.com/office/drawing/2014/chart" uri="{C3380CC4-5D6E-409C-BE32-E72D297353CC}">
              <c16:uniqueId val="{00000003-D944-4191-A962-5E6F94C8B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</c:v>
              </c:pt>
              <c:pt idx="1">
                <c:v>809</c:v>
              </c:pt>
              <c:pt idx="2">
                <c:v>767</c:v>
              </c:pt>
              <c:pt idx="3">
                <c:v>169</c:v>
              </c:pt>
              <c:pt idx="4">
                <c:v>843</c:v>
              </c:pt>
              <c:pt idx="5">
                <c:v>174</c:v>
              </c:pt>
              <c:pt idx="6">
                <c:v>667</c:v>
              </c:pt>
              <c:pt idx="7">
                <c:v>1025</c:v>
              </c:pt>
              <c:pt idx="8">
                <c:v>801</c:v>
              </c:pt>
              <c:pt idx="9">
                <c:v>15</c:v>
              </c:pt>
              <c:pt idx="10">
                <c:v>53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014A-4727-A23E-249B05384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7964</c:v>
              </c:pt>
              <c:pt idx="1">
                <c:v>1539</c:v>
              </c:pt>
              <c:pt idx="2">
                <c:v>1515</c:v>
              </c:pt>
              <c:pt idx="3">
                <c:v>446</c:v>
              </c:pt>
              <c:pt idx="4">
                <c:v>141</c:v>
              </c:pt>
              <c:pt idx="5">
                <c:v>179</c:v>
              </c:pt>
              <c:pt idx="6">
                <c:v>1023</c:v>
              </c:pt>
              <c:pt idx="7">
                <c:v>6650</c:v>
              </c:pt>
              <c:pt idx="8">
                <c:v>197</c:v>
              </c:pt>
              <c:pt idx="9">
                <c:v>176</c:v>
              </c:pt>
              <c:pt idx="10">
                <c:v>885</c:v>
              </c:pt>
              <c:pt idx="11">
                <c:v>534</c:v>
              </c:pt>
              <c:pt idx="12">
                <c:v>253</c:v>
              </c:pt>
              <c:pt idx="13">
                <c:v>133</c:v>
              </c:pt>
              <c:pt idx="14">
                <c:v>2049</c:v>
              </c:pt>
              <c:pt idx="15">
                <c:v>340</c:v>
              </c:pt>
              <c:pt idx="16">
                <c:v>162</c:v>
              </c:pt>
              <c:pt idx="17">
                <c:v>11597</c:v>
              </c:pt>
              <c:pt idx="18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8A89-48F6-98F7-4DA235B3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294</c:v>
              </c:pt>
              <c:pt idx="1">
                <c:v>1602</c:v>
              </c:pt>
              <c:pt idx="2">
                <c:v>752</c:v>
              </c:pt>
              <c:pt idx="3">
                <c:v>616</c:v>
              </c:pt>
              <c:pt idx="4">
                <c:v>298</c:v>
              </c:pt>
              <c:pt idx="5">
                <c:v>2521</c:v>
              </c:pt>
              <c:pt idx="6">
                <c:v>87</c:v>
              </c:pt>
              <c:pt idx="7">
                <c:v>70</c:v>
              </c:pt>
              <c:pt idx="8">
                <c:v>955</c:v>
              </c:pt>
              <c:pt idx="9">
                <c:v>517</c:v>
              </c:pt>
              <c:pt idx="10">
                <c:v>230</c:v>
              </c:pt>
              <c:pt idx="1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613-41BE-84F8-0D78DBC1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Aux!$H$2:$H$17</c:f>
              <c:strCache>
                <c:ptCount val="16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364</c:v>
              </c:pt>
              <c:pt idx="1">
                <c:v>811</c:v>
              </c:pt>
              <c:pt idx="2">
                <c:v>692</c:v>
              </c:pt>
              <c:pt idx="3">
                <c:v>26</c:v>
              </c:pt>
              <c:pt idx="4">
                <c:v>16</c:v>
              </c:pt>
              <c:pt idx="5">
                <c:v>24</c:v>
              </c:pt>
              <c:pt idx="6">
                <c:v>520</c:v>
              </c:pt>
              <c:pt idx="7">
                <c:v>27</c:v>
              </c:pt>
              <c:pt idx="8">
                <c:v>61</c:v>
              </c:pt>
              <c:pt idx="9">
                <c:v>832</c:v>
              </c:pt>
              <c:pt idx="10">
                <c:v>2405</c:v>
              </c:pt>
              <c:pt idx="11">
                <c:v>77</c:v>
              </c:pt>
              <c:pt idx="12">
                <c:v>65</c:v>
              </c:pt>
              <c:pt idx="13">
                <c:v>739</c:v>
              </c:pt>
              <c:pt idx="14">
                <c:v>509</c:v>
              </c:pt>
              <c:pt idx="1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E21-4E5A-AFD9-CAF9796D2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Leyes especiales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529</c:v>
              </c:pt>
              <c:pt idx="1">
                <c:v>565</c:v>
              </c:pt>
              <c:pt idx="2">
                <c:v>288</c:v>
              </c:pt>
              <c:pt idx="3">
                <c:v>103</c:v>
              </c:pt>
              <c:pt idx="4">
                <c:v>432</c:v>
              </c:pt>
              <c:pt idx="5">
                <c:v>2131</c:v>
              </c:pt>
              <c:pt idx="6">
                <c:v>118</c:v>
              </c:pt>
              <c:pt idx="7">
                <c:v>69</c:v>
              </c:pt>
              <c:pt idx="8">
                <c:v>687</c:v>
              </c:pt>
              <c:pt idx="9">
                <c:v>367</c:v>
              </c:pt>
              <c:pt idx="10">
                <c:v>114</c:v>
              </c:pt>
              <c:pt idx="11">
                <c:v>632</c:v>
              </c:pt>
              <c:pt idx="12">
                <c:v>295</c:v>
              </c:pt>
              <c:pt idx="13">
                <c:v>94</c:v>
              </c:pt>
              <c:pt idx="14">
                <c:v>497</c:v>
              </c:pt>
              <c:pt idx="15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FD95-41D5-978A-BC8BFCA3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547</c:v>
              </c:pt>
              <c:pt idx="1">
                <c:v>144</c:v>
              </c:pt>
              <c:pt idx="2">
                <c:v>437</c:v>
              </c:pt>
              <c:pt idx="3">
                <c:v>74</c:v>
              </c:pt>
              <c:pt idx="4">
                <c:v>272</c:v>
              </c:pt>
              <c:pt idx="5">
                <c:v>1649</c:v>
              </c:pt>
              <c:pt idx="6">
                <c:v>52</c:v>
              </c:pt>
              <c:pt idx="7">
                <c:v>528</c:v>
              </c:pt>
              <c:pt idx="8">
                <c:v>408</c:v>
              </c:pt>
              <c:pt idx="9">
                <c:v>111</c:v>
              </c:pt>
              <c:pt idx="10">
                <c:v>460</c:v>
              </c:pt>
              <c:pt idx="11">
                <c:v>345</c:v>
              </c:pt>
              <c:pt idx="12">
                <c:v>79</c:v>
              </c:pt>
              <c:pt idx="13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474F-4B90-8FE0-E150C732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11</c:v>
              </c:pt>
              <c:pt idx="2">
                <c:v>1</c:v>
              </c:pt>
              <c:pt idx="3">
                <c:v>50</c:v>
              </c:pt>
              <c:pt idx="4">
                <c:v>4</c:v>
              </c:pt>
              <c:pt idx="5">
                <c:v>1</c:v>
              </c:pt>
              <c:pt idx="6">
                <c:v>3</c:v>
              </c:pt>
              <c:pt idx="7">
                <c:v>5</c:v>
              </c:pt>
              <c:pt idx="8">
                <c:v>1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F27-44A2-B61F-3BAC714F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</c:v>
              </c:pt>
              <c:pt idx="1">
                <c:v>1</c:v>
              </c:pt>
              <c:pt idx="2">
                <c:v>18</c:v>
              </c:pt>
              <c:pt idx="3">
                <c:v>12</c:v>
              </c:pt>
              <c:pt idx="4">
                <c:v>63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4</c:v>
              </c:pt>
              <c:pt idx="9">
                <c:v>7</c:v>
              </c:pt>
              <c:pt idx="10">
                <c:v>1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A1A-4A77-9104-67CD6FFF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8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C6D-4A28-AFCC-A209F3DD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9</c:v>
              </c:pt>
              <c:pt idx="7">
                <c:v>4</c:v>
              </c:pt>
              <c:pt idx="8">
                <c:v>2</c:v>
              </c:pt>
              <c:pt idx="9">
                <c:v>1</c:v>
              </c:pt>
              <c:pt idx="10">
                <c:v>3</c:v>
              </c:pt>
              <c:pt idx="11">
                <c:v>2</c:v>
              </c:pt>
              <c:pt idx="12">
                <c:v>1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6C1-4838-AAAF-8D9591F2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Aux!$F$2:$F$16</c:f>
              <c:strCache>
                <c:ptCount val="15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17</c:v>
              </c:pt>
              <c:pt idx="1">
                <c:v>76</c:v>
              </c:pt>
              <c:pt idx="2">
                <c:v>11</c:v>
              </c:pt>
              <c:pt idx="3">
                <c:v>28</c:v>
              </c:pt>
              <c:pt idx="4">
                <c:v>40</c:v>
              </c:pt>
              <c:pt idx="5">
                <c:v>24</c:v>
              </c:pt>
              <c:pt idx="6">
                <c:v>136</c:v>
              </c:pt>
              <c:pt idx="7">
                <c:v>22</c:v>
              </c:pt>
              <c:pt idx="8">
                <c:v>28</c:v>
              </c:pt>
              <c:pt idx="9">
                <c:v>107</c:v>
              </c:pt>
              <c:pt idx="10">
                <c:v>12</c:v>
              </c:pt>
              <c:pt idx="11">
                <c:v>34</c:v>
              </c:pt>
              <c:pt idx="12">
                <c:v>1040</c:v>
              </c:pt>
              <c:pt idx="13">
                <c:v>20</c:v>
              </c:pt>
              <c:pt idx="1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08CD-4E0F-B16B-DB0F431E6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2775590551181"/>
          <c:y val="6.1314960629921263E-2"/>
          <c:w val="0.26487224409448817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16</c:v>
              </c:pt>
              <c:pt idx="2">
                <c:v>4</c:v>
              </c:pt>
              <c:pt idx="3">
                <c:v>11</c:v>
              </c:pt>
              <c:pt idx="4">
                <c:v>67</c:v>
              </c:pt>
              <c:pt idx="5">
                <c:v>8</c:v>
              </c:pt>
              <c:pt idx="6">
                <c:v>19</c:v>
              </c:pt>
              <c:pt idx="7">
                <c:v>112</c:v>
              </c:pt>
              <c:pt idx="8">
                <c:v>1</c:v>
              </c:pt>
              <c:pt idx="9">
                <c:v>1</c:v>
              </c:pt>
              <c:pt idx="10">
                <c:v>15</c:v>
              </c:pt>
              <c:pt idx="11">
                <c:v>9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8AD-4371-9037-675D3084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922</c:v>
              </c:pt>
              <c:pt idx="1">
                <c:v>862</c:v>
              </c:pt>
              <c:pt idx="2">
                <c:v>831</c:v>
              </c:pt>
              <c:pt idx="3">
                <c:v>132</c:v>
              </c:pt>
              <c:pt idx="4">
                <c:v>243</c:v>
              </c:pt>
              <c:pt idx="5">
                <c:v>1582</c:v>
              </c:pt>
              <c:pt idx="6">
                <c:v>56</c:v>
              </c:pt>
              <c:pt idx="7">
                <c:v>523</c:v>
              </c:pt>
              <c:pt idx="8">
                <c:v>2706</c:v>
              </c:pt>
              <c:pt idx="9">
                <c:v>182</c:v>
              </c:pt>
              <c:pt idx="10">
                <c:v>98</c:v>
              </c:pt>
              <c:pt idx="11">
                <c:v>912</c:v>
              </c:pt>
              <c:pt idx="12">
                <c:v>763</c:v>
              </c:pt>
              <c:pt idx="13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6CE0-48B1-8264-E58E4BF7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86-4CAE-AE65-F19C154E01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86-4CAE-AE65-F19C154E01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86-4CAE-AE65-F19C154E01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86-4CAE-AE65-F19C154E01C4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86-4CAE-AE65-F19C154E0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31</c:v>
                </c:pt>
                <c:pt idx="1">
                  <c:v>62</c:v>
                </c:pt>
                <c:pt idx="2">
                  <c:v>44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86-4CAE-AE65-F19C154E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14-4905-A2FE-9DCFB1722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14-4905-A2FE-9DCFB1722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14-4905-A2FE-9DCFB1722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14-4905-A2FE-9DCFB1722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14-4905-A2FE-9DCFB17224B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4-4905-A2FE-9DCFB17224B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4-4905-A2FE-9DCFB17224B2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4-4905-A2FE-9DCFB1722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87</c:v>
                </c:pt>
                <c:pt idx="1">
                  <c:v>17</c:v>
                </c:pt>
                <c:pt idx="2">
                  <c:v>46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14-4905-A2FE-9DCFB1722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2351</c:v>
              </c:pt>
              <c:pt idx="1">
                <c:v>277</c:v>
              </c:pt>
              <c:pt idx="2">
                <c:v>84</c:v>
              </c:pt>
              <c:pt idx="3">
                <c:v>551</c:v>
              </c:pt>
              <c:pt idx="4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18E2-4FE0-ADFA-94250300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1268</c:v>
              </c:pt>
              <c:pt idx="1">
                <c:v>94</c:v>
              </c:pt>
              <c:pt idx="2">
                <c:v>61</c:v>
              </c:pt>
              <c:pt idx="3">
                <c:v>780</c:v>
              </c:pt>
              <c:pt idx="4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0-EEAA-4773-9641-91115FBE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78</c:v>
              </c:pt>
              <c:pt idx="1">
                <c:v>169</c:v>
              </c:pt>
              <c:pt idx="2">
                <c:v>589</c:v>
              </c:pt>
            </c:numLit>
          </c:val>
          <c:extLst>
            <c:ext xmlns:c16="http://schemas.microsoft.com/office/drawing/2014/chart" uri="{C3380CC4-5D6E-409C-BE32-E72D297353CC}">
              <c16:uniqueId val="{00000000-6E59-4D06-A3E2-1ECF41B0E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E0B-4C7A-AD42-A9D6A5AA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910</c:v>
              </c:pt>
              <c:pt idx="1">
                <c:v>161</c:v>
              </c:pt>
              <c:pt idx="2">
                <c:v>25</c:v>
              </c:pt>
              <c:pt idx="3">
                <c:v>537</c:v>
              </c:pt>
              <c:pt idx="4">
                <c:v>36</c:v>
              </c:pt>
              <c:pt idx="5">
                <c:v>5</c:v>
              </c:pt>
              <c:pt idx="6">
                <c:v>46</c:v>
              </c:pt>
              <c:pt idx="7">
                <c:v>82</c:v>
              </c:pt>
              <c:pt idx="8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C271-4842-81FB-16102995F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</c:v>
              </c:pt>
              <c:pt idx="1">
                <c:v>687</c:v>
              </c:pt>
              <c:pt idx="2">
                <c:v>22</c:v>
              </c:pt>
              <c:pt idx="3">
                <c:v>50</c:v>
              </c:pt>
              <c:pt idx="4">
                <c:v>83</c:v>
              </c:pt>
              <c:pt idx="5">
                <c:v>137</c:v>
              </c:pt>
              <c:pt idx="6">
                <c:v>184</c:v>
              </c:pt>
              <c:pt idx="7">
                <c:v>96</c:v>
              </c:pt>
              <c:pt idx="8">
                <c:v>96</c:v>
              </c:pt>
              <c:pt idx="9">
                <c:v>2</c:v>
              </c:pt>
              <c:pt idx="10">
                <c:v>13</c:v>
              </c:pt>
              <c:pt idx="11">
                <c:v>131</c:v>
              </c:pt>
              <c:pt idx="12">
                <c:v>177</c:v>
              </c:pt>
              <c:pt idx="13">
                <c:v>28</c:v>
              </c:pt>
              <c:pt idx="14">
                <c:v>337</c:v>
              </c:pt>
              <c:pt idx="15">
                <c:v>103</c:v>
              </c:pt>
              <c:pt idx="1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D6D-4860-9666-64E8F233E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Visitas a Centros</c:v>
                </c:pt>
                <c:pt idx="6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747</c:v>
              </c:pt>
              <c:pt idx="1">
                <c:v>387</c:v>
              </c:pt>
              <c:pt idx="2">
                <c:v>50</c:v>
              </c:pt>
              <c:pt idx="3">
                <c:v>1</c:v>
              </c:pt>
              <c:pt idx="4">
                <c:v>41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2D-4490-8993-95D8812B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8-4705-A76B-DBC7A6613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88-4705-A76B-DBC7A66138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88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8-4705-A76B-DBC7A661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70-4FE2-9EE2-68CEC0C90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70-4FE2-9EE2-68CEC0C90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70-4FE2-9EE2-68CEC0C90C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70-4FE2-9EE2-68CEC0C90CE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0-4FE2-9EE2-68CEC0C90CE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561</c:v>
              </c:pt>
              <c:pt idx="1">
                <c:v>73</c:v>
              </c:pt>
              <c:pt idx="2">
                <c:v>1</c:v>
              </c:pt>
              <c:pt idx="3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F6FC-4B00-AD41-8C8A0901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359</c:v>
              </c:pt>
              <c:pt idx="1">
                <c:v>54</c:v>
              </c:pt>
              <c:pt idx="2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8A81-4561-BB6D-094CBF979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19</c:v>
              </c:pt>
              <c:pt idx="2">
                <c:v>19</c:v>
              </c:pt>
              <c:pt idx="3">
                <c:v>57</c:v>
              </c:pt>
              <c:pt idx="4">
                <c:v>343</c:v>
              </c:pt>
              <c:pt idx="5">
                <c:v>126</c:v>
              </c:pt>
              <c:pt idx="6">
                <c:v>98</c:v>
              </c:pt>
              <c:pt idx="7">
                <c:v>1</c:v>
              </c:pt>
              <c:pt idx="8">
                <c:v>3</c:v>
              </c:pt>
              <c:pt idx="9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B009-48A1-AC7A-5D608F84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959-4B11-AFE8-C52E6488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DE-4AEF-8BD4-AEDDB241E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DE-4AEF-8BD4-AEDDB241EE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175</c:v>
                </c:pt>
                <c:pt idx="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E-4AEF-8BD4-AEDDB24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97-418A-88C6-394EA33905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97-418A-88C6-394EA33905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97-418A-88C6-394EA33905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97-418A-88C6-394EA339055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7-418A-88C6-394EA339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133</c:v>
                </c:pt>
                <c:pt idx="1">
                  <c:v>405</c:v>
                </c:pt>
                <c:pt idx="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7-418A-88C6-394EA339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2100</c:v>
              </c:pt>
              <c:pt idx="1">
                <c:v>355</c:v>
              </c:pt>
              <c:pt idx="2">
                <c:v>4</c:v>
              </c:pt>
              <c:pt idx="3">
                <c:v>24</c:v>
              </c:pt>
              <c:pt idx="4">
                <c:v>5</c:v>
              </c:pt>
              <c:pt idx="5">
                <c:v>1781</c:v>
              </c:pt>
            </c:numLit>
          </c:val>
          <c:extLst>
            <c:ext xmlns:c16="http://schemas.microsoft.com/office/drawing/2014/chart" uri="{C3380CC4-5D6E-409C-BE32-E72D297353CC}">
              <c16:uniqueId val="{00000000-E994-48B9-934D-F2749847A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1148</c:v>
              </c:pt>
              <c:pt idx="1">
                <c:v>379</c:v>
              </c:pt>
              <c:pt idx="2">
                <c:v>18</c:v>
              </c:pt>
              <c:pt idx="3">
                <c:v>9</c:v>
              </c:pt>
              <c:pt idx="4">
                <c:v>5</c:v>
              </c:pt>
              <c:pt idx="5">
                <c:v>605</c:v>
              </c:pt>
            </c:numLit>
          </c:val>
          <c:extLst>
            <c:ext xmlns:c16="http://schemas.microsoft.com/office/drawing/2014/chart" uri="{C3380CC4-5D6E-409C-BE32-E72D297353CC}">
              <c16:uniqueId val="{00000000-4753-4EE5-BC1C-64A04AFF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1048</c:v>
              </c:pt>
              <c:pt idx="1">
                <c:v>303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F70B-4C8C-B897-30A120B3F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416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BA5-455F-A72D-C41A3449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166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70A-433D-9D23-A9A696B40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</c:v>
              </c:pt>
              <c:pt idx="1">
                <c:v>24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3EF5-4BED-8F4B-D7C8DAE21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20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9FE-4198-8212-879E14D5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37C-4BFC-8355-D92BB704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226</c:v>
              </c:pt>
              <c:pt idx="2">
                <c:v>75</c:v>
              </c:pt>
              <c:pt idx="3">
                <c:v>10</c:v>
              </c:pt>
              <c:pt idx="4">
                <c:v>6</c:v>
              </c:pt>
              <c:pt idx="5">
                <c:v>201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EA0-4D22-9103-98929D1B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1323</c:v>
              </c:pt>
              <c:pt idx="2">
                <c:v>60</c:v>
              </c:pt>
              <c:pt idx="3">
                <c:v>1</c:v>
              </c:pt>
              <c:pt idx="4">
                <c:v>10</c:v>
              </c:pt>
              <c:pt idx="5">
                <c:v>1117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E7A-4504-B458-5B23ED1E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1245</c:v>
              </c:pt>
              <c:pt idx="2">
                <c:v>54</c:v>
              </c:pt>
              <c:pt idx="3">
                <c:v>2</c:v>
              </c:pt>
              <c:pt idx="4">
                <c:v>43</c:v>
              </c:pt>
              <c:pt idx="5">
                <c:v>1057</c:v>
              </c:pt>
            </c:numLit>
          </c:val>
          <c:extLst>
            <c:ext xmlns:c16="http://schemas.microsoft.com/office/drawing/2014/chart" uri="{C3380CC4-5D6E-409C-BE32-E72D297353CC}">
              <c16:uniqueId val="{00000000-5996-466B-A8D0-B6051F0C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147</c:v>
              </c:pt>
              <c:pt idx="2">
                <c:v>44</c:v>
              </c:pt>
              <c:pt idx="3">
                <c:v>4</c:v>
              </c:pt>
              <c:pt idx="4">
                <c:v>8</c:v>
              </c:pt>
              <c:pt idx="5">
                <c:v>158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3C8-4B27-AAE9-597F288A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133</c:v>
              </c:pt>
              <c:pt idx="2">
                <c:v>70</c:v>
              </c:pt>
              <c:pt idx="3">
                <c:v>3</c:v>
              </c:pt>
              <c:pt idx="4">
                <c:v>10</c:v>
              </c:pt>
              <c:pt idx="5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BA09-48B8-B7F1-CBCE0548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Aux!$AS$2:$AS$3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25-40C1-AB7D-BD759281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29-4822-AFEA-B2DD79F3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1361</c:v>
              </c:pt>
              <c:pt idx="2">
                <c:v>116</c:v>
              </c:pt>
              <c:pt idx="3">
                <c:v>4</c:v>
              </c:pt>
              <c:pt idx="4">
                <c:v>65</c:v>
              </c:pt>
              <c:pt idx="5">
                <c:v>1153</c:v>
              </c:pt>
            </c:numLit>
          </c:val>
          <c:extLst>
            <c:ext xmlns:c16="http://schemas.microsoft.com/office/drawing/2014/chart" uri="{C3380CC4-5D6E-409C-BE32-E72D297353CC}">
              <c16:uniqueId val="{00000000-73E4-4BAC-B014-C375D4BA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238</c:v>
              </c:pt>
              <c:pt idx="2">
                <c:v>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DD1-483B-9B32-3BC3FD44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297</c:v>
              </c:pt>
              <c:pt idx="3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2-603C-49DD-8D53-E4D44E1F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35</c:v>
              </c:pt>
              <c:pt idx="2">
                <c:v>10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A20-4EAE-B28B-014D3AE13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5F0-487E-A023-7AFBA512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EF8F353-CB98-46A9-8DC0-AB29EB216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D6756F8-7B6E-4D6C-A7D1-18FF9F3D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16DE4397-F722-4DB8-A2D1-EE142CFEA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A843F1A-DDF8-425E-AEAE-2E8742AF7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DFB9F17-19FF-4313-A7C7-5688D6C5B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E61BD45-0608-474D-A418-25C132FCB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928E65D-E57B-4AB1-8473-331E624C6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7A5025C-2952-4128-BC33-89409B94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B1756FA-956A-425D-A790-C865F315E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BC2AE0D6-69B7-456E-8DC8-77A5032E7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1628847-CD37-402C-AC49-03FD5C76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1FB7AA7-9C81-442C-87EC-698C12638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1D5B8C8-28E9-4DD3-8738-1DAEC78B6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9F62C68-5D95-4352-923B-D5634BD43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412750</xdr:colOff>
      <xdr:row>6</xdr:row>
      <xdr:rowOff>257175</xdr:rowOff>
    </xdr:from>
    <xdr:to>
      <xdr:col>22</xdr:col>
      <xdr:colOff>95250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9391085-1DB2-42DF-9292-9115EC24E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298450</xdr:colOff>
      <xdr:row>8</xdr:row>
      <xdr:rowOff>38100</xdr:rowOff>
    </xdr:from>
    <xdr:to>
      <xdr:col>54</xdr:col>
      <xdr:colOff>60325</xdr:colOff>
      <xdr:row>17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F43F2C6-6F3C-416E-B0A8-F1B71A5B4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488FED6-50D0-48DE-B262-33B90DEC18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22</xdr:row>
      <xdr:rowOff>28575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298B3BB-76D4-41C7-8FE8-8F9A0E02A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39</xdr:row>
      <xdr:rowOff>66675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E8FA895-CB41-4720-9124-549F137AE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123825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100668C-1DAC-4801-8E63-47A8D9C48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3AE215E-F699-4F64-87CD-3F445AE4F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28574</xdr:rowOff>
    </xdr:from>
    <xdr:to>
      <xdr:col>14</xdr:col>
      <xdr:colOff>3327400</xdr:colOff>
      <xdr:row>22</xdr:row>
      <xdr:rowOff>19049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E85A1AA-2D07-4056-AF17-5E1D7A563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24</xdr:row>
      <xdr:rowOff>161925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ED6F11F-A37E-4E24-A0DE-3DCE9B117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23</xdr:row>
      <xdr:rowOff>133349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A760B1D-6436-45C8-932F-A356F6C8B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21</xdr:row>
      <xdr:rowOff>76199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6D952DA-4A79-4BB6-9730-F21160A32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23</xdr:row>
      <xdr:rowOff>95249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CA78161-2AF8-4DF2-8478-E3E84AB57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A1E7EB5-FAF8-499C-BD1E-D4CED0172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3BBD683-C524-467B-89E0-754D0B142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0FB2B47-9F22-46FD-AC49-605665080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D027D4D-0E88-48C3-B0F0-3EDBB0D53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7CA9AD5-A909-4B31-B4F9-8B1F01517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DA740B-21DA-4A71-ABCF-09CBB539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14E2E7-B939-4DE6-B631-CF038E9BD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CA9E1E4-00EF-424E-A972-F1C7114DE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EE6E566-5C6C-49DD-A34D-A41536231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5CFB64F-D37B-478B-A6E1-EDE58424A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C4919702-00B8-49C8-92F5-885D447A3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E1081F32-1EB3-43EF-B388-87E5AD6DF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71EBA51E-21E8-487E-B72E-2A342B69B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C09C890-D36E-4E98-841F-D6685D1DC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DC1308F-26A9-4EB5-8F5D-9557B4FF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B602B54-D78F-4902-9F28-83EECBD4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F7A7331-74B6-46B2-BF4B-73FEE81CD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08F8663-11B5-467D-AD1F-5A4FD87A2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9DE6ED5-C18D-403D-9D3F-56DC2F068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1899BC2-057B-43FF-89FC-EA6225CFA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64D2449-4E2F-4C79-9108-707BC8C87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27C69F6-3D7A-45C2-A39A-BE4D99D62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0685C6E-414C-4F2D-81B1-9EC1361009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239864B-AF8D-4A38-9844-14810332F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0B9B5688-28D1-4DB3-8B33-AF7FAFA76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FE91AD0-F158-46BB-9F63-05BE71575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6C6F757-5461-440D-895F-D9CF02A16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5ABA09E-F135-42F4-BA8B-22EDF757C1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05CE27F-3448-4438-8699-9057B6C11E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8E2B640-9AE1-4288-8B38-E73A3840B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F00B3C6-C9BF-4AA9-86C4-8165065CD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8BDB761-3695-4BCC-A6BD-8D2DFE6BD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522B7F0-C0C4-4B47-A0AB-028B9D0CE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0C237B8-741C-429F-94C8-724290B7A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3251541-D957-41E8-839A-68FB76ABF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7CF790B-8875-411D-929C-6E99D32BCF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68A1606-D1B9-44CA-9FCD-96FE669F1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AEACA4CD-DA7C-431B-8A05-30B4C2909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24F16634-4215-45D9-BDE3-E6290F905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B71ABA01-67FF-42DD-81E7-8B4723B8B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B8090DB-549C-458E-9EC9-11F159011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1D3C1B1-421E-4D62-830D-6DC28B1AA5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248C612-6948-457E-AF76-FF4614ABD6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D4049E6-28F9-4361-9B26-E5788CC79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38sKhhPWunO1uHMMN4irqKdWkxa5c97J3YLhNYwOL7stuhOzWWNOuZrHe4zudfq+RbK6Acwy4WerZ3TAPTLKrw==" saltValue="MJm6jdRSq8D0ab/MxoW6U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8" t="s">
        <v>17</v>
      </c>
      <c r="B7" s="13" t="s">
        <v>18</v>
      </c>
      <c r="C7" s="14">
        <v>33969</v>
      </c>
      <c r="D7" s="14">
        <v>26072</v>
      </c>
      <c r="E7" s="15">
        <v>0.302891991408407</v>
      </c>
    </row>
    <row r="8" spans="1:5" x14ac:dyDescent="0.25">
      <c r="A8" s="179"/>
      <c r="B8" s="13" t="s">
        <v>19</v>
      </c>
      <c r="C8" s="14">
        <v>36103</v>
      </c>
      <c r="D8" s="14">
        <v>34359</v>
      </c>
      <c r="E8" s="15">
        <v>5.0758171075991697E-2</v>
      </c>
    </row>
    <row r="9" spans="1:5" x14ac:dyDescent="0.25">
      <c r="A9" s="179"/>
      <c r="B9" s="13" t="s">
        <v>20</v>
      </c>
      <c r="C9" s="14">
        <v>30788</v>
      </c>
      <c r="D9" s="14">
        <v>27020</v>
      </c>
      <c r="E9" s="15">
        <v>0.13945225758697299</v>
      </c>
    </row>
    <row r="10" spans="1:5" x14ac:dyDescent="0.25">
      <c r="A10" s="179"/>
      <c r="B10" s="13" t="s">
        <v>21</v>
      </c>
      <c r="C10" s="14">
        <v>191</v>
      </c>
      <c r="D10" s="14">
        <v>174</v>
      </c>
      <c r="E10" s="15">
        <v>9.7701149425287404E-2</v>
      </c>
    </row>
    <row r="11" spans="1:5" x14ac:dyDescent="0.25">
      <c r="A11" s="180"/>
      <c r="B11" s="13" t="s">
        <v>22</v>
      </c>
      <c r="C11" s="14">
        <v>33643</v>
      </c>
      <c r="D11" s="14">
        <v>28626</v>
      </c>
      <c r="E11" s="15">
        <v>0.17526025291692901</v>
      </c>
    </row>
    <row r="12" spans="1:5" x14ac:dyDescent="0.25">
      <c r="A12" s="178" t="s">
        <v>23</v>
      </c>
      <c r="B12" s="13" t="s">
        <v>24</v>
      </c>
      <c r="C12" s="14">
        <v>6765</v>
      </c>
      <c r="D12" s="14">
        <v>4972</v>
      </c>
      <c r="E12" s="15">
        <v>0.36061946902654901</v>
      </c>
    </row>
    <row r="13" spans="1:5" x14ac:dyDescent="0.25">
      <c r="A13" s="179"/>
      <c r="B13" s="13" t="s">
        <v>25</v>
      </c>
      <c r="C13" s="14">
        <v>3236</v>
      </c>
      <c r="D13" s="14">
        <v>2596</v>
      </c>
      <c r="E13" s="15">
        <v>0.24653312788906001</v>
      </c>
    </row>
    <row r="14" spans="1:5" x14ac:dyDescent="0.25">
      <c r="A14" s="180"/>
      <c r="B14" s="13" t="s">
        <v>26</v>
      </c>
      <c r="C14" s="14">
        <v>20073</v>
      </c>
      <c r="D14" s="14">
        <v>18622</v>
      </c>
      <c r="E14" s="15">
        <v>7.7918590913972699E-2</v>
      </c>
    </row>
    <row r="15" spans="1:5" x14ac:dyDescent="0.25">
      <c r="A15" s="178" t="s">
        <v>27</v>
      </c>
      <c r="B15" s="13" t="s">
        <v>28</v>
      </c>
      <c r="C15" s="14">
        <v>732</v>
      </c>
      <c r="D15" s="14">
        <v>518</v>
      </c>
      <c r="E15" s="15">
        <v>0.41312741312741302</v>
      </c>
    </row>
    <row r="16" spans="1:5" x14ac:dyDescent="0.25">
      <c r="A16" s="179"/>
      <c r="B16" s="13" t="s">
        <v>29</v>
      </c>
      <c r="C16" s="14">
        <v>6168</v>
      </c>
      <c r="D16" s="14">
        <v>4952</v>
      </c>
      <c r="E16" s="15">
        <v>0.24555735056542799</v>
      </c>
    </row>
    <row r="17" spans="1:5" x14ac:dyDescent="0.25">
      <c r="A17" s="179"/>
      <c r="B17" s="13" t="s">
        <v>30</v>
      </c>
      <c r="C17" s="14">
        <v>70</v>
      </c>
      <c r="D17" s="14">
        <v>65</v>
      </c>
      <c r="E17" s="15">
        <v>7.69230769230769E-2</v>
      </c>
    </row>
    <row r="18" spans="1:5" x14ac:dyDescent="0.25">
      <c r="A18" s="179"/>
      <c r="B18" s="13" t="s">
        <v>31</v>
      </c>
      <c r="C18" s="14">
        <v>18</v>
      </c>
      <c r="D18" s="14">
        <v>14</v>
      </c>
      <c r="E18" s="15">
        <v>0.28571428571428598</v>
      </c>
    </row>
    <row r="19" spans="1:5" x14ac:dyDescent="0.25">
      <c r="A19" s="180"/>
      <c r="B19" s="13" t="s">
        <v>32</v>
      </c>
      <c r="C19" s="14">
        <v>332</v>
      </c>
      <c r="D19" s="14">
        <v>309</v>
      </c>
      <c r="E19" s="15">
        <v>7.4433656957928807E-2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177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142</v>
      </c>
      <c r="E24" s="15">
        <v>0</v>
      </c>
    </row>
    <row r="25" spans="1:5" x14ac:dyDescent="0.25">
      <c r="A25" s="12" t="s">
        <v>36</v>
      </c>
      <c r="B25" s="17"/>
      <c r="C25" s="14">
        <v>1078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1118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8004</v>
      </c>
      <c r="D31" s="14">
        <v>6610</v>
      </c>
      <c r="E31" s="15">
        <v>0.21089258698940999</v>
      </c>
    </row>
    <row r="32" spans="1:5" x14ac:dyDescent="0.25">
      <c r="A32" s="178" t="s">
        <v>41</v>
      </c>
      <c r="B32" s="13" t="s">
        <v>42</v>
      </c>
      <c r="C32" s="14">
        <v>916</v>
      </c>
      <c r="D32" s="14">
        <v>651</v>
      </c>
      <c r="E32" s="15">
        <v>0.40706605222734199</v>
      </c>
    </row>
    <row r="33" spans="1:5" x14ac:dyDescent="0.25">
      <c r="A33" s="179"/>
      <c r="B33" s="13" t="s">
        <v>43</v>
      </c>
      <c r="C33" s="14">
        <v>832</v>
      </c>
      <c r="D33" s="14">
        <v>753</v>
      </c>
      <c r="E33" s="15">
        <v>0.104913678618858</v>
      </c>
    </row>
    <row r="34" spans="1:5" x14ac:dyDescent="0.25">
      <c r="A34" s="179"/>
      <c r="B34" s="13" t="s">
        <v>44</v>
      </c>
      <c r="C34" s="14">
        <v>9</v>
      </c>
      <c r="D34" s="14">
        <v>7</v>
      </c>
      <c r="E34" s="15">
        <v>0.28571428571428598</v>
      </c>
    </row>
    <row r="35" spans="1:5" x14ac:dyDescent="0.25">
      <c r="A35" s="179"/>
      <c r="B35" s="13" t="s">
        <v>45</v>
      </c>
      <c r="C35" s="14">
        <v>187</v>
      </c>
      <c r="D35" s="14">
        <v>171</v>
      </c>
      <c r="E35" s="15">
        <v>9.3567251461988299E-2</v>
      </c>
    </row>
    <row r="36" spans="1:5" x14ac:dyDescent="0.25">
      <c r="A36" s="180"/>
      <c r="B36" s="13" t="s">
        <v>46</v>
      </c>
      <c r="C36" s="14">
        <v>5857</v>
      </c>
      <c r="D36" s="14">
        <v>4902</v>
      </c>
      <c r="E36" s="15">
        <v>0.19481844145246799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3773</v>
      </c>
      <c r="D40" s="14">
        <v>4229</v>
      </c>
      <c r="E40" s="15">
        <v>-0.107826909434854</v>
      </c>
    </row>
    <row r="41" spans="1:5" x14ac:dyDescent="0.25">
      <c r="A41" s="12" t="s">
        <v>49</v>
      </c>
      <c r="B41" s="17"/>
      <c r="C41" s="14">
        <v>3028</v>
      </c>
      <c r="D41" s="14">
        <v>2304</v>
      </c>
      <c r="E41" s="15">
        <v>0.31423611111111099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8" t="s">
        <v>51</v>
      </c>
      <c r="B45" s="13" t="s">
        <v>18</v>
      </c>
      <c r="C45" s="14">
        <v>2806</v>
      </c>
      <c r="D45" s="14">
        <v>2511</v>
      </c>
      <c r="E45" s="15">
        <v>0.11748307447232199</v>
      </c>
    </row>
    <row r="46" spans="1:5" x14ac:dyDescent="0.25">
      <c r="A46" s="179"/>
      <c r="B46" s="13" t="s">
        <v>52</v>
      </c>
      <c r="C46" s="14">
        <v>59</v>
      </c>
      <c r="D46" s="14">
        <v>30</v>
      </c>
      <c r="E46" s="15">
        <v>0.96666666666666701</v>
      </c>
    </row>
    <row r="47" spans="1:5" x14ac:dyDescent="0.25">
      <c r="A47" s="179"/>
      <c r="B47" s="13" t="s">
        <v>53</v>
      </c>
      <c r="C47" s="14">
        <v>6168</v>
      </c>
      <c r="D47" s="14">
        <v>4950</v>
      </c>
      <c r="E47" s="15">
        <v>0.24606060606060601</v>
      </c>
    </row>
    <row r="48" spans="1:5" x14ac:dyDescent="0.25">
      <c r="A48" s="180"/>
      <c r="B48" s="13" t="s">
        <v>22</v>
      </c>
      <c r="C48" s="14">
        <v>2884</v>
      </c>
      <c r="D48" s="14">
        <v>2208</v>
      </c>
      <c r="E48" s="15">
        <v>0.30615942028985499</v>
      </c>
    </row>
    <row r="49" spans="1:5" x14ac:dyDescent="0.25">
      <c r="A49" s="178" t="s">
        <v>54</v>
      </c>
      <c r="B49" s="13" t="s">
        <v>55</v>
      </c>
      <c r="C49" s="14">
        <v>4460</v>
      </c>
      <c r="D49" s="14">
        <v>3968</v>
      </c>
      <c r="E49" s="15">
        <v>0.123991935483871</v>
      </c>
    </row>
    <row r="50" spans="1:5" x14ac:dyDescent="0.25">
      <c r="A50" s="179"/>
      <c r="B50" s="13" t="s">
        <v>56</v>
      </c>
      <c r="C50" s="14">
        <v>368</v>
      </c>
      <c r="D50" s="14">
        <v>356</v>
      </c>
      <c r="E50" s="15">
        <v>3.3707865168539297E-2</v>
      </c>
    </row>
    <row r="51" spans="1:5" x14ac:dyDescent="0.25">
      <c r="A51" s="179"/>
      <c r="B51" s="13" t="s">
        <v>57</v>
      </c>
      <c r="C51" s="14">
        <v>1223</v>
      </c>
      <c r="D51" s="14">
        <v>1079</v>
      </c>
      <c r="E51" s="15">
        <v>0.13345690454124201</v>
      </c>
    </row>
    <row r="52" spans="1:5" x14ac:dyDescent="0.25">
      <c r="A52" s="180"/>
      <c r="B52" s="13" t="s">
        <v>58</v>
      </c>
      <c r="C52" s="14">
        <v>122</v>
      </c>
      <c r="D52" s="14">
        <v>66</v>
      </c>
      <c r="E52" s="15">
        <v>0.84848484848484895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8" t="s">
        <v>60</v>
      </c>
      <c r="B56" s="13" t="s">
        <v>53</v>
      </c>
      <c r="C56" s="14">
        <v>103</v>
      </c>
      <c r="D56" s="14">
        <v>97</v>
      </c>
      <c r="E56" s="15">
        <v>6.18556701030928E-2</v>
      </c>
    </row>
    <row r="57" spans="1:5" x14ac:dyDescent="0.25">
      <c r="A57" s="179"/>
      <c r="B57" s="13" t="s">
        <v>52</v>
      </c>
      <c r="C57" s="18"/>
      <c r="D57" s="18"/>
      <c r="E57" s="15">
        <v>0</v>
      </c>
    </row>
    <row r="58" spans="1:5" x14ac:dyDescent="0.25">
      <c r="A58" s="179"/>
      <c r="B58" s="13" t="s">
        <v>18</v>
      </c>
      <c r="C58" s="14">
        <v>172</v>
      </c>
      <c r="D58" s="14">
        <v>149</v>
      </c>
      <c r="E58" s="15">
        <v>0.15436241610738199</v>
      </c>
    </row>
    <row r="59" spans="1:5" x14ac:dyDescent="0.25">
      <c r="A59" s="179"/>
      <c r="B59" s="13" t="s">
        <v>22</v>
      </c>
      <c r="C59" s="14">
        <v>169</v>
      </c>
      <c r="D59" s="14">
        <v>145</v>
      </c>
      <c r="E59" s="15">
        <v>0.16551724137931001</v>
      </c>
    </row>
    <row r="60" spans="1:5" x14ac:dyDescent="0.25">
      <c r="A60" s="179"/>
      <c r="B60" s="13" t="s">
        <v>61</v>
      </c>
      <c r="C60" s="14">
        <v>45</v>
      </c>
      <c r="D60" s="14">
        <v>34</v>
      </c>
      <c r="E60" s="15">
        <v>0.32352941176470601</v>
      </c>
    </row>
    <row r="61" spans="1:5" x14ac:dyDescent="0.25">
      <c r="A61" s="180"/>
      <c r="B61" s="13" t="s">
        <v>62</v>
      </c>
      <c r="C61" s="14">
        <v>4</v>
      </c>
      <c r="D61" s="14">
        <v>4</v>
      </c>
      <c r="E61" s="15">
        <v>0</v>
      </c>
    </row>
    <row r="62" spans="1:5" x14ac:dyDescent="0.25">
      <c r="A62" s="178" t="s">
        <v>63</v>
      </c>
      <c r="B62" s="13" t="s">
        <v>64</v>
      </c>
      <c r="C62" s="14">
        <v>108</v>
      </c>
      <c r="D62" s="14">
        <v>94</v>
      </c>
      <c r="E62" s="15">
        <v>0.14893617021276601</v>
      </c>
    </row>
    <row r="63" spans="1:5" x14ac:dyDescent="0.25">
      <c r="A63" s="179"/>
      <c r="B63" s="13" t="s">
        <v>57</v>
      </c>
      <c r="C63" s="14">
        <v>8</v>
      </c>
      <c r="D63" s="14">
        <v>14</v>
      </c>
      <c r="E63" s="15">
        <v>-0.42857142857142799</v>
      </c>
    </row>
    <row r="64" spans="1:5" x14ac:dyDescent="0.25">
      <c r="A64" s="180"/>
      <c r="B64" s="13" t="s">
        <v>65</v>
      </c>
      <c r="C64" s="14">
        <v>8</v>
      </c>
      <c r="D64" s="14">
        <v>3</v>
      </c>
      <c r="E64" s="15">
        <v>1.6666666666666701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2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2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1"/>
      <c r="B76" s="13" t="s">
        <v>48</v>
      </c>
      <c r="C76" s="14">
        <v>32</v>
      </c>
      <c r="D76" s="14">
        <v>30</v>
      </c>
      <c r="E76" s="15">
        <v>6.6666666666666693E-2</v>
      </c>
    </row>
    <row r="77" spans="1:5" x14ac:dyDescent="0.25">
      <c r="A77" s="182"/>
      <c r="B77" s="13" t="s">
        <v>57</v>
      </c>
      <c r="C77" s="14">
        <v>10</v>
      </c>
      <c r="D77" s="14">
        <v>3</v>
      </c>
      <c r="E77" s="15">
        <v>2.3333333333333299</v>
      </c>
    </row>
    <row r="78" spans="1:5" x14ac:dyDescent="0.25">
      <c r="A78" s="182"/>
      <c r="B78" s="13" t="s">
        <v>64</v>
      </c>
      <c r="C78" s="14">
        <v>21</v>
      </c>
      <c r="D78" s="14">
        <v>28</v>
      </c>
      <c r="E78" s="15">
        <v>-0.25</v>
      </c>
    </row>
    <row r="79" spans="1:5" x14ac:dyDescent="0.25">
      <c r="A79" s="182"/>
      <c r="B79" s="13" t="s">
        <v>68</v>
      </c>
      <c r="C79" s="14">
        <v>21</v>
      </c>
      <c r="D79" s="14">
        <v>12</v>
      </c>
      <c r="E79" s="15">
        <v>0.75</v>
      </c>
    </row>
    <row r="80" spans="1:5" x14ac:dyDescent="0.25">
      <c r="A80" s="183"/>
      <c r="B80" s="13" t="s">
        <v>69</v>
      </c>
      <c r="C80" s="18"/>
      <c r="D80" s="14">
        <v>3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8" t="s">
        <v>71</v>
      </c>
      <c r="B84" s="13" t="s">
        <v>72</v>
      </c>
      <c r="C84" s="14">
        <v>3028</v>
      </c>
      <c r="D84" s="14">
        <v>2305</v>
      </c>
      <c r="E84" s="15">
        <v>0.31366594360086802</v>
      </c>
    </row>
    <row r="85" spans="1:5" x14ac:dyDescent="0.25">
      <c r="A85" s="180"/>
      <c r="B85" s="13" t="s">
        <v>73</v>
      </c>
      <c r="C85" s="14">
        <v>777</v>
      </c>
      <c r="D85" s="14">
        <v>474</v>
      </c>
      <c r="E85" s="15">
        <v>0.639240506329114</v>
      </c>
    </row>
    <row r="86" spans="1:5" x14ac:dyDescent="0.25">
      <c r="A86" s="178" t="s">
        <v>74</v>
      </c>
      <c r="B86" s="13" t="s">
        <v>72</v>
      </c>
      <c r="C86" s="14">
        <v>5567</v>
      </c>
      <c r="D86" s="14">
        <v>3868</v>
      </c>
      <c r="E86" s="15">
        <v>0.43924508790072397</v>
      </c>
    </row>
    <row r="87" spans="1:5" x14ac:dyDescent="0.25">
      <c r="A87" s="180"/>
      <c r="B87" s="13" t="s">
        <v>73</v>
      </c>
      <c r="C87" s="14">
        <v>3557</v>
      </c>
      <c r="D87" s="14">
        <v>3382</v>
      </c>
      <c r="E87" s="15">
        <v>5.1744529863985797E-2</v>
      </c>
    </row>
    <row r="88" spans="1:5" x14ac:dyDescent="0.25">
      <c r="A88" s="178" t="s">
        <v>75</v>
      </c>
      <c r="B88" s="13" t="s">
        <v>72</v>
      </c>
      <c r="C88" s="14">
        <v>518</v>
      </c>
      <c r="D88" s="14">
        <v>354</v>
      </c>
      <c r="E88" s="15">
        <v>0.46327683615819198</v>
      </c>
    </row>
    <row r="89" spans="1:5" x14ac:dyDescent="0.25">
      <c r="A89" s="180"/>
      <c r="B89" s="13" t="s">
        <v>73</v>
      </c>
      <c r="C89" s="14">
        <v>332</v>
      </c>
      <c r="D89" s="14">
        <v>335</v>
      </c>
      <c r="E89" s="15">
        <v>-8.9552238805970102E-3</v>
      </c>
    </row>
    <row r="90" spans="1:5" x14ac:dyDescent="0.25">
      <c r="A90" s="178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80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3881</v>
      </c>
      <c r="D95" s="14">
        <v>3193</v>
      </c>
      <c r="E95" s="15">
        <v>0.21547134356404599</v>
      </c>
    </row>
    <row r="96" spans="1:5" x14ac:dyDescent="0.25">
      <c r="A96" s="12" t="s">
        <v>78</v>
      </c>
      <c r="B96" s="17"/>
      <c r="C96" s="18"/>
      <c r="D96" s="18"/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2005</v>
      </c>
      <c r="D100" s="14">
        <v>1301</v>
      </c>
      <c r="E100" s="15">
        <v>0.54112221368178304</v>
      </c>
    </row>
    <row r="101" spans="1:5" x14ac:dyDescent="0.25">
      <c r="A101" s="12" t="s">
        <v>81</v>
      </c>
      <c r="B101" s="17"/>
      <c r="C101" s="14">
        <v>1006</v>
      </c>
      <c r="D101" s="14">
        <v>1043</v>
      </c>
      <c r="E101" s="15">
        <v>-3.5474592521572403E-2</v>
      </c>
    </row>
    <row r="102" spans="1:5" x14ac:dyDescent="0.25">
      <c r="A102" s="12" t="s">
        <v>78</v>
      </c>
      <c r="B102" s="17"/>
      <c r="C102" s="14">
        <v>13</v>
      </c>
      <c r="D102" s="14">
        <v>1</v>
      </c>
      <c r="E102" s="15">
        <v>12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8" t="s">
        <v>80</v>
      </c>
      <c r="B106" s="13" t="s">
        <v>83</v>
      </c>
      <c r="C106" s="14">
        <v>2137</v>
      </c>
      <c r="D106" s="14">
        <v>1793</v>
      </c>
      <c r="E106" s="15">
        <v>0.19185722253206899</v>
      </c>
    </row>
    <row r="107" spans="1:5" x14ac:dyDescent="0.25">
      <c r="A107" s="179"/>
      <c r="B107" s="13" t="s">
        <v>84</v>
      </c>
      <c r="C107" s="14">
        <v>298</v>
      </c>
      <c r="D107" s="14">
        <v>360</v>
      </c>
      <c r="E107" s="15">
        <v>-0.172222222222222</v>
      </c>
    </row>
    <row r="108" spans="1:5" x14ac:dyDescent="0.25">
      <c r="A108" s="180"/>
      <c r="B108" s="13" t="s">
        <v>85</v>
      </c>
      <c r="C108" s="14">
        <v>1652</v>
      </c>
      <c r="D108" s="14">
        <v>589</v>
      </c>
      <c r="E108" s="15">
        <v>1.8047538200339599</v>
      </c>
    </row>
    <row r="109" spans="1:5" x14ac:dyDescent="0.25">
      <c r="A109" s="178" t="s">
        <v>81</v>
      </c>
      <c r="B109" s="13" t="s">
        <v>86</v>
      </c>
      <c r="C109" s="14">
        <v>110</v>
      </c>
      <c r="D109" s="14">
        <v>207</v>
      </c>
      <c r="E109" s="15">
        <v>-0.46859903381642498</v>
      </c>
    </row>
    <row r="110" spans="1:5" x14ac:dyDescent="0.25">
      <c r="A110" s="180"/>
      <c r="B110" s="13" t="s">
        <v>85</v>
      </c>
      <c r="C110" s="14">
        <v>1069</v>
      </c>
      <c r="D110" s="14">
        <v>733</v>
      </c>
      <c r="E110" s="15">
        <v>0.45839017735334198</v>
      </c>
    </row>
    <row r="111" spans="1:5" x14ac:dyDescent="0.25">
      <c r="A111" s="12" t="s">
        <v>78</v>
      </c>
      <c r="B111" s="17"/>
      <c r="C111" s="14">
        <v>82</v>
      </c>
      <c r="D111" s="14">
        <v>39</v>
      </c>
      <c r="E111" s="15">
        <v>1.1025641025641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8" t="s">
        <v>80</v>
      </c>
      <c r="B115" s="13" t="s">
        <v>83</v>
      </c>
      <c r="C115" s="14">
        <v>185</v>
      </c>
      <c r="D115" s="14">
        <v>189</v>
      </c>
      <c r="E115" s="15">
        <v>-2.1164021164021201E-2</v>
      </c>
    </row>
    <row r="116" spans="1:5" x14ac:dyDescent="0.25">
      <c r="A116" s="179"/>
      <c r="B116" s="13" t="s">
        <v>84</v>
      </c>
      <c r="C116" s="14">
        <v>44</v>
      </c>
      <c r="D116" s="14">
        <v>54</v>
      </c>
      <c r="E116" s="15">
        <v>-0.18518518518518501</v>
      </c>
    </row>
    <row r="117" spans="1:5" x14ac:dyDescent="0.25">
      <c r="A117" s="180"/>
      <c r="B117" s="13" t="s">
        <v>85</v>
      </c>
      <c r="C117" s="14">
        <v>192</v>
      </c>
      <c r="D117" s="14">
        <v>65</v>
      </c>
      <c r="E117" s="15">
        <v>1.95384615384615</v>
      </c>
    </row>
    <row r="118" spans="1:5" x14ac:dyDescent="0.25">
      <c r="A118" s="178" t="s">
        <v>81</v>
      </c>
      <c r="B118" s="13" t="s">
        <v>86</v>
      </c>
      <c r="C118" s="14">
        <v>7</v>
      </c>
      <c r="D118" s="14">
        <v>5</v>
      </c>
      <c r="E118" s="15">
        <v>0.4</v>
      </c>
    </row>
    <row r="119" spans="1:5" x14ac:dyDescent="0.25">
      <c r="A119" s="180"/>
      <c r="B119" s="13" t="s">
        <v>85</v>
      </c>
      <c r="C119" s="14">
        <v>55</v>
      </c>
      <c r="D119" s="14">
        <v>19</v>
      </c>
      <c r="E119" s="15">
        <v>1.8947368421052599</v>
      </c>
    </row>
    <row r="120" spans="1:5" x14ac:dyDescent="0.25">
      <c r="A120" s="12" t="s">
        <v>78</v>
      </c>
      <c r="B120" s="17"/>
      <c r="C120" s="14">
        <v>6</v>
      </c>
      <c r="D120" s="14">
        <v>3</v>
      </c>
      <c r="E120" s="15">
        <v>1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8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80"/>
      <c r="B125" s="13" t="s">
        <v>91</v>
      </c>
      <c r="C125" s="18"/>
      <c r="D125" s="18"/>
      <c r="E125" s="15">
        <v>0</v>
      </c>
    </row>
    <row r="126" spans="1:5" x14ac:dyDescent="0.25">
      <c r="A126" s="178" t="s">
        <v>92</v>
      </c>
      <c r="B126" s="13" t="s">
        <v>90</v>
      </c>
      <c r="C126" s="14">
        <v>516</v>
      </c>
      <c r="D126" s="14">
        <v>376</v>
      </c>
      <c r="E126" s="15">
        <v>0.37234042553191499</v>
      </c>
    </row>
    <row r="127" spans="1:5" x14ac:dyDescent="0.25">
      <c r="A127" s="180"/>
      <c r="B127" s="13" t="s">
        <v>91</v>
      </c>
      <c r="C127" s="14">
        <v>1290</v>
      </c>
      <c r="D127" s="14">
        <v>1261</v>
      </c>
      <c r="E127" s="15">
        <v>2.2997620935765298E-2</v>
      </c>
    </row>
    <row r="128" spans="1:5" x14ac:dyDescent="0.25">
      <c r="A128" s="178" t="s">
        <v>93</v>
      </c>
      <c r="B128" s="13" t="s">
        <v>90</v>
      </c>
      <c r="C128" s="14">
        <v>12670</v>
      </c>
      <c r="D128" s="14">
        <v>11100</v>
      </c>
      <c r="E128" s="15">
        <v>0.141441441441441</v>
      </c>
    </row>
    <row r="129" spans="1:5" x14ac:dyDescent="0.25">
      <c r="A129" s="180"/>
      <c r="B129" s="13" t="s">
        <v>91</v>
      </c>
      <c r="C129" s="14">
        <v>20891</v>
      </c>
      <c r="D129" s="14">
        <v>13404</v>
      </c>
      <c r="E129" s="15">
        <v>0.55856460757982695</v>
      </c>
    </row>
    <row r="130" spans="1:5" x14ac:dyDescent="0.25">
      <c r="A130" s="178" t="s">
        <v>94</v>
      </c>
      <c r="B130" s="13" t="s">
        <v>90</v>
      </c>
      <c r="C130" s="14">
        <v>397</v>
      </c>
      <c r="D130" s="14">
        <v>454</v>
      </c>
      <c r="E130" s="15">
        <v>-0.12555066079295099</v>
      </c>
    </row>
    <row r="131" spans="1:5" x14ac:dyDescent="0.25">
      <c r="A131" s="180"/>
      <c r="B131" s="13" t="s">
        <v>91</v>
      </c>
      <c r="C131" s="14">
        <v>2520</v>
      </c>
      <c r="D131" s="14">
        <v>879</v>
      </c>
      <c r="E131" s="15">
        <v>1.86689419795222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8" t="s">
        <v>96</v>
      </c>
      <c r="B135" s="13" t="s">
        <v>97</v>
      </c>
      <c r="C135" s="14">
        <v>461</v>
      </c>
      <c r="D135" s="14">
        <v>496</v>
      </c>
      <c r="E135" s="15">
        <v>-7.0564516129032306E-2</v>
      </c>
    </row>
    <row r="136" spans="1:5" x14ac:dyDescent="0.25">
      <c r="A136" s="180"/>
      <c r="B136" s="13" t="s">
        <v>98</v>
      </c>
      <c r="C136" s="14">
        <v>19</v>
      </c>
      <c r="D136" s="14">
        <v>3</v>
      </c>
      <c r="E136" s="15">
        <v>5.3333333333333304</v>
      </c>
    </row>
    <row r="137" spans="1:5" x14ac:dyDescent="0.25">
      <c r="A137" s="178" t="s">
        <v>99</v>
      </c>
      <c r="B137" s="13" t="s">
        <v>97</v>
      </c>
      <c r="C137" s="14">
        <v>6</v>
      </c>
      <c r="D137" s="14">
        <v>10</v>
      </c>
      <c r="E137" s="15">
        <v>-0.4</v>
      </c>
    </row>
    <row r="138" spans="1:5" x14ac:dyDescent="0.25">
      <c r="A138" s="180"/>
      <c r="B138" s="13" t="s">
        <v>98</v>
      </c>
      <c r="C138" s="14">
        <v>0</v>
      </c>
      <c r="D138" s="18"/>
      <c r="E138" s="15">
        <v>0</v>
      </c>
    </row>
    <row r="139" spans="1:5" x14ac:dyDescent="0.25">
      <c r="A139" s="178" t="s">
        <v>100</v>
      </c>
      <c r="B139" s="13" t="s">
        <v>97</v>
      </c>
      <c r="C139" s="14">
        <v>7</v>
      </c>
      <c r="D139" s="14">
        <v>24</v>
      </c>
      <c r="E139" s="15">
        <v>-0.70833333333333304</v>
      </c>
    </row>
    <row r="140" spans="1:5" x14ac:dyDescent="0.25">
      <c r="A140" s="180"/>
      <c r="B140" s="13" t="s">
        <v>101</v>
      </c>
      <c r="C140" s="14">
        <v>0</v>
      </c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1626</v>
      </c>
      <c r="D144" s="14">
        <v>1284</v>
      </c>
      <c r="E144" s="15">
        <v>0.26635514018691597</v>
      </c>
    </row>
    <row r="145" spans="1:5" x14ac:dyDescent="0.25">
      <c r="A145" s="178" t="s">
        <v>104</v>
      </c>
      <c r="B145" s="13" t="s">
        <v>105</v>
      </c>
      <c r="C145" s="14">
        <v>11</v>
      </c>
      <c r="D145" s="14">
        <v>14</v>
      </c>
      <c r="E145" s="15">
        <v>-0.214285714285714</v>
      </c>
    </row>
    <row r="146" spans="1:5" x14ac:dyDescent="0.25">
      <c r="A146" s="179"/>
      <c r="B146" s="13" t="s">
        <v>106</v>
      </c>
      <c r="C146" s="14">
        <v>1214</v>
      </c>
      <c r="D146" s="14">
        <v>958</v>
      </c>
      <c r="E146" s="15">
        <v>0.26722338204592899</v>
      </c>
    </row>
    <row r="147" spans="1:5" x14ac:dyDescent="0.25">
      <c r="A147" s="179"/>
      <c r="B147" s="13" t="s">
        <v>107</v>
      </c>
      <c r="C147" s="14">
        <v>55</v>
      </c>
      <c r="D147" s="14">
        <v>54</v>
      </c>
      <c r="E147" s="15">
        <v>1.85185185185185E-2</v>
      </c>
    </row>
    <row r="148" spans="1:5" x14ac:dyDescent="0.25">
      <c r="A148" s="179"/>
      <c r="B148" s="13" t="s">
        <v>108</v>
      </c>
      <c r="C148" s="14">
        <v>239</v>
      </c>
      <c r="D148" s="14">
        <v>161</v>
      </c>
      <c r="E148" s="15">
        <v>0.48447204968944102</v>
      </c>
    </row>
    <row r="149" spans="1:5" x14ac:dyDescent="0.25">
      <c r="A149" s="179"/>
      <c r="B149" s="13" t="s">
        <v>109</v>
      </c>
      <c r="C149" s="14">
        <v>103</v>
      </c>
      <c r="D149" s="14">
        <v>87</v>
      </c>
      <c r="E149" s="15">
        <v>0.18390804597701099</v>
      </c>
    </row>
    <row r="150" spans="1:5" x14ac:dyDescent="0.25">
      <c r="A150" s="180"/>
      <c r="B150" s="13" t="s">
        <v>110</v>
      </c>
      <c r="C150" s="14">
        <v>4</v>
      </c>
      <c r="D150" s="14">
        <v>10</v>
      </c>
      <c r="E150" s="15">
        <v>-0.6</v>
      </c>
    </row>
    <row r="151" spans="1:5" x14ac:dyDescent="0.25">
      <c r="A151" s="178" t="s">
        <v>111</v>
      </c>
      <c r="B151" s="13" t="s">
        <v>112</v>
      </c>
      <c r="C151" s="14">
        <v>334</v>
      </c>
      <c r="D151" s="14">
        <v>316</v>
      </c>
      <c r="E151" s="15">
        <v>5.6962025316455701E-2</v>
      </c>
    </row>
    <row r="152" spans="1:5" x14ac:dyDescent="0.25">
      <c r="A152" s="180"/>
      <c r="B152" s="13" t="s">
        <v>113</v>
      </c>
      <c r="C152" s="14">
        <v>1385</v>
      </c>
      <c r="D152" s="14">
        <v>1294</v>
      </c>
      <c r="E152" s="15">
        <v>7.0324574961360103E-2</v>
      </c>
    </row>
    <row r="153" spans="1:5" x14ac:dyDescent="0.25">
      <c r="A153" s="178" t="s">
        <v>114</v>
      </c>
      <c r="B153" s="13" t="s">
        <v>18</v>
      </c>
      <c r="C153" s="14">
        <v>312</v>
      </c>
      <c r="D153" s="14">
        <v>353</v>
      </c>
      <c r="E153" s="15">
        <v>-0.11614730878187</v>
      </c>
    </row>
    <row r="154" spans="1:5" x14ac:dyDescent="0.25">
      <c r="A154" s="180"/>
      <c r="B154" s="13" t="s">
        <v>22</v>
      </c>
      <c r="C154" s="14">
        <v>445</v>
      </c>
      <c r="D154" s="14">
        <v>340</v>
      </c>
      <c r="E154" s="15">
        <v>0.308823529411765</v>
      </c>
    </row>
    <row r="155" spans="1:5" x14ac:dyDescent="0.25">
      <c r="A155" s="12" t="s">
        <v>115</v>
      </c>
      <c r="B155" s="17"/>
      <c r="C155" s="18"/>
      <c r="D155" s="18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8" t="s">
        <v>117</v>
      </c>
      <c r="B159" s="13" t="s">
        <v>118</v>
      </c>
      <c r="C159" s="14">
        <v>2433</v>
      </c>
      <c r="D159" s="14">
        <v>3737</v>
      </c>
      <c r="E159" s="15">
        <v>-0.34894300240834902</v>
      </c>
    </row>
    <row r="160" spans="1:5" x14ac:dyDescent="0.25">
      <c r="A160" s="179"/>
      <c r="B160" s="13" t="s">
        <v>119</v>
      </c>
      <c r="C160" s="14">
        <v>391</v>
      </c>
      <c r="D160" s="14">
        <v>388</v>
      </c>
      <c r="E160" s="15">
        <v>7.7319587628866E-3</v>
      </c>
    </row>
    <row r="161" spans="1:5" x14ac:dyDescent="0.25">
      <c r="A161" s="179"/>
      <c r="B161" s="13" t="s">
        <v>120</v>
      </c>
      <c r="C161" s="14">
        <v>789</v>
      </c>
      <c r="D161" s="14">
        <v>931</v>
      </c>
      <c r="E161" s="15">
        <v>-0.15252416756176099</v>
      </c>
    </row>
    <row r="162" spans="1:5" x14ac:dyDescent="0.25">
      <c r="A162" s="179"/>
      <c r="B162" s="13" t="s">
        <v>121</v>
      </c>
      <c r="C162" s="14">
        <v>20</v>
      </c>
      <c r="D162" s="14">
        <v>509</v>
      </c>
      <c r="E162" s="15">
        <v>-0.96070726915520599</v>
      </c>
    </row>
    <row r="163" spans="1:5" x14ac:dyDescent="0.25">
      <c r="A163" s="17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9"/>
      <c r="B164" s="13" t="s">
        <v>123</v>
      </c>
      <c r="C164" s="14">
        <v>10</v>
      </c>
      <c r="D164" s="14">
        <v>19</v>
      </c>
      <c r="E164" s="15">
        <v>-0.47368421052631599</v>
      </c>
    </row>
    <row r="165" spans="1:5" x14ac:dyDescent="0.25">
      <c r="A165" s="179"/>
      <c r="B165" s="13" t="s">
        <v>124</v>
      </c>
      <c r="C165" s="14">
        <v>975</v>
      </c>
      <c r="D165" s="14">
        <v>655</v>
      </c>
      <c r="E165" s="15">
        <v>0.488549618320611</v>
      </c>
    </row>
    <row r="166" spans="1:5" x14ac:dyDescent="0.25">
      <c r="A166" s="179"/>
      <c r="B166" s="13" t="s">
        <v>125</v>
      </c>
      <c r="C166" s="14">
        <v>2</v>
      </c>
      <c r="D166" s="14">
        <v>0</v>
      </c>
      <c r="E166" s="15">
        <v>0</v>
      </c>
    </row>
    <row r="167" spans="1:5" x14ac:dyDescent="0.25">
      <c r="A167" s="179"/>
      <c r="B167" s="13" t="s">
        <v>126</v>
      </c>
      <c r="C167" s="14">
        <v>509</v>
      </c>
      <c r="D167" s="14">
        <v>733</v>
      </c>
      <c r="E167" s="15">
        <v>-0.305593451568895</v>
      </c>
    </row>
    <row r="168" spans="1:5" x14ac:dyDescent="0.25">
      <c r="A168" s="179"/>
      <c r="B168" s="13" t="s">
        <v>127</v>
      </c>
      <c r="C168" s="14">
        <v>1864</v>
      </c>
      <c r="D168" s="14">
        <v>2344</v>
      </c>
      <c r="E168" s="15">
        <v>-0.204778156996587</v>
      </c>
    </row>
    <row r="169" spans="1:5" x14ac:dyDescent="0.25">
      <c r="A169" s="179"/>
      <c r="B169" s="13" t="s">
        <v>128</v>
      </c>
      <c r="C169" s="14">
        <v>35</v>
      </c>
      <c r="D169" s="14">
        <v>37</v>
      </c>
      <c r="E169" s="15">
        <v>-5.4054054054054099E-2</v>
      </c>
    </row>
    <row r="170" spans="1:5" x14ac:dyDescent="0.25">
      <c r="A170" s="179"/>
      <c r="B170" s="13" t="s">
        <v>129</v>
      </c>
      <c r="C170" s="14">
        <v>1130</v>
      </c>
      <c r="D170" s="14">
        <v>1389</v>
      </c>
      <c r="E170" s="15">
        <v>-0.18646508279337701</v>
      </c>
    </row>
    <row r="171" spans="1:5" x14ac:dyDescent="0.25">
      <c r="A171" s="179"/>
      <c r="B171" s="13" t="s">
        <v>130</v>
      </c>
      <c r="C171" s="14">
        <v>8</v>
      </c>
      <c r="D171" s="14">
        <v>1</v>
      </c>
      <c r="E171" s="15">
        <v>7</v>
      </c>
    </row>
    <row r="172" spans="1:5" x14ac:dyDescent="0.25">
      <c r="A172" s="179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9"/>
      <c r="B173" s="13" t="s">
        <v>132</v>
      </c>
      <c r="C173" s="14">
        <v>47</v>
      </c>
      <c r="D173" s="14">
        <v>60</v>
      </c>
      <c r="E173" s="15">
        <v>-0.21666666666666701</v>
      </c>
    </row>
    <row r="174" spans="1:5" x14ac:dyDescent="0.25">
      <c r="A174" s="179"/>
      <c r="B174" s="13" t="s">
        <v>133</v>
      </c>
      <c r="C174" s="14">
        <v>0</v>
      </c>
      <c r="D174" s="14">
        <v>1</v>
      </c>
      <c r="E174" s="15">
        <v>-1</v>
      </c>
    </row>
    <row r="175" spans="1:5" x14ac:dyDescent="0.25">
      <c r="A175" s="179"/>
      <c r="B175" s="13" t="s">
        <v>134</v>
      </c>
      <c r="C175" s="14">
        <v>36</v>
      </c>
      <c r="D175" s="14">
        <v>37</v>
      </c>
      <c r="E175" s="15">
        <v>-2.7027027027027001E-2</v>
      </c>
    </row>
    <row r="176" spans="1:5" x14ac:dyDescent="0.25">
      <c r="A176" s="179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9"/>
      <c r="B177" s="13" t="s">
        <v>136</v>
      </c>
      <c r="C177" s="18"/>
      <c r="D177" s="18"/>
      <c r="E177" s="15">
        <v>0</v>
      </c>
    </row>
    <row r="178" spans="1:5" x14ac:dyDescent="0.25">
      <c r="A178" s="179"/>
      <c r="B178" s="13" t="s">
        <v>137</v>
      </c>
      <c r="C178" s="18"/>
      <c r="D178" s="14">
        <v>0</v>
      </c>
      <c r="E178" s="15">
        <v>0</v>
      </c>
    </row>
    <row r="179" spans="1:5" x14ac:dyDescent="0.25">
      <c r="A179" s="179"/>
      <c r="B179" s="13" t="s">
        <v>138</v>
      </c>
      <c r="C179" s="14">
        <v>1287</v>
      </c>
      <c r="D179" s="14">
        <v>0</v>
      </c>
      <c r="E179" s="15">
        <v>0</v>
      </c>
    </row>
    <row r="180" spans="1:5" x14ac:dyDescent="0.25">
      <c r="A180" s="179"/>
      <c r="B180" s="13" t="s">
        <v>139</v>
      </c>
      <c r="C180" s="14">
        <v>38</v>
      </c>
      <c r="D180" s="14">
        <v>0</v>
      </c>
      <c r="E180" s="15">
        <v>0</v>
      </c>
    </row>
    <row r="181" spans="1:5" x14ac:dyDescent="0.25">
      <c r="A181" s="179"/>
      <c r="B181" s="13" t="s">
        <v>140</v>
      </c>
      <c r="C181" s="14">
        <v>25</v>
      </c>
      <c r="D181" s="14">
        <v>0</v>
      </c>
      <c r="E181" s="15">
        <v>0</v>
      </c>
    </row>
    <row r="182" spans="1:5" x14ac:dyDescent="0.25">
      <c r="A182" s="179"/>
      <c r="B182" s="13" t="s">
        <v>141</v>
      </c>
      <c r="C182" s="14">
        <v>3</v>
      </c>
      <c r="D182" s="14">
        <v>0</v>
      </c>
      <c r="E182" s="15">
        <v>0</v>
      </c>
    </row>
    <row r="183" spans="1:5" x14ac:dyDescent="0.25">
      <c r="A183" s="179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9"/>
      <c r="B184" s="13" t="s">
        <v>143</v>
      </c>
      <c r="C184" s="14">
        <v>3</v>
      </c>
      <c r="D184" s="14">
        <v>0</v>
      </c>
      <c r="E184" s="15">
        <v>0</v>
      </c>
    </row>
    <row r="185" spans="1:5" x14ac:dyDescent="0.25">
      <c r="A185" s="179"/>
      <c r="B185" s="13" t="s">
        <v>144</v>
      </c>
      <c r="C185" s="14">
        <v>17</v>
      </c>
      <c r="D185" s="14">
        <v>0</v>
      </c>
      <c r="E185" s="15">
        <v>0</v>
      </c>
    </row>
    <row r="186" spans="1:5" x14ac:dyDescent="0.25">
      <c r="A186" s="179"/>
      <c r="B186" s="13" t="s">
        <v>145</v>
      </c>
      <c r="C186" s="14">
        <v>20</v>
      </c>
      <c r="D186" s="14">
        <v>0</v>
      </c>
      <c r="E186" s="15">
        <v>0</v>
      </c>
    </row>
    <row r="187" spans="1:5" x14ac:dyDescent="0.25">
      <c r="A187" s="179"/>
      <c r="B187" s="13" t="s">
        <v>146</v>
      </c>
      <c r="C187" s="14">
        <v>241</v>
      </c>
      <c r="D187" s="14">
        <v>0</v>
      </c>
      <c r="E187" s="15">
        <v>0</v>
      </c>
    </row>
    <row r="188" spans="1:5" x14ac:dyDescent="0.25">
      <c r="A188" s="179"/>
      <c r="B188" s="13" t="s">
        <v>147</v>
      </c>
      <c r="C188" s="14">
        <v>61</v>
      </c>
      <c r="D188" s="14">
        <v>0</v>
      </c>
      <c r="E188" s="15">
        <v>0</v>
      </c>
    </row>
    <row r="189" spans="1:5" x14ac:dyDescent="0.25">
      <c r="A189" s="179"/>
      <c r="B189" s="13" t="s">
        <v>148</v>
      </c>
      <c r="C189" s="14">
        <v>76</v>
      </c>
      <c r="D189" s="14">
        <v>0</v>
      </c>
      <c r="E189" s="15">
        <v>0</v>
      </c>
    </row>
    <row r="190" spans="1:5" x14ac:dyDescent="0.25">
      <c r="A190" s="179"/>
      <c r="B190" s="13" t="s">
        <v>149</v>
      </c>
      <c r="C190" s="14">
        <v>9</v>
      </c>
      <c r="D190" s="14">
        <v>0</v>
      </c>
      <c r="E190" s="15">
        <v>0</v>
      </c>
    </row>
    <row r="191" spans="1:5" x14ac:dyDescent="0.25">
      <c r="A191" s="179"/>
      <c r="B191" s="13" t="s">
        <v>150</v>
      </c>
      <c r="C191" s="14">
        <v>305</v>
      </c>
      <c r="D191" s="14">
        <v>0</v>
      </c>
      <c r="E191" s="15">
        <v>0</v>
      </c>
    </row>
    <row r="192" spans="1:5" x14ac:dyDescent="0.25">
      <c r="A192" s="179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9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9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9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9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9"/>
      <c r="B197" s="13" t="s">
        <v>156</v>
      </c>
      <c r="C197" s="14">
        <v>161</v>
      </c>
      <c r="D197" s="14">
        <v>0</v>
      </c>
      <c r="E197" s="15">
        <v>0</v>
      </c>
    </row>
    <row r="198" spans="1:5" x14ac:dyDescent="0.25">
      <c r="A198" s="179"/>
      <c r="B198" s="13" t="s">
        <v>157</v>
      </c>
      <c r="C198" s="14">
        <v>443</v>
      </c>
      <c r="D198" s="14">
        <v>0</v>
      </c>
      <c r="E198" s="15">
        <v>0</v>
      </c>
    </row>
    <row r="199" spans="1:5" x14ac:dyDescent="0.25">
      <c r="A199" s="179"/>
      <c r="B199" s="13" t="s">
        <v>158</v>
      </c>
      <c r="C199" s="14">
        <v>1</v>
      </c>
      <c r="D199" s="14">
        <v>0</v>
      </c>
      <c r="E199" s="15">
        <v>0</v>
      </c>
    </row>
    <row r="200" spans="1:5" x14ac:dyDescent="0.25">
      <c r="A200" s="180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8" t="s">
        <v>160</v>
      </c>
      <c r="B201" s="13" t="s">
        <v>161</v>
      </c>
      <c r="C201" s="14">
        <v>2454</v>
      </c>
      <c r="D201" s="14">
        <v>4224</v>
      </c>
      <c r="E201" s="15">
        <v>-0.41903409090909099</v>
      </c>
    </row>
    <row r="202" spans="1:5" x14ac:dyDescent="0.25">
      <c r="A202" s="179"/>
      <c r="B202" s="13" t="s">
        <v>119</v>
      </c>
      <c r="C202" s="14">
        <v>394</v>
      </c>
      <c r="D202" s="14">
        <v>464</v>
      </c>
      <c r="E202" s="15">
        <v>-0.15086206896551699</v>
      </c>
    </row>
    <row r="203" spans="1:5" x14ac:dyDescent="0.25">
      <c r="A203" s="179"/>
      <c r="B203" s="13" t="s">
        <v>162</v>
      </c>
      <c r="C203" s="14">
        <v>3257</v>
      </c>
      <c r="D203" s="14">
        <v>965</v>
      </c>
      <c r="E203" s="15">
        <v>2.3751295336787601</v>
      </c>
    </row>
    <row r="204" spans="1:5" x14ac:dyDescent="0.25">
      <c r="A204" s="179"/>
      <c r="B204" s="13" t="s">
        <v>121</v>
      </c>
      <c r="C204" s="14">
        <v>19</v>
      </c>
      <c r="D204" s="14">
        <v>647</v>
      </c>
      <c r="E204" s="15">
        <v>-0.97063369397217902</v>
      </c>
    </row>
    <row r="205" spans="1:5" x14ac:dyDescent="0.25">
      <c r="A205" s="179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9"/>
      <c r="B206" s="13" t="s">
        <v>123</v>
      </c>
      <c r="C206" s="14">
        <v>10</v>
      </c>
      <c r="D206" s="14">
        <v>19</v>
      </c>
      <c r="E206" s="15">
        <v>-0.47368421052631599</v>
      </c>
    </row>
    <row r="207" spans="1:5" x14ac:dyDescent="0.25">
      <c r="A207" s="179"/>
      <c r="B207" s="13" t="s">
        <v>124</v>
      </c>
      <c r="C207" s="14">
        <v>956</v>
      </c>
      <c r="D207" s="14">
        <v>731</v>
      </c>
      <c r="E207" s="15">
        <v>0.30779753761969902</v>
      </c>
    </row>
    <row r="208" spans="1:5" x14ac:dyDescent="0.25">
      <c r="A208" s="179"/>
      <c r="B208" s="13" t="s">
        <v>163</v>
      </c>
      <c r="C208" s="14">
        <v>2</v>
      </c>
      <c r="D208" s="14">
        <v>0</v>
      </c>
      <c r="E208" s="15">
        <v>0</v>
      </c>
    </row>
    <row r="209" spans="1:5" x14ac:dyDescent="0.25">
      <c r="A209" s="179"/>
      <c r="B209" s="13" t="s">
        <v>126</v>
      </c>
      <c r="C209" s="14">
        <v>510</v>
      </c>
      <c r="D209" s="14">
        <v>707</v>
      </c>
      <c r="E209" s="15">
        <v>-0.27864214992927899</v>
      </c>
    </row>
    <row r="210" spans="1:5" x14ac:dyDescent="0.25">
      <c r="A210" s="179"/>
      <c r="B210" s="13" t="s">
        <v>164</v>
      </c>
      <c r="C210" s="14">
        <v>1878</v>
      </c>
      <c r="D210" s="14">
        <v>2619</v>
      </c>
      <c r="E210" s="15">
        <v>-0.282932416953036</v>
      </c>
    </row>
    <row r="211" spans="1:5" x14ac:dyDescent="0.25">
      <c r="A211" s="179"/>
      <c r="B211" s="13" t="s">
        <v>128</v>
      </c>
      <c r="C211" s="14">
        <v>32</v>
      </c>
      <c r="D211" s="14">
        <v>45</v>
      </c>
      <c r="E211" s="15">
        <v>-0.28888888888888897</v>
      </c>
    </row>
    <row r="212" spans="1:5" x14ac:dyDescent="0.25">
      <c r="A212" s="179"/>
      <c r="B212" s="13" t="s">
        <v>129</v>
      </c>
      <c r="C212" s="14">
        <v>1115</v>
      </c>
      <c r="D212" s="14">
        <v>1424</v>
      </c>
      <c r="E212" s="15">
        <v>-0.21699438202247201</v>
      </c>
    </row>
    <row r="213" spans="1:5" x14ac:dyDescent="0.25">
      <c r="A213" s="179"/>
      <c r="B213" s="13" t="s">
        <v>130</v>
      </c>
      <c r="C213" s="14">
        <v>8</v>
      </c>
      <c r="D213" s="14">
        <v>1</v>
      </c>
      <c r="E213" s="15">
        <v>7</v>
      </c>
    </row>
    <row r="214" spans="1:5" x14ac:dyDescent="0.25">
      <c r="A214" s="179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9"/>
      <c r="B215" s="13" t="s">
        <v>132</v>
      </c>
      <c r="C215" s="14">
        <v>51</v>
      </c>
      <c r="D215" s="14">
        <v>69</v>
      </c>
      <c r="E215" s="15">
        <v>-0.26086956521739102</v>
      </c>
    </row>
    <row r="216" spans="1:5" x14ac:dyDescent="0.25">
      <c r="A216" s="179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9"/>
      <c r="B217" s="13" t="s">
        <v>134</v>
      </c>
      <c r="C217" s="14">
        <v>6</v>
      </c>
      <c r="D217" s="14">
        <v>9</v>
      </c>
      <c r="E217" s="15">
        <v>-0.33333333333333298</v>
      </c>
    </row>
    <row r="218" spans="1:5" x14ac:dyDescent="0.25">
      <c r="A218" s="179"/>
      <c r="B218" s="13" t="s">
        <v>135</v>
      </c>
      <c r="C218" s="14">
        <v>0</v>
      </c>
      <c r="D218" s="18"/>
      <c r="E218" s="15">
        <v>0</v>
      </c>
    </row>
    <row r="219" spans="1:5" x14ac:dyDescent="0.25">
      <c r="A219" s="179"/>
      <c r="B219" s="13" t="s">
        <v>136</v>
      </c>
      <c r="C219" s="18"/>
      <c r="D219" s="18"/>
      <c r="E219" s="15">
        <v>0</v>
      </c>
    </row>
    <row r="220" spans="1:5" x14ac:dyDescent="0.25">
      <c r="A220" s="179"/>
      <c r="B220" s="13" t="s">
        <v>137</v>
      </c>
      <c r="C220" s="18"/>
      <c r="D220" s="14">
        <v>0</v>
      </c>
      <c r="E220" s="15">
        <v>0</v>
      </c>
    </row>
    <row r="221" spans="1:5" x14ac:dyDescent="0.25">
      <c r="A221" s="179"/>
      <c r="B221" s="13" t="s">
        <v>138</v>
      </c>
      <c r="C221" s="14">
        <v>1290</v>
      </c>
      <c r="D221" s="14">
        <v>0</v>
      </c>
      <c r="E221" s="15">
        <v>0</v>
      </c>
    </row>
    <row r="222" spans="1:5" x14ac:dyDescent="0.25">
      <c r="A222" s="179"/>
      <c r="B222" s="13" t="s">
        <v>165</v>
      </c>
      <c r="C222" s="14">
        <v>38</v>
      </c>
      <c r="D222" s="14">
        <v>0</v>
      </c>
      <c r="E222" s="15">
        <v>0</v>
      </c>
    </row>
    <row r="223" spans="1:5" x14ac:dyDescent="0.25">
      <c r="A223" s="179"/>
      <c r="B223" s="13" t="s">
        <v>140</v>
      </c>
      <c r="C223" s="14">
        <v>24</v>
      </c>
      <c r="D223" s="14">
        <v>0</v>
      </c>
      <c r="E223" s="15">
        <v>0</v>
      </c>
    </row>
    <row r="224" spans="1:5" x14ac:dyDescent="0.25">
      <c r="A224" s="179"/>
      <c r="B224" s="13" t="s">
        <v>141</v>
      </c>
      <c r="C224" s="14">
        <v>3</v>
      </c>
      <c r="D224" s="14">
        <v>0</v>
      </c>
      <c r="E224" s="15">
        <v>0</v>
      </c>
    </row>
    <row r="225" spans="1:5" x14ac:dyDescent="0.25">
      <c r="A225" s="179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9"/>
      <c r="B226" s="13" t="s">
        <v>143</v>
      </c>
      <c r="C226" s="14">
        <v>3</v>
      </c>
      <c r="D226" s="14">
        <v>0</v>
      </c>
      <c r="E226" s="15">
        <v>0</v>
      </c>
    </row>
    <row r="227" spans="1:5" x14ac:dyDescent="0.25">
      <c r="A227" s="179"/>
      <c r="B227" s="13" t="s">
        <v>166</v>
      </c>
      <c r="C227" s="14">
        <v>15</v>
      </c>
      <c r="D227" s="14">
        <v>0</v>
      </c>
      <c r="E227" s="15">
        <v>0</v>
      </c>
    </row>
    <row r="228" spans="1:5" x14ac:dyDescent="0.25">
      <c r="A228" s="179"/>
      <c r="B228" s="13" t="s">
        <v>145</v>
      </c>
      <c r="C228" s="14">
        <v>20</v>
      </c>
      <c r="D228" s="14">
        <v>0</v>
      </c>
      <c r="E228" s="15">
        <v>0</v>
      </c>
    </row>
    <row r="229" spans="1:5" x14ac:dyDescent="0.25">
      <c r="A229" s="179"/>
      <c r="B229" s="13" t="s">
        <v>146</v>
      </c>
      <c r="C229" s="14">
        <v>242</v>
      </c>
      <c r="D229" s="14">
        <v>0</v>
      </c>
      <c r="E229" s="15">
        <v>0</v>
      </c>
    </row>
    <row r="230" spans="1:5" x14ac:dyDescent="0.25">
      <c r="A230" s="179"/>
      <c r="B230" s="13" t="s">
        <v>147</v>
      </c>
      <c r="C230" s="14">
        <v>31</v>
      </c>
      <c r="D230" s="14">
        <v>0</v>
      </c>
      <c r="E230" s="15">
        <v>0</v>
      </c>
    </row>
    <row r="231" spans="1:5" x14ac:dyDescent="0.25">
      <c r="A231" s="179"/>
      <c r="B231" s="13" t="s">
        <v>148</v>
      </c>
      <c r="C231" s="14">
        <v>74</v>
      </c>
      <c r="D231" s="14">
        <v>0</v>
      </c>
      <c r="E231" s="15">
        <v>0</v>
      </c>
    </row>
    <row r="232" spans="1:5" x14ac:dyDescent="0.25">
      <c r="A232" s="179"/>
      <c r="B232" s="13" t="s">
        <v>149</v>
      </c>
      <c r="C232" s="14">
        <v>9</v>
      </c>
      <c r="D232" s="14">
        <v>0</v>
      </c>
      <c r="E232" s="15">
        <v>0</v>
      </c>
    </row>
    <row r="233" spans="1:5" x14ac:dyDescent="0.25">
      <c r="A233" s="179"/>
      <c r="B233" s="13" t="s">
        <v>150</v>
      </c>
      <c r="C233" s="14">
        <v>294</v>
      </c>
      <c r="D233" s="14">
        <v>0</v>
      </c>
      <c r="E233" s="15">
        <v>0</v>
      </c>
    </row>
    <row r="234" spans="1:5" x14ac:dyDescent="0.25">
      <c r="A234" s="179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9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9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9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9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9"/>
      <c r="B239" s="13" t="s">
        <v>156</v>
      </c>
      <c r="C239" s="14">
        <v>158</v>
      </c>
      <c r="D239" s="14">
        <v>0</v>
      </c>
      <c r="E239" s="15">
        <v>0</v>
      </c>
    </row>
    <row r="240" spans="1:5" x14ac:dyDescent="0.25">
      <c r="A240" s="179"/>
      <c r="B240" s="13" t="s">
        <v>157</v>
      </c>
      <c r="C240" s="14">
        <v>433</v>
      </c>
      <c r="D240" s="14">
        <v>0</v>
      </c>
      <c r="E240" s="15">
        <v>0</v>
      </c>
    </row>
    <row r="241" spans="1:5" x14ac:dyDescent="0.25">
      <c r="A241" s="179"/>
      <c r="B241" s="13" t="s">
        <v>158</v>
      </c>
      <c r="C241" s="14">
        <v>1</v>
      </c>
      <c r="D241" s="14">
        <v>0</v>
      </c>
      <c r="E241" s="15">
        <v>0</v>
      </c>
    </row>
    <row r="242" spans="1:5" x14ac:dyDescent="0.25">
      <c r="A242" s="180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881</v>
      </c>
      <c r="D246" s="14">
        <v>1200</v>
      </c>
      <c r="E246" s="15">
        <v>-0.26583333333333298</v>
      </c>
    </row>
    <row r="247" spans="1:5" x14ac:dyDescent="0.25">
      <c r="A247" s="12" t="s">
        <v>169</v>
      </c>
      <c r="B247" s="17"/>
      <c r="C247" s="14">
        <v>187</v>
      </c>
      <c r="D247" s="14">
        <v>200</v>
      </c>
      <c r="E247" s="15">
        <v>-6.5000000000000002E-2</v>
      </c>
    </row>
    <row r="248" spans="1:5" x14ac:dyDescent="0.25">
      <c r="A248" s="12" t="s">
        <v>170</v>
      </c>
      <c r="B248" s="17"/>
      <c r="C248" s="14">
        <v>483</v>
      </c>
      <c r="D248" s="14">
        <v>391</v>
      </c>
      <c r="E248" s="15">
        <v>0.23529411764705899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8" t="s">
        <v>172</v>
      </c>
      <c r="B252" s="13" t="s">
        <v>173</v>
      </c>
      <c r="C252" s="14">
        <v>605</v>
      </c>
      <c r="D252" s="14">
        <v>665</v>
      </c>
      <c r="E252" s="15">
        <v>-9.0225563909774403E-2</v>
      </c>
    </row>
    <row r="253" spans="1:5" x14ac:dyDescent="0.25">
      <c r="A253" s="179"/>
      <c r="B253" s="13" t="s">
        <v>18</v>
      </c>
      <c r="C253" s="14">
        <v>845</v>
      </c>
      <c r="D253" s="14">
        <v>713</v>
      </c>
      <c r="E253" s="15">
        <v>0.18513323983169699</v>
      </c>
    </row>
    <row r="254" spans="1:5" x14ac:dyDescent="0.25">
      <c r="A254" s="180"/>
      <c r="B254" s="13" t="s">
        <v>22</v>
      </c>
      <c r="C254" s="14">
        <v>818</v>
      </c>
      <c r="D254" s="14">
        <v>840</v>
      </c>
      <c r="E254" s="15">
        <v>-2.6190476190476202E-2</v>
      </c>
    </row>
    <row r="255" spans="1:5" x14ac:dyDescent="0.25">
      <c r="A255" s="178" t="s">
        <v>174</v>
      </c>
      <c r="B255" s="13" t="s">
        <v>175</v>
      </c>
      <c r="C255" s="14">
        <v>53</v>
      </c>
      <c r="D255" s="14">
        <v>50</v>
      </c>
      <c r="E255" s="15">
        <v>0.06</v>
      </c>
    </row>
    <row r="256" spans="1:5" x14ac:dyDescent="0.25">
      <c r="A256" s="179"/>
      <c r="B256" s="13" t="s">
        <v>176</v>
      </c>
      <c r="C256" s="14">
        <v>35</v>
      </c>
      <c r="D256" s="14">
        <v>47</v>
      </c>
      <c r="E256" s="15">
        <v>-0.25531914893617003</v>
      </c>
    </row>
    <row r="257" spans="1:5" x14ac:dyDescent="0.25">
      <c r="A257" s="180"/>
      <c r="B257" s="13" t="s">
        <v>177</v>
      </c>
      <c r="C257" s="14">
        <v>1</v>
      </c>
      <c r="D257" s="14">
        <v>3</v>
      </c>
      <c r="E257" s="15">
        <v>-0.66666666666666696</v>
      </c>
    </row>
    <row r="258" spans="1:5" x14ac:dyDescent="0.25">
      <c r="A258" s="12" t="s">
        <v>178</v>
      </c>
      <c r="B258" s="17"/>
      <c r="C258" s="14">
        <v>481</v>
      </c>
      <c r="D258" s="14">
        <v>459</v>
      </c>
      <c r="E258" s="15">
        <v>4.7930283224400898E-2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89</v>
      </c>
      <c r="D262" s="14">
        <v>42</v>
      </c>
      <c r="E262" s="15">
        <v>1.11904761904762</v>
      </c>
    </row>
    <row r="263" spans="1:5" x14ac:dyDescent="0.25">
      <c r="A263" s="178" t="s">
        <v>181</v>
      </c>
      <c r="B263" s="13" t="s">
        <v>182</v>
      </c>
      <c r="C263" s="14">
        <v>8</v>
      </c>
      <c r="D263" s="14">
        <v>9</v>
      </c>
      <c r="E263" s="15">
        <v>-0.11111111111111099</v>
      </c>
    </row>
    <row r="264" spans="1:5" x14ac:dyDescent="0.25">
      <c r="A264" s="179"/>
      <c r="B264" s="13" t="s">
        <v>183</v>
      </c>
      <c r="C264" s="18"/>
      <c r="D264" s="18"/>
      <c r="E264" s="15">
        <v>0</v>
      </c>
    </row>
    <row r="265" spans="1:5" x14ac:dyDescent="0.25">
      <c r="A265" s="180"/>
      <c r="B265" s="13" t="s">
        <v>184</v>
      </c>
      <c r="C265" s="14">
        <v>3</v>
      </c>
      <c r="D265" s="18"/>
      <c r="E265" s="15">
        <v>0</v>
      </c>
    </row>
    <row r="266" spans="1:5" x14ac:dyDescent="0.25">
      <c r="A266" s="12" t="s">
        <v>185</v>
      </c>
      <c r="B266" s="17"/>
      <c r="C266" s="14">
        <v>2</v>
      </c>
      <c r="D266" s="18"/>
      <c r="E266" s="15">
        <v>0</v>
      </c>
    </row>
    <row r="267" spans="1:5" x14ac:dyDescent="0.25">
      <c r="A267" s="12" t="s">
        <v>186</v>
      </c>
      <c r="B267" s="17"/>
      <c r="C267" s="14">
        <v>269</v>
      </c>
      <c r="D267" s="14">
        <v>283</v>
      </c>
      <c r="E267" s="15">
        <v>-4.9469964664311E-2</v>
      </c>
    </row>
    <row r="268" spans="1:5" x14ac:dyDescent="0.25">
      <c r="A268" s="12" t="s">
        <v>110</v>
      </c>
      <c r="B268" s="17"/>
      <c r="C268" s="14">
        <v>591</v>
      </c>
      <c r="D268" s="14">
        <v>225</v>
      </c>
      <c r="E268" s="15">
        <v>1.62666666666667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103</v>
      </c>
      <c r="D272" s="14">
        <v>128</v>
      </c>
      <c r="E272" s="15">
        <v>-0.1953125</v>
      </c>
    </row>
    <row r="273" spans="1:5" x14ac:dyDescent="0.25">
      <c r="A273" s="178" t="s">
        <v>68</v>
      </c>
      <c r="B273" s="13" t="s">
        <v>189</v>
      </c>
      <c r="C273" s="14">
        <v>218</v>
      </c>
      <c r="D273" s="14">
        <v>202</v>
      </c>
      <c r="E273" s="15">
        <v>7.9207920792079195E-2</v>
      </c>
    </row>
    <row r="274" spans="1:5" x14ac:dyDescent="0.25">
      <c r="A274" s="180"/>
      <c r="B274" s="13" t="s">
        <v>110</v>
      </c>
      <c r="C274" s="14">
        <v>0</v>
      </c>
      <c r="D274" s="14">
        <v>1</v>
      </c>
      <c r="E274" s="15">
        <v>-1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7</v>
      </c>
      <c r="E276" s="15">
        <v>-1</v>
      </c>
    </row>
    <row r="277" spans="1:5" x14ac:dyDescent="0.25">
      <c r="A277" s="12" t="s">
        <v>192</v>
      </c>
      <c r="B277" s="17"/>
      <c r="C277" s="14">
        <v>2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8" t="s">
        <v>194</v>
      </c>
      <c r="B281" s="13" t="s">
        <v>195</v>
      </c>
      <c r="C281" s="14">
        <v>1</v>
      </c>
      <c r="D281" s="14">
        <v>3</v>
      </c>
      <c r="E281" s="15">
        <v>-0.66666666666666696</v>
      </c>
    </row>
    <row r="282" spans="1:5" x14ac:dyDescent="0.25">
      <c r="A282" s="180"/>
      <c r="B282" s="13" t="s">
        <v>196</v>
      </c>
      <c r="C282" s="14">
        <v>68</v>
      </c>
      <c r="D282" s="14">
        <v>56</v>
      </c>
      <c r="E282" s="15">
        <v>0.214285714285714</v>
      </c>
    </row>
    <row r="283" spans="1:5" x14ac:dyDescent="0.25">
      <c r="A283" s="12" t="s">
        <v>197</v>
      </c>
      <c r="B283" s="17"/>
      <c r="C283" s="18"/>
      <c r="D283" s="18"/>
      <c r="E283" s="15">
        <v>0</v>
      </c>
    </row>
    <row r="284" spans="1:5" x14ac:dyDescent="0.25">
      <c r="A284" s="12" t="s">
        <v>198</v>
      </c>
      <c r="B284" s="17"/>
      <c r="C284" s="18"/>
      <c r="D284" s="18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5" t="s">
        <v>205</v>
      </c>
      <c r="B293" s="13" t="s">
        <v>206</v>
      </c>
      <c r="C293" s="18"/>
      <c r="D293" s="18"/>
      <c r="E293" s="23"/>
    </row>
    <row r="294" spans="1:5" x14ac:dyDescent="0.25">
      <c r="A294" s="176"/>
      <c r="B294" s="13" t="s">
        <v>207</v>
      </c>
      <c r="C294" s="14">
        <v>681</v>
      </c>
      <c r="D294" s="14">
        <v>544</v>
      </c>
      <c r="E294" s="24">
        <v>0</v>
      </c>
    </row>
    <row r="295" spans="1:5" x14ac:dyDescent="0.25">
      <c r="A295" s="177"/>
      <c r="B295" s="13" t="s">
        <v>208</v>
      </c>
      <c r="C295" s="14">
        <v>16</v>
      </c>
      <c r="D295" s="14">
        <v>14</v>
      </c>
      <c r="E295" s="24">
        <v>0</v>
      </c>
    </row>
    <row r="296" spans="1:5" x14ac:dyDescent="0.25">
      <c r="A296" s="175" t="s">
        <v>209</v>
      </c>
      <c r="B296" s="13" t="s">
        <v>210</v>
      </c>
      <c r="C296" s="14">
        <v>2</v>
      </c>
      <c r="D296" s="14">
        <v>1</v>
      </c>
      <c r="E296" s="24">
        <v>0</v>
      </c>
    </row>
    <row r="297" spans="1:5" x14ac:dyDescent="0.25">
      <c r="A297" s="176"/>
      <c r="B297" s="13" t="s">
        <v>211</v>
      </c>
      <c r="C297" s="14">
        <v>2</v>
      </c>
      <c r="D297" s="14">
        <v>3</v>
      </c>
      <c r="E297" s="24">
        <v>0</v>
      </c>
    </row>
    <row r="298" spans="1:5" x14ac:dyDescent="0.25">
      <c r="A298" s="177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17</v>
      </c>
      <c r="D299" s="14">
        <v>22</v>
      </c>
      <c r="E299" s="24">
        <v>6</v>
      </c>
    </row>
    <row r="300" spans="1:5" x14ac:dyDescent="0.25">
      <c r="A300" s="175" t="s">
        <v>215</v>
      </c>
      <c r="B300" s="13" t="s">
        <v>216</v>
      </c>
      <c r="C300" s="14">
        <v>94</v>
      </c>
      <c r="D300" s="14">
        <v>61</v>
      </c>
      <c r="E300" s="24">
        <v>2</v>
      </c>
    </row>
    <row r="301" spans="1:5" x14ac:dyDescent="0.25">
      <c r="A301" s="176"/>
      <c r="B301" s="13" t="s">
        <v>217</v>
      </c>
      <c r="C301" s="18"/>
      <c r="D301" s="18"/>
      <c r="E301" s="23"/>
    </row>
    <row r="302" spans="1:5" x14ac:dyDescent="0.25">
      <c r="A302" s="177"/>
      <c r="B302" s="13" t="s">
        <v>218</v>
      </c>
      <c r="C302" s="14">
        <v>23</v>
      </c>
      <c r="D302" s="14">
        <v>38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3</v>
      </c>
      <c r="D303" s="14">
        <v>1</v>
      </c>
      <c r="E303" s="24">
        <v>2</v>
      </c>
    </row>
    <row r="304" spans="1:5" x14ac:dyDescent="0.25">
      <c r="A304" s="175" t="s">
        <v>221</v>
      </c>
      <c r="B304" s="13" t="s">
        <v>212</v>
      </c>
      <c r="C304" s="14">
        <v>3</v>
      </c>
      <c r="D304" s="14">
        <v>0</v>
      </c>
      <c r="E304" s="24">
        <v>1</v>
      </c>
    </row>
    <row r="305" spans="1:5" x14ac:dyDescent="0.25">
      <c r="A305" s="176"/>
      <c r="B305" s="13" t="s">
        <v>222</v>
      </c>
      <c r="C305" s="14">
        <v>45</v>
      </c>
      <c r="D305" s="14">
        <v>67</v>
      </c>
      <c r="E305" s="24">
        <v>9</v>
      </c>
    </row>
    <row r="306" spans="1:5" x14ac:dyDescent="0.25">
      <c r="A306" s="177"/>
      <c r="B306" s="13" t="s">
        <v>223</v>
      </c>
      <c r="C306" s="14">
        <v>10</v>
      </c>
      <c r="D306" s="14">
        <v>21</v>
      </c>
      <c r="E306" s="24">
        <v>4</v>
      </c>
    </row>
    <row r="307" spans="1:5" x14ac:dyDescent="0.25">
      <c r="A307" s="175" t="s">
        <v>224</v>
      </c>
      <c r="B307" s="13" t="s">
        <v>225</v>
      </c>
      <c r="C307" s="14">
        <v>30</v>
      </c>
      <c r="D307" s="14">
        <v>14</v>
      </c>
      <c r="E307" s="24">
        <v>3</v>
      </c>
    </row>
    <row r="308" spans="1:5" x14ac:dyDescent="0.25">
      <c r="A308" s="176"/>
      <c r="B308" s="13" t="s">
        <v>226</v>
      </c>
      <c r="C308" s="18"/>
      <c r="D308" s="18"/>
      <c r="E308" s="23"/>
    </row>
    <row r="309" spans="1:5" x14ac:dyDescent="0.25">
      <c r="A309" s="176"/>
      <c r="B309" s="13" t="s">
        <v>227</v>
      </c>
      <c r="C309" s="14">
        <v>809</v>
      </c>
      <c r="D309" s="14">
        <v>1015</v>
      </c>
      <c r="E309" s="24">
        <v>133</v>
      </c>
    </row>
    <row r="310" spans="1:5" x14ac:dyDescent="0.25">
      <c r="A310" s="176"/>
      <c r="B310" s="13" t="s">
        <v>228</v>
      </c>
      <c r="C310" s="14">
        <v>767</v>
      </c>
      <c r="D310" s="14">
        <v>839</v>
      </c>
      <c r="E310" s="24">
        <v>0</v>
      </c>
    </row>
    <row r="311" spans="1:5" x14ac:dyDescent="0.25">
      <c r="A311" s="176"/>
      <c r="B311" s="13" t="s">
        <v>229</v>
      </c>
      <c r="C311" s="14">
        <v>169</v>
      </c>
      <c r="D311" s="14">
        <v>132</v>
      </c>
      <c r="E311" s="24">
        <v>13</v>
      </c>
    </row>
    <row r="312" spans="1:5" x14ac:dyDescent="0.25">
      <c r="A312" s="176"/>
      <c r="B312" s="13" t="s">
        <v>230</v>
      </c>
      <c r="C312" s="14">
        <v>843</v>
      </c>
      <c r="D312" s="14">
        <v>1205</v>
      </c>
      <c r="E312" s="24">
        <v>129</v>
      </c>
    </row>
    <row r="313" spans="1:5" x14ac:dyDescent="0.25">
      <c r="A313" s="176"/>
      <c r="B313" s="13" t="s">
        <v>231</v>
      </c>
      <c r="C313" s="14">
        <v>174</v>
      </c>
      <c r="D313" s="14">
        <v>186</v>
      </c>
      <c r="E313" s="24">
        <v>0</v>
      </c>
    </row>
    <row r="314" spans="1:5" x14ac:dyDescent="0.25">
      <c r="A314" s="176"/>
      <c r="B314" s="13" t="s">
        <v>232</v>
      </c>
      <c r="C314" s="14">
        <v>3</v>
      </c>
      <c r="D314" s="14">
        <v>1</v>
      </c>
      <c r="E314" s="24">
        <v>1</v>
      </c>
    </row>
    <row r="315" spans="1:5" x14ac:dyDescent="0.25">
      <c r="A315" s="176"/>
      <c r="B315" s="13" t="s">
        <v>233</v>
      </c>
      <c r="C315" s="14">
        <v>667</v>
      </c>
      <c r="D315" s="14">
        <v>134</v>
      </c>
      <c r="E315" s="24">
        <v>85</v>
      </c>
    </row>
    <row r="316" spans="1:5" x14ac:dyDescent="0.25">
      <c r="A316" s="176"/>
      <c r="B316" s="13" t="s">
        <v>234</v>
      </c>
      <c r="C316" s="14">
        <v>1</v>
      </c>
      <c r="D316" s="14">
        <v>2</v>
      </c>
      <c r="E316" s="24">
        <v>0</v>
      </c>
    </row>
    <row r="317" spans="1:5" x14ac:dyDescent="0.25">
      <c r="A317" s="176"/>
      <c r="B317" s="13" t="s">
        <v>235</v>
      </c>
      <c r="C317" s="14">
        <v>2</v>
      </c>
      <c r="D317" s="14">
        <v>1</v>
      </c>
      <c r="E317" s="24">
        <v>0</v>
      </c>
    </row>
    <row r="318" spans="1:5" x14ac:dyDescent="0.25">
      <c r="A318" s="176"/>
      <c r="B318" s="13" t="s">
        <v>236</v>
      </c>
      <c r="C318" s="14">
        <v>1025</v>
      </c>
      <c r="D318" s="14">
        <v>1237</v>
      </c>
      <c r="E318" s="24">
        <v>147</v>
      </c>
    </row>
    <row r="319" spans="1:5" x14ac:dyDescent="0.25">
      <c r="A319" s="176"/>
      <c r="B319" s="13" t="s">
        <v>237</v>
      </c>
      <c r="C319" s="14">
        <v>801</v>
      </c>
      <c r="D319" s="14">
        <v>871</v>
      </c>
      <c r="E319" s="24">
        <v>0</v>
      </c>
    </row>
    <row r="320" spans="1:5" x14ac:dyDescent="0.25">
      <c r="A320" s="176"/>
      <c r="B320" s="13" t="s">
        <v>238</v>
      </c>
      <c r="C320" s="14">
        <v>15</v>
      </c>
      <c r="D320" s="14">
        <v>22</v>
      </c>
      <c r="E320" s="24">
        <v>4</v>
      </c>
    </row>
    <row r="321" spans="1:5" x14ac:dyDescent="0.25">
      <c r="A321" s="177"/>
      <c r="B321" s="13" t="s">
        <v>239</v>
      </c>
      <c r="C321" s="14">
        <v>53</v>
      </c>
      <c r="D321" s="14">
        <v>50</v>
      </c>
      <c r="E321" s="24">
        <v>0</v>
      </c>
    </row>
    <row r="322" spans="1:5" x14ac:dyDescent="0.25">
      <c r="A322" s="175" t="s">
        <v>240</v>
      </c>
      <c r="B322" s="13" t="s">
        <v>241</v>
      </c>
      <c r="C322" s="14">
        <v>1</v>
      </c>
      <c r="D322" s="14">
        <v>4</v>
      </c>
      <c r="E322" s="24">
        <v>0</v>
      </c>
    </row>
    <row r="323" spans="1:5" x14ac:dyDescent="0.25">
      <c r="A323" s="176"/>
      <c r="B323" s="13" t="s">
        <v>242</v>
      </c>
      <c r="C323" s="14">
        <v>3</v>
      </c>
      <c r="D323" s="14">
        <v>1</v>
      </c>
      <c r="E323" s="24">
        <v>2</v>
      </c>
    </row>
    <row r="324" spans="1:5" x14ac:dyDescent="0.25">
      <c r="A324" s="176"/>
      <c r="B324" s="13" t="s">
        <v>243</v>
      </c>
      <c r="C324" s="18"/>
      <c r="D324" s="18"/>
      <c r="E324" s="23"/>
    </row>
    <row r="325" spans="1:5" x14ac:dyDescent="0.25">
      <c r="A325" s="176"/>
      <c r="B325" s="13" t="s">
        <v>244</v>
      </c>
      <c r="C325" s="18"/>
      <c r="D325" s="18"/>
      <c r="E325" s="23"/>
    </row>
    <row r="326" spans="1:5" x14ac:dyDescent="0.25">
      <c r="A326" s="176"/>
      <c r="B326" s="13" t="s">
        <v>245</v>
      </c>
      <c r="C326" s="14">
        <v>95</v>
      </c>
      <c r="D326" s="14">
        <v>112</v>
      </c>
      <c r="E326" s="24">
        <v>1</v>
      </c>
    </row>
    <row r="327" spans="1:5" x14ac:dyDescent="0.25">
      <c r="A327" s="176"/>
      <c r="B327" s="13" t="s">
        <v>246</v>
      </c>
      <c r="C327" s="18"/>
      <c r="D327" s="18"/>
      <c r="E327" s="23"/>
    </row>
    <row r="328" spans="1:5" x14ac:dyDescent="0.25">
      <c r="A328" s="176"/>
      <c r="B328" s="13" t="s">
        <v>247</v>
      </c>
      <c r="C328" s="18"/>
      <c r="D328" s="18"/>
      <c r="E328" s="23"/>
    </row>
    <row r="329" spans="1:5" x14ac:dyDescent="0.25">
      <c r="A329" s="176"/>
      <c r="B329" s="13" t="s">
        <v>248</v>
      </c>
      <c r="C329" s="14">
        <v>99</v>
      </c>
      <c r="D329" s="14">
        <v>103</v>
      </c>
      <c r="E329" s="24">
        <v>12</v>
      </c>
    </row>
    <row r="330" spans="1:5" x14ac:dyDescent="0.25">
      <c r="A330" s="176"/>
      <c r="B330" s="13" t="s">
        <v>249</v>
      </c>
      <c r="C330" s="14">
        <v>1</v>
      </c>
      <c r="D330" s="14">
        <v>0</v>
      </c>
      <c r="E330" s="24">
        <v>0</v>
      </c>
    </row>
    <row r="331" spans="1:5" x14ac:dyDescent="0.25">
      <c r="A331" s="176"/>
      <c r="B331" s="13" t="s">
        <v>250</v>
      </c>
      <c r="C331" s="14">
        <v>6</v>
      </c>
      <c r="D331" s="14">
        <v>7</v>
      </c>
      <c r="E331" s="24">
        <v>1</v>
      </c>
    </row>
    <row r="332" spans="1:5" x14ac:dyDescent="0.25">
      <c r="A332" s="176"/>
      <c r="B332" s="13" t="s">
        <v>251</v>
      </c>
      <c r="C332" s="14">
        <v>51</v>
      </c>
      <c r="D332" s="14">
        <v>74</v>
      </c>
      <c r="E332" s="24">
        <v>12</v>
      </c>
    </row>
    <row r="333" spans="1:5" x14ac:dyDescent="0.25">
      <c r="A333" s="176"/>
      <c r="B333" s="13" t="s">
        <v>252</v>
      </c>
      <c r="C333" s="14">
        <v>8</v>
      </c>
      <c r="D333" s="14">
        <v>8</v>
      </c>
      <c r="E333" s="24">
        <v>0</v>
      </c>
    </row>
    <row r="334" spans="1:5" x14ac:dyDescent="0.25">
      <c r="A334" s="176"/>
      <c r="B334" s="13" t="s">
        <v>253</v>
      </c>
      <c r="C334" s="18"/>
      <c r="D334" s="18"/>
      <c r="E334" s="23"/>
    </row>
    <row r="335" spans="1:5" x14ac:dyDescent="0.25">
      <c r="A335" s="176"/>
      <c r="B335" s="13" t="s">
        <v>254</v>
      </c>
      <c r="C335" s="18"/>
      <c r="D335" s="18"/>
      <c r="E335" s="23"/>
    </row>
    <row r="336" spans="1:5" x14ac:dyDescent="0.25">
      <c r="A336" s="176"/>
      <c r="B336" s="13" t="s">
        <v>255</v>
      </c>
      <c r="C336" s="18"/>
      <c r="D336" s="18"/>
      <c r="E336" s="23"/>
    </row>
    <row r="337" spans="1:5" x14ac:dyDescent="0.25">
      <c r="A337" s="176"/>
      <c r="B337" s="13" t="s">
        <v>256</v>
      </c>
      <c r="C337" s="18"/>
      <c r="D337" s="18"/>
      <c r="E337" s="23"/>
    </row>
    <row r="338" spans="1:5" x14ac:dyDescent="0.25">
      <c r="A338" s="176"/>
      <c r="B338" s="13" t="s">
        <v>257</v>
      </c>
      <c r="C338" s="18"/>
      <c r="D338" s="18"/>
      <c r="E338" s="23"/>
    </row>
    <row r="339" spans="1:5" x14ac:dyDescent="0.25">
      <c r="A339" s="176"/>
      <c r="B339" s="13" t="s">
        <v>258</v>
      </c>
      <c r="C339" s="18"/>
      <c r="D339" s="18"/>
      <c r="E339" s="23"/>
    </row>
    <row r="340" spans="1:5" x14ac:dyDescent="0.25">
      <c r="A340" s="176"/>
      <c r="B340" s="13" t="s">
        <v>259</v>
      </c>
      <c r="C340" s="14">
        <v>3</v>
      </c>
      <c r="D340" s="14">
        <v>2</v>
      </c>
      <c r="E340" s="24">
        <v>1</v>
      </c>
    </row>
    <row r="341" spans="1:5" x14ac:dyDescent="0.25">
      <c r="A341" s="176"/>
      <c r="B341" s="13" t="s">
        <v>260</v>
      </c>
      <c r="C341" s="14">
        <v>1</v>
      </c>
      <c r="D341" s="14">
        <v>0</v>
      </c>
      <c r="E341" s="24">
        <v>0</v>
      </c>
    </row>
    <row r="342" spans="1:5" x14ac:dyDescent="0.25">
      <c r="A342" s="176"/>
      <c r="B342" s="13" t="s">
        <v>261</v>
      </c>
      <c r="C342" s="18"/>
      <c r="D342" s="18"/>
      <c r="E342" s="23"/>
    </row>
    <row r="343" spans="1:5" x14ac:dyDescent="0.25">
      <c r="A343" s="176"/>
      <c r="B343" s="13" t="s">
        <v>262</v>
      </c>
      <c r="C343" s="14">
        <v>23</v>
      </c>
      <c r="D343" s="14">
        <v>18</v>
      </c>
      <c r="E343" s="24">
        <v>3</v>
      </c>
    </row>
    <row r="344" spans="1:5" x14ac:dyDescent="0.25">
      <c r="A344" s="176"/>
      <c r="B344" s="13" t="s">
        <v>263</v>
      </c>
      <c r="C344" s="18"/>
      <c r="D344" s="18"/>
      <c r="E344" s="23"/>
    </row>
    <row r="345" spans="1:5" x14ac:dyDescent="0.25">
      <c r="A345" s="176"/>
      <c r="B345" s="13" t="s">
        <v>264</v>
      </c>
      <c r="C345" s="14">
        <v>69</v>
      </c>
      <c r="D345" s="14">
        <v>47</v>
      </c>
      <c r="E345" s="24">
        <v>2</v>
      </c>
    </row>
    <row r="346" spans="1:5" x14ac:dyDescent="0.25">
      <c r="A346" s="176"/>
      <c r="B346" s="13" t="s">
        <v>265</v>
      </c>
      <c r="C346" s="14">
        <v>88</v>
      </c>
      <c r="D346" s="14">
        <v>77</v>
      </c>
      <c r="E346" s="24">
        <v>11</v>
      </c>
    </row>
    <row r="347" spans="1:5" x14ac:dyDescent="0.25">
      <c r="A347" s="176"/>
      <c r="B347" s="13" t="s">
        <v>266</v>
      </c>
      <c r="C347" s="18"/>
      <c r="D347" s="18"/>
      <c r="E347" s="23"/>
    </row>
    <row r="348" spans="1:5" x14ac:dyDescent="0.25">
      <c r="A348" s="176"/>
      <c r="B348" s="13" t="s">
        <v>267</v>
      </c>
      <c r="C348" s="14">
        <v>5</v>
      </c>
      <c r="D348" s="14">
        <v>3</v>
      </c>
      <c r="E348" s="24">
        <v>1</v>
      </c>
    </row>
    <row r="349" spans="1:5" x14ac:dyDescent="0.25">
      <c r="A349" s="176"/>
      <c r="B349" s="13" t="s">
        <v>268</v>
      </c>
      <c r="C349" s="18"/>
      <c r="D349" s="18"/>
      <c r="E349" s="23"/>
    </row>
    <row r="350" spans="1:5" x14ac:dyDescent="0.25">
      <c r="A350" s="176"/>
      <c r="B350" s="13" t="s">
        <v>269</v>
      </c>
      <c r="C350" s="14">
        <v>2</v>
      </c>
      <c r="D350" s="14">
        <v>2</v>
      </c>
      <c r="E350" s="24">
        <v>0</v>
      </c>
    </row>
    <row r="351" spans="1:5" x14ac:dyDescent="0.25">
      <c r="A351" s="176"/>
      <c r="B351" s="13" t="s">
        <v>270</v>
      </c>
      <c r="C351" s="18"/>
      <c r="D351" s="18"/>
      <c r="E351" s="23"/>
    </row>
    <row r="352" spans="1:5" x14ac:dyDescent="0.25">
      <c r="A352" s="176"/>
      <c r="B352" s="13" t="s">
        <v>271</v>
      </c>
      <c r="C352" s="14">
        <v>1</v>
      </c>
      <c r="D352" s="14">
        <v>0</v>
      </c>
      <c r="E352" s="24">
        <v>0</v>
      </c>
    </row>
    <row r="353" spans="1:5" x14ac:dyDescent="0.25">
      <c r="A353" s="176"/>
      <c r="B353" s="13" t="s">
        <v>272</v>
      </c>
      <c r="C353" s="18"/>
      <c r="D353" s="18"/>
      <c r="E353" s="23"/>
    </row>
    <row r="354" spans="1:5" x14ac:dyDescent="0.25">
      <c r="A354" s="177"/>
      <c r="B354" s="13" t="s">
        <v>273</v>
      </c>
      <c r="C354" s="14">
        <v>2</v>
      </c>
      <c r="D354" s="14">
        <v>9</v>
      </c>
      <c r="E354" s="24">
        <v>1</v>
      </c>
    </row>
    <row r="355" spans="1:5" x14ac:dyDescent="0.25">
      <c r="A355" s="175" t="s">
        <v>274</v>
      </c>
      <c r="B355" s="13" t="s">
        <v>275</v>
      </c>
      <c r="C355" s="18"/>
      <c r="D355" s="18"/>
      <c r="E355" s="23"/>
    </row>
    <row r="356" spans="1:5" x14ac:dyDescent="0.25">
      <c r="A356" s="176"/>
      <c r="B356" s="13" t="s">
        <v>276</v>
      </c>
      <c r="C356" s="14">
        <v>0</v>
      </c>
      <c r="D356" s="14">
        <v>2</v>
      </c>
      <c r="E356" s="24">
        <v>0</v>
      </c>
    </row>
    <row r="357" spans="1:5" x14ac:dyDescent="0.25">
      <c r="A357" s="176"/>
      <c r="B357" s="13" t="s">
        <v>277</v>
      </c>
      <c r="C357" s="14">
        <v>3</v>
      </c>
      <c r="D357" s="14">
        <v>4</v>
      </c>
      <c r="E357" s="24">
        <v>0</v>
      </c>
    </row>
    <row r="358" spans="1:5" x14ac:dyDescent="0.25">
      <c r="A358" s="176"/>
      <c r="B358" s="13" t="s">
        <v>278</v>
      </c>
      <c r="C358" s="18"/>
      <c r="D358" s="18"/>
      <c r="E358" s="23"/>
    </row>
    <row r="359" spans="1:5" x14ac:dyDescent="0.25">
      <c r="A359" s="176"/>
      <c r="B359" s="13" t="s">
        <v>279</v>
      </c>
      <c r="C359" s="18"/>
      <c r="D359" s="18"/>
      <c r="E359" s="23"/>
    </row>
    <row r="360" spans="1:5" x14ac:dyDescent="0.25">
      <c r="A360" s="176"/>
      <c r="B360" s="13" t="s">
        <v>280</v>
      </c>
      <c r="C360" s="14">
        <v>1</v>
      </c>
      <c r="D360" s="14">
        <v>2</v>
      </c>
      <c r="E360" s="24">
        <v>0</v>
      </c>
    </row>
    <row r="361" spans="1:5" x14ac:dyDescent="0.25">
      <c r="A361" s="176"/>
      <c r="B361" s="13" t="s">
        <v>281</v>
      </c>
      <c r="C361" s="18"/>
      <c r="D361" s="18"/>
      <c r="E361" s="23"/>
    </row>
    <row r="362" spans="1:5" x14ac:dyDescent="0.25">
      <c r="A362" s="176"/>
      <c r="B362" s="13" t="s">
        <v>282</v>
      </c>
      <c r="C362" s="18"/>
      <c r="D362" s="18"/>
      <c r="E362" s="23"/>
    </row>
    <row r="363" spans="1:5" x14ac:dyDescent="0.25">
      <c r="A363" s="176"/>
      <c r="B363" s="13" t="s">
        <v>283</v>
      </c>
      <c r="C363" s="14">
        <v>0</v>
      </c>
      <c r="D363" s="14">
        <v>5</v>
      </c>
      <c r="E363" s="24">
        <v>0</v>
      </c>
    </row>
    <row r="364" spans="1:5" x14ac:dyDescent="0.25">
      <c r="A364" s="176"/>
      <c r="B364" s="13" t="s">
        <v>284</v>
      </c>
      <c r="C364" s="18"/>
      <c r="D364" s="18"/>
      <c r="E364" s="23"/>
    </row>
    <row r="365" spans="1:5" x14ac:dyDescent="0.25">
      <c r="A365" s="177"/>
      <c r="B365" s="13" t="s">
        <v>285</v>
      </c>
      <c r="C365" s="18"/>
      <c r="D365" s="18"/>
      <c r="E365" s="23"/>
    </row>
    <row r="366" spans="1:5" x14ac:dyDescent="0.25">
      <c r="A366" s="175" t="s">
        <v>286</v>
      </c>
      <c r="B366" s="13" t="s">
        <v>287</v>
      </c>
      <c r="C366" s="14">
        <v>33</v>
      </c>
      <c r="D366" s="14">
        <v>45</v>
      </c>
      <c r="E366" s="24">
        <v>0</v>
      </c>
    </row>
    <row r="367" spans="1:5" x14ac:dyDescent="0.25">
      <c r="A367" s="176"/>
      <c r="B367" s="13" t="s">
        <v>288</v>
      </c>
      <c r="C367" s="14">
        <v>25</v>
      </c>
      <c r="D367" s="14">
        <v>1</v>
      </c>
      <c r="E367" s="24">
        <v>0</v>
      </c>
    </row>
    <row r="368" spans="1:5" x14ac:dyDescent="0.25">
      <c r="A368" s="176"/>
      <c r="B368" s="13" t="s">
        <v>289</v>
      </c>
      <c r="C368" s="18"/>
      <c r="D368" s="18"/>
      <c r="E368" s="23"/>
    </row>
    <row r="369" spans="1:5" x14ac:dyDescent="0.25">
      <c r="A369" s="176"/>
      <c r="B369" s="13" t="s">
        <v>290</v>
      </c>
      <c r="C369" s="14">
        <v>14</v>
      </c>
      <c r="D369" s="14">
        <v>13</v>
      </c>
      <c r="E369" s="24">
        <v>0</v>
      </c>
    </row>
    <row r="370" spans="1:5" x14ac:dyDescent="0.25">
      <c r="A370" s="176"/>
      <c r="B370" s="13" t="s">
        <v>291</v>
      </c>
      <c r="C370" s="18"/>
      <c r="D370" s="18"/>
      <c r="E370" s="23"/>
    </row>
    <row r="371" spans="1:5" x14ac:dyDescent="0.25">
      <c r="A371" s="176"/>
      <c r="B371" s="13" t="s">
        <v>292</v>
      </c>
      <c r="C371" s="18"/>
      <c r="D371" s="18"/>
      <c r="E371" s="23"/>
    </row>
    <row r="372" spans="1:5" x14ac:dyDescent="0.25">
      <c r="A372" s="176"/>
      <c r="B372" s="13" t="s">
        <v>293</v>
      </c>
      <c r="C372" s="18"/>
      <c r="D372" s="18"/>
      <c r="E372" s="23"/>
    </row>
    <row r="373" spans="1:5" x14ac:dyDescent="0.25">
      <c r="A373" s="176"/>
      <c r="B373" s="13" t="s">
        <v>294</v>
      </c>
      <c r="C373" s="18"/>
      <c r="D373" s="18"/>
      <c r="E373" s="23"/>
    </row>
    <row r="374" spans="1:5" x14ac:dyDescent="0.25">
      <c r="A374" s="177"/>
      <c r="B374" s="13" t="s">
        <v>295</v>
      </c>
      <c r="C374" s="18"/>
      <c r="D374" s="18"/>
      <c r="E374" s="23"/>
    </row>
    <row r="375" spans="1:5" x14ac:dyDescent="0.25">
      <c r="A375" s="175" t="s">
        <v>296</v>
      </c>
      <c r="B375" s="13" t="s">
        <v>297</v>
      </c>
      <c r="C375" s="18"/>
      <c r="D375" s="18"/>
      <c r="E375" s="23"/>
    </row>
    <row r="376" spans="1:5" x14ac:dyDescent="0.25">
      <c r="A376" s="176"/>
      <c r="B376" s="13" t="s">
        <v>298</v>
      </c>
      <c r="C376" s="14">
        <v>2</v>
      </c>
      <c r="D376" s="14">
        <v>2</v>
      </c>
      <c r="E376" s="24">
        <v>0</v>
      </c>
    </row>
    <row r="377" spans="1:5" x14ac:dyDescent="0.25">
      <c r="A377" s="176"/>
      <c r="B377" s="13" t="s">
        <v>299</v>
      </c>
      <c r="C377" s="14">
        <v>0</v>
      </c>
      <c r="D377" s="14">
        <v>1</v>
      </c>
      <c r="E377" s="24">
        <v>0</v>
      </c>
    </row>
    <row r="378" spans="1:5" x14ac:dyDescent="0.25">
      <c r="A378" s="176"/>
      <c r="B378" s="13" t="s">
        <v>300</v>
      </c>
      <c r="C378" s="14">
        <v>23</v>
      </c>
      <c r="D378" s="14">
        <v>0</v>
      </c>
      <c r="E378" s="24">
        <v>0</v>
      </c>
    </row>
    <row r="379" spans="1:5" x14ac:dyDescent="0.25">
      <c r="A379" s="176"/>
      <c r="B379" s="13" t="s">
        <v>216</v>
      </c>
      <c r="C379" s="18"/>
      <c r="D379" s="18"/>
      <c r="E379" s="23"/>
    </row>
    <row r="380" spans="1:5" x14ac:dyDescent="0.25">
      <c r="A380" s="176"/>
      <c r="B380" s="13" t="s">
        <v>301</v>
      </c>
      <c r="C380" s="18"/>
      <c r="D380" s="18"/>
      <c r="E380" s="23"/>
    </row>
    <row r="381" spans="1:5" x14ac:dyDescent="0.25">
      <c r="A381" s="176"/>
      <c r="B381" s="13" t="s">
        <v>302</v>
      </c>
      <c r="C381" s="18"/>
      <c r="D381" s="18"/>
      <c r="E381" s="23"/>
    </row>
    <row r="382" spans="1:5" x14ac:dyDescent="0.25">
      <c r="A382" s="176"/>
      <c r="B382" s="13" t="s">
        <v>303</v>
      </c>
      <c r="C382" s="14">
        <v>22</v>
      </c>
      <c r="D382" s="14">
        <v>1</v>
      </c>
      <c r="E382" s="24">
        <v>0</v>
      </c>
    </row>
    <row r="383" spans="1:5" x14ac:dyDescent="0.25">
      <c r="A383" s="176"/>
      <c r="B383" s="13" t="s">
        <v>304</v>
      </c>
      <c r="C383" s="14">
        <v>5</v>
      </c>
      <c r="D383" s="14">
        <v>20</v>
      </c>
      <c r="E383" s="24">
        <v>6</v>
      </c>
    </row>
    <row r="384" spans="1:5" x14ac:dyDescent="0.25">
      <c r="A384" s="176"/>
      <c r="B384" s="13" t="s">
        <v>305</v>
      </c>
      <c r="C384" s="18"/>
      <c r="D384" s="18"/>
      <c r="E384" s="23"/>
    </row>
    <row r="385" spans="1:5" x14ac:dyDescent="0.25">
      <c r="A385" s="176"/>
      <c r="B385" s="13" t="s">
        <v>306</v>
      </c>
      <c r="C385" s="18"/>
      <c r="D385" s="18"/>
      <c r="E385" s="23"/>
    </row>
    <row r="386" spans="1:5" x14ac:dyDescent="0.25">
      <c r="A386" s="176"/>
      <c r="B386" s="13" t="s">
        <v>307</v>
      </c>
      <c r="C386" s="18"/>
      <c r="D386" s="18"/>
      <c r="E386" s="23"/>
    </row>
    <row r="387" spans="1:5" x14ac:dyDescent="0.25">
      <c r="A387" s="177"/>
      <c r="B387" s="13" t="s">
        <v>308</v>
      </c>
      <c r="C387" s="18"/>
      <c r="D387" s="18"/>
      <c r="E387" s="23"/>
    </row>
    <row r="388" spans="1:5" x14ac:dyDescent="0.25">
      <c r="A388" s="175" t="s">
        <v>309</v>
      </c>
      <c r="B388" s="13" t="s">
        <v>310</v>
      </c>
      <c r="C388" s="18"/>
      <c r="D388" s="18"/>
      <c r="E388" s="23"/>
    </row>
    <row r="389" spans="1:5" x14ac:dyDescent="0.25">
      <c r="A389" s="176"/>
      <c r="B389" s="13" t="s">
        <v>311</v>
      </c>
      <c r="C389" s="14">
        <v>23</v>
      </c>
      <c r="D389" s="14">
        <v>29</v>
      </c>
      <c r="E389" s="24">
        <v>2</v>
      </c>
    </row>
    <row r="390" spans="1:5" x14ac:dyDescent="0.25">
      <c r="A390" s="176"/>
      <c r="B390" s="13" t="s">
        <v>247</v>
      </c>
      <c r="C390" s="14">
        <v>0</v>
      </c>
      <c r="D390" s="14">
        <v>1</v>
      </c>
      <c r="E390" s="24">
        <v>0</v>
      </c>
    </row>
    <row r="391" spans="1:5" x14ac:dyDescent="0.25">
      <c r="A391" s="176"/>
      <c r="B391" s="13" t="s">
        <v>248</v>
      </c>
      <c r="C391" s="14">
        <v>120</v>
      </c>
      <c r="D391" s="14">
        <v>145</v>
      </c>
      <c r="E391" s="24">
        <v>5</v>
      </c>
    </row>
    <row r="392" spans="1:5" x14ac:dyDescent="0.25">
      <c r="A392" s="176"/>
      <c r="B392" s="13" t="s">
        <v>249</v>
      </c>
      <c r="C392" s="14">
        <v>158</v>
      </c>
      <c r="D392" s="14">
        <v>143</v>
      </c>
      <c r="E392" s="24">
        <v>1</v>
      </c>
    </row>
    <row r="393" spans="1:5" x14ac:dyDescent="0.25">
      <c r="A393" s="176"/>
      <c r="B393" s="13" t="s">
        <v>250</v>
      </c>
      <c r="C393" s="14">
        <v>68</v>
      </c>
      <c r="D393" s="14">
        <v>57</v>
      </c>
      <c r="E393" s="24">
        <v>11</v>
      </c>
    </row>
    <row r="394" spans="1:5" x14ac:dyDescent="0.25">
      <c r="A394" s="176"/>
      <c r="B394" s="13" t="s">
        <v>312</v>
      </c>
      <c r="C394" s="18"/>
      <c r="D394" s="18"/>
      <c r="E394" s="23"/>
    </row>
    <row r="395" spans="1:5" x14ac:dyDescent="0.25">
      <c r="A395" s="176"/>
      <c r="B395" s="13" t="s">
        <v>313</v>
      </c>
      <c r="C395" s="18"/>
      <c r="D395" s="18"/>
      <c r="E395" s="23"/>
    </row>
    <row r="396" spans="1:5" x14ac:dyDescent="0.25">
      <c r="A396" s="176"/>
      <c r="B396" s="13" t="s">
        <v>314</v>
      </c>
      <c r="C396" s="14">
        <v>8</v>
      </c>
      <c r="D396" s="14">
        <v>20</v>
      </c>
      <c r="E396" s="24">
        <v>1</v>
      </c>
    </row>
    <row r="397" spans="1:5" x14ac:dyDescent="0.25">
      <c r="A397" s="176"/>
      <c r="B397" s="13" t="s">
        <v>257</v>
      </c>
      <c r="C397" s="18"/>
      <c r="D397" s="18"/>
      <c r="E397" s="23"/>
    </row>
    <row r="398" spans="1:5" x14ac:dyDescent="0.25">
      <c r="A398" s="176"/>
      <c r="B398" s="13" t="s">
        <v>315</v>
      </c>
      <c r="C398" s="18"/>
      <c r="D398" s="18"/>
      <c r="E398" s="23"/>
    </row>
    <row r="399" spans="1:5" x14ac:dyDescent="0.25">
      <c r="A399" s="176"/>
      <c r="B399" s="13" t="s">
        <v>260</v>
      </c>
      <c r="C399" s="14">
        <v>3</v>
      </c>
      <c r="D399" s="14">
        <v>1</v>
      </c>
      <c r="E399" s="24">
        <v>0</v>
      </c>
    </row>
    <row r="400" spans="1:5" x14ac:dyDescent="0.25">
      <c r="A400" s="176"/>
      <c r="B400" s="13" t="s">
        <v>261</v>
      </c>
      <c r="C400" s="18"/>
      <c r="D400" s="18"/>
      <c r="E400" s="23"/>
    </row>
    <row r="401" spans="1:5" x14ac:dyDescent="0.25">
      <c r="A401" s="176"/>
      <c r="B401" s="13" t="s">
        <v>316</v>
      </c>
      <c r="C401" s="14">
        <v>981</v>
      </c>
      <c r="D401" s="14">
        <v>1301</v>
      </c>
      <c r="E401" s="24">
        <v>0</v>
      </c>
    </row>
    <row r="402" spans="1:5" x14ac:dyDescent="0.25">
      <c r="A402" s="176"/>
      <c r="B402" s="13" t="s">
        <v>317</v>
      </c>
      <c r="C402" s="14">
        <v>17</v>
      </c>
      <c r="D402" s="14">
        <v>23</v>
      </c>
      <c r="E402" s="24">
        <v>0</v>
      </c>
    </row>
    <row r="403" spans="1:5" x14ac:dyDescent="0.25">
      <c r="A403" s="176"/>
      <c r="B403" s="13" t="s">
        <v>318</v>
      </c>
      <c r="C403" s="14">
        <v>533</v>
      </c>
      <c r="D403" s="14">
        <v>784</v>
      </c>
      <c r="E403" s="24">
        <v>136</v>
      </c>
    </row>
    <row r="404" spans="1:5" x14ac:dyDescent="0.25">
      <c r="A404" s="176"/>
      <c r="B404" s="13" t="s">
        <v>265</v>
      </c>
      <c r="C404" s="14">
        <v>1</v>
      </c>
      <c r="D404" s="14">
        <v>0</v>
      </c>
      <c r="E404" s="24">
        <v>0</v>
      </c>
    </row>
    <row r="405" spans="1:5" x14ac:dyDescent="0.25">
      <c r="A405" s="176"/>
      <c r="B405" s="13" t="s">
        <v>319</v>
      </c>
      <c r="C405" s="14">
        <v>2</v>
      </c>
      <c r="D405" s="14">
        <v>1</v>
      </c>
      <c r="E405" s="24">
        <v>0</v>
      </c>
    </row>
    <row r="406" spans="1:5" x14ac:dyDescent="0.25">
      <c r="A406" s="176"/>
      <c r="B406" s="13" t="s">
        <v>320</v>
      </c>
      <c r="C406" s="14">
        <v>1</v>
      </c>
      <c r="D406" s="14">
        <v>1</v>
      </c>
      <c r="E406" s="24">
        <v>0</v>
      </c>
    </row>
    <row r="407" spans="1:5" x14ac:dyDescent="0.25">
      <c r="A407" s="176"/>
      <c r="B407" s="13" t="s">
        <v>321</v>
      </c>
      <c r="C407" s="14">
        <v>33</v>
      </c>
      <c r="D407" s="14">
        <v>27</v>
      </c>
      <c r="E407" s="24">
        <v>3</v>
      </c>
    </row>
    <row r="408" spans="1:5" x14ac:dyDescent="0.25">
      <c r="A408" s="176"/>
      <c r="B408" s="13" t="s">
        <v>270</v>
      </c>
      <c r="C408" s="14">
        <v>25</v>
      </c>
      <c r="D408" s="14">
        <v>68</v>
      </c>
      <c r="E408" s="24">
        <v>0</v>
      </c>
    </row>
    <row r="409" spans="1:5" x14ac:dyDescent="0.25">
      <c r="A409" s="177"/>
      <c r="B409" s="13" t="s">
        <v>322</v>
      </c>
      <c r="C409" s="14">
        <v>138</v>
      </c>
      <c r="D409" s="14">
        <v>798</v>
      </c>
      <c r="E409" s="24">
        <v>2</v>
      </c>
    </row>
  </sheetData>
  <sheetProtection algorithmName="SHA-512" hashValue="6FBI5lgXW2dLReEjJ71FqfVFDRIzVOoJbN4bgBbNQkt3GidxCiza0jmxrWnZaN+tZgH2uNGCJ9DSuV6c+WJtUg==" saltValue="z+T9KzX9pli+jVQK3k3lBw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4" t="s">
        <v>339</v>
      </c>
      <c r="B5" s="185"/>
      <c r="C5" s="27">
        <v>77</v>
      </c>
      <c r="D5" s="27">
        <v>68</v>
      </c>
      <c r="E5" s="28">
        <v>0.13235294117647101</v>
      </c>
      <c r="F5" s="27">
        <v>0</v>
      </c>
      <c r="G5" s="27">
        <v>0</v>
      </c>
      <c r="H5" s="27">
        <v>21</v>
      </c>
      <c r="I5" s="27">
        <v>19</v>
      </c>
      <c r="J5" s="27">
        <v>15</v>
      </c>
      <c r="K5" s="27">
        <v>20</v>
      </c>
      <c r="L5" s="27">
        <v>7</v>
      </c>
      <c r="M5" s="27">
        <v>7</v>
      </c>
      <c r="N5" s="27">
        <v>6</v>
      </c>
      <c r="O5" s="27">
        <v>11</v>
      </c>
      <c r="P5" s="29">
        <v>32</v>
      </c>
    </row>
    <row r="6" spans="1:16" x14ac:dyDescent="0.25">
      <c r="A6" s="30" t="s">
        <v>340</v>
      </c>
      <c r="B6" s="30" t="s">
        <v>341</v>
      </c>
      <c r="C6" s="14">
        <v>39</v>
      </c>
      <c r="D6" s="14">
        <v>36</v>
      </c>
      <c r="E6" s="31">
        <v>8.3333333333333301E-2</v>
      </c>
      <c r="F6" s="14">
        <v>0</v>
      </c>
      <c r="G6" s="14">
        <v>0</v>
      </c>
      <c r="H6" s="14">
        <v>5</v>
      </c>
      <c r="I6" s="14">
        <v>1</v>
      </c>
      <c r="J6" s="14">
        <v>13</v>
      </c>
      <c r="K6" s="14">
        <v>18</v>
      </c>
      <c r="L6" s="14">
        <v>6</v>
      </c>
      <c r="M6" s="14">
        <v>2</v>
      </c>
      <c r="N6" s="14">
        <v>6</v>
      </c>
      <c r="O6" s="14">
        <v>9</v>
      </c>
      <c r="P6" s="24">
        <v>22</v>
      </c>
    </row>
    <row r="7" spans="1:16" x14ac:dyDescent="0.25">
      <c r="A7" s="30" t="s">
        <v>342</v>
      </c>
      <c r="B7" s="30" t="s">
        <v>343</v>
      </c>
      <c r="C7" s="14">
        <v>6</v>
      </c>
      <c r="D7" s="14">
        <v>13</v>
      </c>
      <c r="E7" s="31">
        <v>-0.53846153846153799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2</v>
      </c>
      <c r="L7" s="14">
        <v>1</v>
      </c>
      <c r="M7" s="14">
        <v>5</v>
      </c>
      <c r="N7" s="14">
        <v>0</v>
      </c>
      <c r="O7" s="14">
        <v>1</v>
      </c>
      <c r="P7" s="24">
        <v>5</v>
      </c>
    </row>
    <row r="8" spans="1:16" x14ac:dyDescent="0.25">
      <c r="A8" s="30" t="s">
        <v>344</v>
      </c>
      <c r="B8" s="30" t="s">
        <v>345</v>
      </c>
      <c r="C8" s="14">
        <v>15</v>
      </c>
      <c r="D8" s="14">
        <v>19</v>
      </c>
      <c r="E8" s="31">
        <v>-0.21052631578947401</v>
      </c>
      <c r="F8" s="14">
        <v>0</v>
      </c>
      <c r="G8" s="14">
        <v>0</v>
      </c>
      <c r="H8" s="14">
        <v>16</v>
      </c>
      <c r="I8" s="14">
        <v>18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24">
        <v>5</v>
      </c>
    </row>
    <row r="9" spans="1:16" x14ac:dyDescent="0.25">
      <c r="A9" s="30" t="s">
        <v>346</v>
      </c>
      <c r="B9" s="30" t="s">
        <v>347</v>
      </c>
      <c r="C9" s="14">
        <v>17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4" t="s">
        <v>348</v>
      </c>
      <c r="B10" s="185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1</v>
      </c>
      <c r="J10" s="27">
        <v>0</v>
      </c>
      <c r="K10" s="27">
        <v>1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4" t="s">
        <v>352</v>
      </c>
      <c r="B13" s="185"/>
      <c r="C13" s="27">
        <v>9099</v>
      </c>
      <c r="D13" s="27">
        <v>8335</v>
      </c>
      <c r="E13" s="28">
        <v>9.1661667666466703E-2</v>
      </c>
      <c r="F13" s="27">
        <v>1553</v>
      </c>
      <c r="G13" s="27">
        <v>1037</v>
      </c>
      <c r="H13" s="27">
        <v>925</v>
      </c>
      <c r="I13" s="27">
        <v>830</v>
      </c>
      <c r="J13" s="27">
        <v>10</v>
      </c>
      <c r="K13" s="27">
        <v>20</v>
      </c>
      <c r="L13" s="27">
        <v>5</v>
      </c>
      <c r="M13" s="27">
        <v>3</v>
      </c>
      <c r="N13" s="27">
        <v>41</v>
      </c>
      <c r="O13" s="27">
        <v>22</v>
      </c>
      <c r="P13" s="29">
        <v>1628</v>
      </c>
    </row>
    <row r="14" spans="1:16" x14ac:dyDescent="0.25">
      <c r="A14" s="30" t="s">
        <v>353</v>
      </c>
      <c r="B14" s="30" t="s">
        <v>354</v>
      </c>
      <c r="C14" s="14">
        <v>5948</v>
      </c>
      <c r="D14" s="14">
        <v>4913</v>
      </c>
      <c r="E14" s="31">
        <v>0.21066558111133701</v>
      </c>
      <c r="F14" s="14">
        <v>287</v>
      </c>
      <c r="G14" s="14">
        <v>347</v>
      </c>
      <c r="H14" s="14">
        <v>421</v>
      </c>
      <c r="I14" s="14">
        <v>403</v>
      </c>
      <c r="J14" s="14">
        <v>2</v>
      </c>
      <c r="K14" s="14">
        <v>7</v>
      </c>
      <c r="L14" s="14">
        <v>1</v>
      </c>
      <c r="M14" s="14">
        <v>2</v>
      </c>
      <c r="N14" s="14">
        <v>5</v>
      </c>
      <c r="O14" s="14">
        <v>10</v>
      </c>
      <c r="P14" s="24">
        <v>845</v>
      </c>
    </row>
    <row r="15" spans="1:16" x14ac:dyDescent="0.25">
      <c r="A15" s="30" t="s">
        <v>355</v>
      </c>
      <c r="B15" s="30" t="s">
        <v>356</v>
      </c>
      <c r="C15" s="14">
        <v>30</v>
      </c>
      <c r="D15" s="14">
        <v>17</v>
      </c>
      <c r="E15" s="31">
        <v>0.76470588235294101</v>
      </c>
      <c r="F15" s="14">
        <v>2</v>
      </c>
      <c r="G15" s="14">
        <v>3</v>
      </c>
      <c r="H15" s="14">
        <v>53</v>
      </c>
      <c r="I15" s="14">
        <v>87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1</v>
      </c>
      <c r="P15" s="24">
        <v>10</v>
      </c>
    </row>
    <row r="16" spans="1:16" x14ac:dyDescent="0.25">
      <c r="A16" s="30" t="s">
        <v>357</v>
      </c>
      <c r="B16" s="30" t="s">
        <v>358</v>
      </c>
      <c r="C16" s="14">
        <v>1906</v>
      </c>
      <c r="D16" s="14">
        <v>2122</v>
      </c>
      <c r="E16" s="31">
        <v>-0.101790763430726</v>
      </c>
      <c r="F16" s="14">
        <v>4</v>
      </c>
      <c r="G16" s="14">
        <v>8</v>
      </c>
      <c r="H16" s="14">
        <v>34</v>
      </c>
      <c r="I16" s="14">
        <v>38</v>
      </c>
      <c r="J16" s="14">
        <v>0</v>
      </c>
      <c r="K16" s="14">
        <v>0</v>
      </c>
      <c r="L16" s="14">
        <v>1</v>
      </c>
      <c r="M16" s="14">
        <v>0</v>
      </c>
      <c r="N16" s="14">
        <v>6</v>
      </c>
      <c r="O16" s="14">
        <v>0</v>
      </c>
      <c r="P16" s="24">
        <v>32</v>
      </c>
    </row>
    <row r="17" spans="1:16" ht="33.75" x14ac:dyDescent="0.25">
      <c r="A17" s="30" t="s">
        <v>359</v>
      </c>
      <c r="B17" s="30" t="s">
        <v>360</v>
      </c>
      <c r="C17" s="14">
        <v>1212</v>
      </c>
      <c r="D17" s="14">
        <v>1278</v>
      </c>
      <c r="E17" s="31">
        <v>-5.16431924882629E-2</v>
      </c>
      <c r="F17" s="14">
        <v>1259</v>
      </c>
      <c r="G17" s="14">
        <v>673</v>
      </c>
      <c r="H17" s="14">
        <v>417</v>
      </c>
      <c r="I17" s="14">
        <v>302</v>
      </c>
      <c r="J17" s="14">
        <v>8</v>
      </c>
      <c r="K17" s="14">
        <v>10</v>
      </c>
      <c r="L17" s="14">
        <v>3</v>
      </c>
      <c r="M17" s="14">
        <v>1</v>
      </c>
      <c r="N17" s="14">
        <v>30</v>
      </c>
      <c r="O17" s="14">
        <v>11</v>
      </c>
      <c r="P17" s="24">
        <v>738</v>
      </c>
    </row>
    <row r="18" spans="1:16" x14ac:dyDescent="0.25">
      <c r="A18" s="30" t="s">
        <v>361</v>
      </c>
      <c r="B18" s="30" t="s">
        <v>362</v>
      </c>
      <c r="C18" s="14">
        <v>3</v>
      </c>
      <c r="D18" s="14">
        <v>5</v>
      </c>
      <c r="E18" s="31">
        <v>-0.4</v>
      </c>
      <c r="F18" s="14">
        <v>1</v>
      </c>
      <c r="G18" s="14">
        <v>6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3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4" t="s">
        <v>365</v>
      </c>
      <c r="B20" s="185"/>
      <c r="C20" s="27">
        <v>0</v>
      </c>
      <c r="D20" s="27">
        <v>6</v>
      </c>
      <c r="E20" s="28">
        <v>-1</v>
      </c>
      <c r="F20" s="27">
        <v>0</v>
      </c>
      <c r="G20" s="27">
        <v>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9">
        <v>1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1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6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24">
        <v>1</v>
      </c>
    </row>
    <row r="23" spans="1:16" x14ac:dyDescent="0.25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4" t="s">
        <v>383</v>
      </c>
      <c r="B30" s="185"/>
      <c r="C30" s="27">
        <v>1515</v>
      </c>
      <c r="D30" s="27">
        <v>1722</v>
      </c>
      <c r="E30" s="28">
        <v>-0.120209059233449</v>
      </c>
      <c r="F30" s="27">
        <v>752</v>
      </c>
      <c r="G30" s="27">
        <v>692</v>
      </c>
      <c r="H30" s="27">
        <v>288</v>
      </c>
      <c r="I30" s="27">
        <v>437</v>
      </c>
      <c r="J30" s="27">
        <v>1</v>
      </c>
      <c r="K30" s="27">
        <v>12</v>
      </c>
      <c r="L30" s="27">
        <v>1</v>
      </c>
      <c r="M30" s="27">
        <v>5</v>
      </c>
      <c r="N30" s="27">
        <v>8</v>
      </c>
      <c r="O30" s="27">
        <v>4</v>
      </c>
      <c r="P30" s="29">
        <v>831</v>
      </c>
    </row>
    <row r="31" spans="1:16" x14ac:dyDescent="0.25">
      <c r="A31" s="30" t="s">
        <v>384</v>
      </c>
      <c r="B31" s="30" t="s">
        <v>385</v>
      </c>
      <c r="C31" s="14">
        <v>97</v>
      </c>
      <c r="D31" s="14">
        <v>191</v>
      </c>
      <c r="E31" s="31">
        <v>-0.49214659685863898</v>
      </c>
      <c r="F31" s="14">
        <v>2</v>
      </c>
      <c r="G31" s="14">
        <v>0</v>
      </c>
      <c r="H31" s="14">
        <v>8</v>
      </c>
      <c r="I31" s="14">
        <v>9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4">
        <v>5</v>
      </c>
    </row>
    <row r="32" spans="1:16" x14ac:dyDescent="0.25">
      <c r="A32" s="30" t="s">
        <v>386</v>
      </c>
      <c r="B32" s="30" t="s">
        <v>387</v>
      </c>
      <c r="C32" s="14">
        <v>5</v>
      </c>
      <c r="D32" s="14">
        <v>5</v>
      </c>
      <c r="E32" s="31">
        <v>0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742</v>
      </c>
      <c r="D33" s="14">
        <v>776</v>
      </c>
      <c r="E33" s="31">
        <v>-4.3814432989690698E-2</v>
      </c>
      <c r="F33" s="14">
        <v>255</v>
      </c>
      <c r="G33" s="14">
        <v>281</v>
      </c>
      <c r="H33" s="14">
        <v>125</v>
      </c>
      <c r="I33" s="14">
        <v>163</v>
      </c>
      <c r="J33" s="14">
        <v>0</v>
      </c>
      <c r="K33" s="14">
        <v>2</v>
      </c>
      <c r="L33" s="14">
        <v>0</v>
      </c>
      <c r="M33" s="14">
        <v>2</v>
      </c>
      <c r="N33" s="14">
        <v>4</v>
      </c>
      <c r="O33" s="14">
        <v>2</v>
      </c>
      <c r="P33" s="24">
        <v>379</v>
      </c>
    </row>
    <row r="34" spans="1:16" x14ac:dyDescent="0.25">
      <c r="A34" s="30" t="s">
        <v>390</v>
      </c>
      <c r="B34" s="30" t="s">
        <v>391</v>
      </c>
      <c r="C34" s="14">
        <v>41</v>
      </c>
      <c r="D34" s="14">
        <v>77</v>
      </c>
      <c r="E34" s="31">
        <v>-0.46753246753246802</v>
      </c>
      <c r="F34" s="14">
        <v>10</v>
      </c>
      <c r="G34" s="14">
        <v>17</v>
      </c>
      <c r="H34" s="14">
        <v>9</v>
      </c>
      <c r="I34" s="14">
        <v>5</v>
      </c>
      <c r="J34" s="14">
        <v>1</v>
      </c>
      <c r="K34" s="14">
        <v>1</v>
      </c>
      <c r="L34" s="14">
        <v>0</v>
      </c>
      <c r="M34" s="14">
        <v>0</v>
      </c>
      <c r="N34" s="14">
        <v>0</v>
      </c>
      <c r="O34" s="14">
        <v>1</v>
      </c>
      <c r="P34" s="24">
        <v>57</v>
      </c>
    </row>
    <row r="35" spans="1:16" x14ac:dyDescent="0.25">
      <c r="A35" s="30" t="s">
        <v>392</v>
      </c>
      <c r="B35" s="30" t="s">
        <v>393</v>
      </c>
      <c r="C35" s="14">
        <v>220</v>
      </c>
      <c r="D35" s="14">
        <v>216</v>
      </c>
      <c r="E35" s="31">
        <v>1.85185185185185E-2</v>
      </c>
      <c r="F35" s="14">
        <v>39</v>
      </c>
      <c r="G35" s="14">
        <v>39</v>
      </c>
      <c r="H35" s="14">
        <v>11</v>
      </c>
      <c r="I35" s="14">
        <v>20</v>
      </c>
      <c r="J35" s="14">
        <v>0</v>
      </c>
      <c r="K35" s="14">
        <v>0</v>
      </c>
      <c r="L35" s="14">
        <v>0</v>
      </c>
      <c r="M35" s="14">
        <v>0</v>
      </c>
      <c r="N35" s="14">
        <v>4</v>
      </c>
      <c r="O35" s="14">
        <v>0</v>
      </c>
      <c r="P35" s="24">
        <v>45</v>
      </c>
    </row>
    <row r="36" spans="1:16" ht="22.5" x14ac:dyDescent="0.25">
      <c r="A36" s="30" t="s">
        <v>394</v>
      </c>
      <c r="B36" s="30" t="s">
        <v>395</v>
      </c>
      <c r="C36" s="14">
        <v>170</v>
      </c>
      <c r="D36" s="14">
        <v>151</v>
      </c>
      <c r="E36" s="31">
        <v>0.12582781456953601</v>
      </c>
      <c r="F36" s="14">
        <v>325</v>
      </c>
      <c r="G36" s="14">
        <v>279</v>
      </c>
      <c r="H36" s="14">
        <v>76</v>
      </c>
      <c r="I36" s="14">
        <v>170</v>
      </c>
      <c r="J36" s="14">
        <v>0</v>
      </c>
      <c r="K36" s="14">
        <v>7</v>
      </c>
      <c r="L36" s="14">
        <v>0</v>
      </c>
      <c r="M36" s="14">
        <v>2</v>
      </c>
      <c r="N36" s="14">
        <v>0</v>
      </c>
      <c r="O36" s="14">
        <v>1</v>
      </c>
      <c r="P36" s="24">
        <v>250</v>
      </c>
    </row>
    <row r="37" spans="1:16" ht="22.5" x14ac:dyDescent="0.25">
      <c r="A37" s="30" t="s">
        <v>396</v>
      </c>
      <c r="B37" s="30" t="s">
        <v>397</v>
      </c>
      <c r="C37" s="14">
        <v>41</v>
      </c>
      <c r="D37" s="14">
        <v>32</v>
      </c>
      <c r="E37" s="31">
        <v>0.28125</v>
      </c>
      <c r="F37" s="14">
        <v>61</v>
      </c>
      <c r="G37" s="14">
        <v>49</v>
      </c>
      <c r="H37" s="14">
        <v>9</v>
      </c>
      <c r="I37" s="14">
        <v>31</v>
      </c>
      <c r="J37" s="14">
        <v>0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24">
        <v>36</v>
      </c>
    </row>
    <row r="38" spans="1:16" ht="22.5" x14ac:dyDescent="0.25">
      <c r="A38" s="30" t="s">
        <v>398</v>
      </c>
      <c r="B38" s="30" t="s">
        <v>399</v>
      </c>
      <c r="C38" s="14">
        <v>53</v>
      </c>
      <c r="D38" s="14">
        <v>113</v>
      </c>
      <c r="E38" s="31">
        <v>-0.53097345132743401</v>
      </c>
      <c r="F38" s="14">
        <v>43</v>
      </c>
      <c r="G38" s="14">
        <v>12</v>
      </c>
      <c r="H38" s="14">
        <v>25</v>
      </c>
      <c r="I38" s="14">
        <v>16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17</v>
      </c>
    </row>
    <row r="39" spans="1:16" ht="33.75" x14ac:dyDescent="0.25">
      <c r="A39" s="30" t="s">
        <v>400</v>
      </c>
      <c r="B39" s="30" t="s">
        <v>401</v>
      </c>
      <c r="C39" s="14">
        <v>1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145</v>
      </c>
      <c r="D41" s="14">
        <v>161</v>
      </c>
      <c r="E41" s="31">
        <v>-9.9378881987577605E-2</v>
      </c>
      <c r="F41" s="14">
        <v>17</v>
      </c>
      <c r="G41" s="14">
        <v>15</v>
      </c>
      <c r="H41" s="14">
        <v>24</v>
      </c>
      <c r="I41" s="14">
        <v>23</v>
      </c>
      <c r="J41" s="14">
        <v>0</v>
      </c>
      <c r="K41" s="14">
        <v>0</v>
      </c>
      <c r="L41" s="14">
        <v>1</v>
      </c>
      <c r="M41" s="14">
        <v>0</v>
      </c>
      <c r="N41" s="14">
        <v>0</v>
      </c>
      <c r="O41" s="14">
        <v>0</v>
      </c>
      <c r="P41" s="24">
        <v>42</v>
      </c>
    </row>
    <row r="42" spans="1:16" x14ac:dyDescent="0.25">
      <c r="A42" s="184" t="s">
        <v>406</v>
      </c>
      <c r="B42" s="185"/>
      <c r="C42" s="27">
        <v>352</v>
      </c>
      <c r="D42" s="27">
        <v>358</v>
      </c>
      <c r="E42" s="28">
        <v>-1.67597765363128E-2</v>
      </c>
      <c r="F42" s="27">
        <v>347</v>
      </c>
      <c r="G42" s="27">
        <v>142</v>
      </c>
      <c r="H42" s="27">
        <v>153</v>
      </c>
      <c r="I42" s="27">
        <v>112</v>
      </c>
      <c r="J42" s="27">
        <v>3</v>
      </c>
      <c r="K42" s="27">
        <v>8</v>
      </c>
      <c r="L42" s="27">
        <v>2</v>
      </c>
      <c r="M42" s="27">
        <v>1</v>
      </c>
      <c r="N42" s="27">
        <v>46</v>
      </c>
      <c r="O42" s="27">
        <v>5</v>
      </c>
      <c r="P42" s="29">
        <v>131</v>
      </c>
    </row>
    <row r="43" spans="1:16" x14ac:dyDescent="0.25">
      <c r="A43" s="30" t="s">
        <v>407</v>
      </c>
      <c r="B43" s="30" t="s">
        <v>408</v>
      </c>
      <c r="C43" s="14">
        <v>9</v>
      </c>
      <c r="D43" s="14">
        <v>11</v>
      </c>
      <c r="E43" s="31">
        <v>-0.18181818181818199</v>
      </c>
      <c r="F43" s="14">
        <v>4</v>
      </c>
      <c r="G43" s="14">
        <v>4</v>
      </c>
      <c r="H43" s="14">
        <v>2</v>
      </c>
      <c r="I43" s="14">
        <v>4</v>
      </c>
      <c r="J43" s="14">
        <v>0</v>
      </c>
      <c r="K43" s="14">
        <v>0</v>
      </c>
      <c r="L43" s="14">
        <v>0</v>
      </c>
      <c r="M43" s="14">
        <v>1</v>
      </c>
      <c r="N43" s="14">
        <v>0</v>
      </c>
      <c r="O43" s="14">
        <v>0</v>
      </c>
      <c r="P43" s="24">
        <v>3</v>
      </c>
    </row>
    <row r="44" spans="1:16" ht="22.5" x14ac:dyDescent="0.25">
      <c r="A44" s="30" t="s">
        <v>409</v>
      </c>
      <c r="B44" s="30" t="s">
        <v>410</v>
      </c>
      <c r="C44" s="14">
        <v>327</v>
      </c>
      <c r="D44" s="14">
        <v>334</v>
      </c>
      <c r="E44" s="31">
        <v>-2.09580838323353E-2</v>
      </c>
      <c r="F44" s="14">
        <v>343</v>
      </c>
      <c r="G44" s="14">
        <v>138</v>
      </c>
      <c r="H44" s="14">
        <v>148</v>
      </c>
      <c r="I44" s="14">
        <v>106</v>
      </c>
      <c r="J44" s="14">
        <v>3</v>
      </c>
      <c r="K44" s="14">
        <v>8</v>
      </c>
      <c r="L44" s="14">
        <v>2</v>
      </c>
      <c r="M44" s="14">
        <v>0</v>
      </c>
      <c r="N44" s="14">
        <v>46</v>
      </c>
      <c r="O44" s="14">
        <v>5</v>
      </c>
      <c r="P44" s="24">
        <v>124</v>
      </c>
    </row>
    <row r="45" spans="1:16" x14ac:dyDescent="0.25">
      <c r="A45" s="30" t="s">
        <v>411</v>
      </c>
      <c r="B45" s="30" t="s">
        <v>412</v>
      </c>
      <c r="C45" s="14">
        <v>1</v>
      </c>
      <c r="D45" s="14">
        <v>3</v>
      </c>
      <c r="E45" s="31">
        <v>-0.66666666666666696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5</v>
      </c>
      <c r="D46" s="14">
        <v>5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4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8</v>
      </c>
      <c r="D48" s="14">
        <v>4</v>
      </c>
      <c r="E48" s="31">
        <v>1</v>
      </c>
      <c r="F48" s="14">
        <v>0</v>
      </c>
      <c r="G48" s="14">
        <v>0</v>
      </c>
      <c r="H48" s="14">
        <v>2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2</v>
      </c>
      <c r="D49" s="14">
        <v>1</v>
      </c>
      <c r="E49" s="31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4" t="s">
        <v>421</v>
      </c>
      <c r="B50" s="185"/>
      <c r="C50" s="27">
        <v>446</v>
      </c>
      <c r="D50" s="27">
        <v>382</v>
      </c>
      <c r="E50" s="28">
        <v>0.16753926701570701</v>
      </c>
      <c r="F50" s="27">
        <v>42</v>
      </c>
      <c r="G50" s="27">
        <v>26</v>
      </c>
      <c r="H50" s="27">
        <v>103</v>
      </c>
      <c r="I50" s="27">
        <v>74</v>
      </c>
      <c r="J50" s="27">
        <v>50</v>
      </c>
      <c r="K50" s="27">
        <v>63</v>
      </c>
      <c r="L50" s="27">
        <v>1</v>
      </c>
      <c r="M50" s="27">
        <v>1</v>
      </c>
      <c r="N50" s="27">
        <v>11</v>
      </c>
      <c r="O50" s="27">
        <v>11</v>
      </c>
      <c r="P50" s="29">
        <v>132</v>
      </c>
    </row>
    <row r="51" spans="1:16" x14ac:dyDescent="0.25">
      <c r="A51" s="30" t="s">
        <v>422</v>
      </c>
      <c r="B51" s="30" t="s">
        <v>423</v>
      </c>
      <c r="C51" s="14">
        <v>113</v>
      </c>
      <c r="D51" s="14">
        <v>117</v>
      </c>
      <c r="E51" s="31">
        <v>-3.4188034188034198E-2</v>
      </c>
      <c r="F51" s="14">
        <v>7</v>
      </c>
      <c r="G51" s="14">
        <v>2</v>
      </c>
      <c r="H51" s="14">
        <v>14</v>
      </c>
      <c r="I51" s="14">
        <v>8</v>
      </c>
      <c r="J51" s="14">
        <v>21</v>
      </c>
      <c r="K51" s="14">
        <v>13</v>
      </c>
      <c r="L51" s="14">
        <v>1</v>
      </c>
      <c r="M51" s="14">
        <v>1</v>
      </c>
      <c r="N51" s="14">
        <v>0</v>
      </c>
      <c r="O51" s="14">
        <v>4</v>
      </c>
      <c r="P51" s="24">
        <v>24</v>
      </c>
    </row>
    <row r="52" spans="1:16" x14ac:dyDescent="0.25">
      <c r="A52" s="30" t="s">
        <v>424</v>
      </c>
      <c r="B52" s="30" t="s">
        <v>425</v>
      </c>
      <c r="C52" s="14">
        <v>3</v>
      </c>
      <c r="D52" s="14">
        <v>3</v>
      </c>
      <c r="E52" s="31">
        <v>0</v>
      </c>
      <c r="F52" s="14">
        <v>0</v>
      </c>
      <c r="G52" s="14">
        <v>0</v>
      </c>
      <c r="H52" s="14">
        <v>0</v>
      </c>
      <c r="I52" s="14">
        <v>1</v>
      </c>
      <c r="J52" s="14">
        <v>2</v>
      </c>
      <c r="K52" s="14">
        <v>13</v>
      </c>
      <c r="L52" s="14">
        <v>0</v>
      </c>
      <c r="M52" s="14">
        <v>0</v>
      </c>
      <c r="N52" s="14">
        <v>0</v>
      </c>
      <c r="O52" s="14">
        <v>0</v>
      </c>
      <c r="P52" s="24">
        <v>2</v>
      </c>
    </row>
    <row r="53" spans="1:16" x14ac:dyDescent="0.25">
      <c r="A53" s="30" t="s">
        <v>426</v>
      </c>
      <c r="B53" s="30" t="s">
        <v>427</v>
      </c>
      <c r="C53" s="14">
        <v>154</v>
      </c>
      <c r="D53" s="14">
        <v>107</v>
      </c>
      <c r="E53" s="31">
        <v>0.43925233644859801</v>
      </c>
      <c r="F53" s="14">
        <v>19</v>
      </c>
      <c r="G53" s="14">
        <v>12</v>
      </c>
      <c r="H53" s="14">
        <v>41</v>
      </c>
      <c r="I53" s="14">
        <v>27</v>
      </c>
      <c r="J53" s="14">
        <v>15</v>
      </c>
      <c r="K53" s="14">
        <v>2</v>
      </c>
      <c r="L53" s="14">
        <v>0</v>
      </c>
      <c r="M53" s="14">
        <v>0</v>
      </c>
      <c r="N53" s="14">
        <v>8</v>
      </c>
      <c r="O53" s="14">
        <v>3</v>
      </c>
      <c r="P53" s="24">
        <v>29</v>
      </c>
    </row>
    <row r="54" spans="1:16" ht="22.5" x14ac:dyDescent="0.25">
      <c r="A54" s="30" t="s">
        <v>428</v>
      </c>
      <c r="B54" s="30" t="s">
        <v>429</v>
      </c>
      <c r="C54" s="14">
        <v>5</v>
      </c>
      <c r="D54" s="14">
        <v>3</v>
      </c>
      <c r="E54" s="31">
        <v>0.66666666666666696</v>
      </c>
      <c r="F54" s="14">
        <v>0</v>
      </c>
      <c r="G54" s="14">
        <v>0</v>
      </c>
      <c r="H54" s="14">
        <v>1</v>
      </c>
      <c r="I54" s="14">
        <v>0</v>
      </c>
      <c r="J54" s="14">
        <v>2</v>
      </c>
      <c r="K54" s="14">
        <v>6</v>
      </c>
      <c r="L54" s="14">
        <v>0</v>
      </c>
      <c r="M54" s="14">
        <v>0</v>
      </c>
      <c r="N54" s="14">
        <v>0</v>
      </c>
      <c r="O54" s="14">
        <v>1</v>
      </c>
      <c r="P54" s="24">
        <v>2</v>
      </c>
    </row>
    <row r="55" spans="1:16" x14ac:dyDescent="0.25">
      <c r="A55" s="30" t="s">
        <v>430</v>
      </c>
      <c r="B55" s="30" t="s">
        <v>431</v>
      </c>
      <c r="C55" s="14">
        <v>4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4</v>
      </c>
    </row>
    <row r="56" spans="1:16" x14ac:dyDescent="0.25">
      <c r="A56" s="30" t="s">
        <v>432</v>
      </c>
      <c r="B56" s="30" t="s">
        <v>433</v>
      </c>
      <c r="C56" s="14">
        <v>11</v>
      </c>
      <c r="D56" s="14">
        <v>24</v>
      </c>
      <c r="E56" s="31">
        <v>-0.54166666666666696</v>
      </c>
      <c r="F56" s="14">
        <v>1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2</v>
      </c>
    </row>
    <row r="57" spans="1:16" ht="22.5" x14ac:dyDescent="0.25">
      <c r="A57" s="30" t="s">
        <v>434</v>
      </c>
      <c r="B57" s="30" t="s">
        <v>435</v>
      </c>
      <c r="C57" s="14">
        <v>18</v>
      </c>
      <c r="D57" s="14">
        <v>15</v>
      </c>
      <c r="E57" s="31">
        <v>0.2</v>
      </c>
      <c r="F57" s="14">
        <v>9</v>
      </c>
      <c r="G57" s="14">
        <v>9</v>
      </c>
      <c r="H57" s="14">
        <v>7</v>
      </c>
      <c r="I57" s="14">
        <v>11</v>
      </c>
      <c r="J57" s="14">
        <v>0</v>
      </c>
      <c r="K57" s="14">
        <v>4</v>
      </c>
      <c r="L57" s="14">
        <v>0</v>
      </c>
      <c r="M57" s="14">
        <v>0</v>
      </c>
      <c r="N57" s="14">
        <v>1</v>
      </c>
      <c r="O57" s="14">
        <v>0</v>
      </c>
      <c r="P57" s="24">
        <v>16</v>
      </c>
    </row>
    <row r="58" spans="1:16" ht="22.5" x14ac:dyDescent="0.25">
      <c r="A58" s="30" t="s">
        <v>436</v>
      </c>
      <c r="B58" s="30" t="s">
        <v>437</v>
      </c>
      <c r="C58" s="14">
        <v>4</v>
      </c>
      <c r="D58" s="14">
        <v>3</v>
      </c>
      <c r="E58" s="31">
        <v>0.33333333333333298</v>
      </c>
      <c r="F58" s="14">
        <v>0</v>
      </c>
      <c r="G58" s="14">
        <v>0</v>
      </c>
      <c r="H58" s="14">
        <v>3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1</v>
      </c>
    </row>
    <row r="59" spans="1:16" ht="22.5" x14ac:dyDescent="0.25">
      <c r="A59" s="30" t="s">
        <v>438</v>
      </c>
      <c r="B59" s="30" t="s">
        <v>439</v>
      </c>
      <c r="C59" s="14">
        <v>1</v>
      </c>
      <c r="D59" s="14">
        <v>5</v>
      </c>
      <c r="E59" s="31">
        <v>-0.8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2.5" x14ac:dyDescent="0.25">
      <c r="A60" s="30" t="s">
        <v>440</v>
      </c>
      <c r="B60" s="30" t="s">
        <v>441</v>
      </c>
      <c r="C60" s="14">
        <v>6</v>
      </c>
      <c r="D60" s="14">
        <v>4</v>
      </c>
      <c r="E60" s="31">
        <v>0.5</v>
      </c>
      <c r="F60" s="14">
        <v>0</v>
      </c>
      <c r="G60" s="14">
        <v>0</v>
      </c>
      <c r="H60" s="14">
        <v>3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33.75" x14ac:dyDescent="0.25">
      <c r="A61" s="30" t="s">
        <v>442</v>
      </c>
      <c r="B61" s="30" t="s">
        <v>443</v>
      </c>
      <c r="C61" s="14">
        <v>21</v>
      </c>
      <c r="D61" s="14">
        <v>9</v>
      </c>
      <c r="E61" s="31">
        <v>1.3333333333333299</v>
      </c>
      <c r="F61" s="14">
        <v>0</v>
      </c>
      <c r="G61" s="14">
        <v>0</v>
      </c>
      <c r="H61" s="14">
        <v>9</v>
      </c>
      <c r="I61" s="14">
        <v>6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v>1</v>
      </c>
      <c r="P61" s="24">
        <v>4</v>
      </c>
    </row>
    <row r="62" spans="1:16" x14ac:dyDescent="0.25">
      <c r="A62" s="30" t="s">
        <v>444</v>
      </c>
      <c r="B62" s="30" t="s">
        <v>445</v>
      </c>
      <c r="C62" s="14">
        <v>19</v>
      </c>
      <c r="D62" s="14">
        <v>11</v>
      </c>
      <c r="E62" s="31">
        <v>0.72727272727272696</v>
      </c>
      <c r="F62" s="14">
        <v>1</v>
      </c>
      <c r="G62" s="14">
        <v>0</v>
      </c>
      <c r="H62" s="14">
        <v>1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5</v>
      </c>
    </row>
    <row r="63" spans="1:16" ht="22.5" x14ac:dyDescent="0.25">
      <c r="A63" s="30" t="s">
        <v>446</v>
      </c>
      <c r="B63" s="30" t="s">
        <v>447</v>
      </c>
      <c r="C63" s="14">
        <v>68</v>
      </c>
      <c r="D63" s="14">
        <v>64</v>
      </c>
      <c r="E63" s="31">
        <v>6.25E-2</v>
      </c>
      <c r="F63" s="14">
        <v>3</v>
      </c>
      <c r="G63" s="14">
        <v>2</v>
      </c>
      <c r="H63" s="14">
        <v>16</v>
      </c>
      <c r="I63" s="14">
        <v>16</v>
      </c>
      <c r="J63" s="14">
        <v>4</v>
      </c>
      <c r="K63" s="14">
        <v>14</v>
      </c>
      <c r="L63" s="14">
        <v>0</v>
      </c>
      <c r="M63" s="14">
        <v>0</v>
      </c>
      <c r="N63" s="14">
        <v>1</v>
      </c>
      <c r="O63" s="14">
        <v>0</v>
      </c>
      <c r="P63" s="24">
        <v>35</v>
      </c>
    </row>
    <row r="64" spans="1:16" ht="22.5" x14ac:dyDescent="0.25">
      <c r="A64" s="30" t="s">
        <v>448</v>
      </c>
      <c r="B64" s="30" t="s">
        <v>449</v>
      </c>
      <c r="C64" s="14">
        <v>8</v>
      </c>
      <c r="D64" s="14">
        <v>10</v>
      </c>
      <c r="E64" s="31">
        <v>-0.2</v>
      </c>
      <c r="F64" s="14">
        <v>0</v>
      </c>
      <c r="G64" s="14">
        <v>0</v>
      </c>
      <c r="H64" s="14">
        <v>0</v>
      </c>
      <c r="I64" s="14">
        <v>1</v>
      </c>
      <c r="J64" s="14">
        <v>2</v>
      </c>
      <c r="K64" s="14">
        <v>6</v>
      </c>
      <c r="L64" s="14">
        <v>0</v>
      </c>
      <c r="M64" s="14">
        <v>0</v>
      </c>
      <c r="N64" s="14">
        <v>0</v>
      </c>
      <c r="O64" s="14">
        <v>2</v>
      </c>
      <c r="P64" s="24">
        <v>3</v>
      </c>
    </row>
    <row r="65" spans="1:16" ht="33.75" x14ac:dyDescent="0.25">
      <c r="A65" s="30" t="s">
        <v>450</v>
      </c>
      <c r="B65" s="30" t="s">
        <v>451</v>
      </c>
      <c r="C65" s="14">
        <v>3</v>
      </c>
      <c r="D65" s="14">
        <v>1</v>
      </c>
      <c r="E65" s="31">
        <v>2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1</v>
      </c>
    </row>
    <row r="66" spans="1:16" ht="33.75" x14ac:dyDescent="0.25">
      <c r="A66" s="30" t="s">
        <v>452</v>
      </c>
      <c r="B66" s="30" t="s">
        <v>453</v>
      </c>
      <c r="C66" s="14">
        <v>2</v>
      </c>
      <c r="D66" s="14">
        <v>0</v>
      </c>
      <c r="E66" s="31">
        <v>0</v>
      </c>
      <c r="F66" s="14">
        <v>1</v>
      </c>
      <c r="G66" s="14">
        <v>1</v>
      </c>
      <c r="H66" s="14">
        <v>2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24">
        <v>2</v>
      </c>
    </row>
    <row r="67" spans="1:16" ht="33.75" x14ac:dyDescent="0.25">
      <c r="A67" s="30" t="s">
        <v>454</v>
      </c>
      <c r="B67" s="30" t="s">
        <v>455</v>
      </c>
      <c r="C67" s="14">
        <v>4</v>
      </c>
      <c r="D67" s="14">
        <v>3</v>
      </c>
      <c r="E67" s="31">
        <v>0.33333333333333298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5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1</v>
      </c>
      <c r="D68" s="14">
        <v>0</v>
      </c>
      <c r="E68" s="31">
        <v>0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2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1</v>
      </c>
      <c r="D71" s="14">
        <v>3</v>
      </c>
      <c r="E71" s="31">
        <v>-0.66666666666666696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4" t="s">
        <v>464</v>
      </c>
      <c r="B72" s="185"/>
      <c r="C72" s="27">
        <v>13</v>
      </c>
      <c r="D72" s="27">
        <v>12</v>
      </c>
      <c r="E72" s="28">
        <v>8.3333333333333301E-2</v>
      </c>
      <c r="F72" s="27">
        <v>2</v>
      </c>
      <c r="G72" s="27">
        <v>0</v>
      </c>
      <c r="H72" s="27">
        <v>4</v>
      </c>
      <c r="I72" s="27">
        <v>0</v>
      </c>
      <c r="J72" s="27">
        <v>0</v>
      </c>
      <c r="K72" s="27">
        <v>0</v>
      </c>
      <c r="L72" s="27">
        <v>1</v>
      </c>
      <c r="M72" s="27">
        <v>2</v>
      </c>
      <c r="N72" s="27">
        <v>1</v>
      </c>
      <c r="O72" s="27">
        <v>0</v>
      </c>
      <c r="P72" s="29">
        <v>5</v>
      </c>
    </row>
    <row r="73" spans="1:16" x14ac:dyDescent="0.25">
      <c r="A73" s="30" t="s">
        <v>465</v>
      </c>
      <c r="B73" s="30" t="s">
        <v>466</v>
      </c>
      <c r="C73" s="14">
        <v>13</v>
      </c>
      <c r="D73" s="14">
        <v>12</v>
      </c>
      <c r="E73" s="31">
        <v>8.3333333333333301E-2</v>
      </c>
      <c r="F73" s="14">
        <v>2</v>
      </c>
      <c r="G73" s="14">
        <v>0</v>
      </c>
      <c r="H73" s="14">
        <v>4</v>
      </c>
      <c r="I73" s="14">
        <v>0</v>
      </c>
      <c r="J73" s="14">
        <v>0</v>
      </c>
      <c r="K73" s="14">
        <v>0</v>
      </c>
      <c r="L73" s="14">
        <v>1</v>
      </c>
      <c r="M73" s="14">
        <v>2</v>
      </c>
      <c r="N73" s="14">
        <v>1</v>
      </c>
      <c r="O73" s="14">
        <v>0</v>
      </c>
      <c r="P73" s="24">
        <v>5</v>
      </c>
    </row>
    <row r="74" spans="1:16" x14ac:dyDescent="0.25">
      <c r="A74" s="184" t="s">
        <v>467</v>
      </c>
      <c r="B74" s="185"/>
      <c r="C74" s="27">
        <v>141</v>
      </c>
      <c r="D74" s="27">
        <v>94</v>
      </c>
      <c r="E74" s="28">
        <v>0.5</v>
      </c>
      <c r="F74" s="27">
        <v>7</v>
      </c>
      <c r="G74" s="27">
        <v>3</v>
      </c>
      <c r="H74" s="27">
        <v>27</v>
      </c>
      <c r="I74" s="27">
        <v>26</v>
      </c>
      <c r="J74" s="27">
        <v>0</v>
      </c>
      <c r="K74" s="27">
        <v>1</v>
      </c>
      <c r="L74" s="27">
        <v>8</v>
      </c>
      <c r="M74" s="27">
        <v>9</v>
      </c>
      <c r="N74" s="27">
        <v>2</v>
      </c>
      <c r="O74" s="27">
        <v>0</v>
      </c>
      <c r="P74" s="29">
        <v>25</v>
      </c>
    </row>
    <row r="75" spans="1:16" x14ac:dyDescent="0.25">
      <c r="A75" s="30" t="s">
        <v>468</v>
      </c>
      <c r="B75" s="30" t="s">
        <v>469</v>
      </c>
      <c r="C75" s="14">
        <v>47</v>
      </c>
      <c r="D75" s="14">
        <v>35</v>
      </c>
      <c r="E75" s="31">
        <v>0.34285714285714303</v>
      </c>
      <c r="F75" s="14">
        <v>1</v>
      </c>
      <c r="G75" s="14">
        <v>1</v>
      </c>
      <c r="H75" s="14">
        <v>11</v>
      </c>
      <c r="I75" s="14">
        <v>11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7</v>
      </c>
    </row>
    <row r="76" spans="1:16" ht="33.75" x14ac:dyDescent="0.25">
      <c r="A76" s="30" t="s">
        <v>470</v>
      </c>
      <c r="B76" s="30" t="s">
        <v>471</v>
      </c>
      <c r="C76" s="14">
        <v>2</v>
      </c>
      <c r="D76" s="14">
        <v>3</v>
      </c>
      <c r="E76" s="31">
        <v>-0.33333333333333298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49</v>
      </c>
      <c r="D77" s="14">
        <v>27</v>
      </c>
      <c r="E77" s="31">
        <v>0.81481481481481499</v>
      </c>
      <c r="F77" s="14">
        <v>3</v>
      </c>
      <c r="G77" s="14">
        <v>0</v>
      </c>
      <c r="H77" s="14">
        <v>5</v>
      </c>
      <c r="I77" s="14">
        <v>0</v>
      </c>
      <c r="J77" s="14">
        <v>0</v>
      </c>
      <c r="K77" s="14">
        <v>1</v>
      </c>
      <c r="L77" s="14">
        <v>7</v>
      </c>
      <c r="M77" s="14">
        <v>9</v>
      </c>
      <c r="N77" s="14">
        <v>0</v>
      </c>
      <c r="O77" s="14">
        <v>0</v>
      </c>
      <c r="P77" s="24">
        <v>7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2</v>
      </c>
      <c r="E78" s="31">
        <v>-0.5</v>
      </c>
      <c r="F78" s="14">
        <v>1</v>
      </c>
      <c r="G78" s="14">
        <v>1</v>
      </c>
      <c r="H78" s="14">
        <v>1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1</v>
      </c>
    </row>
    <row r="79" spans="1:16" ht="22.5" x14ac:dyDescent="0.25">
      <c r="A79" s="30" t="s">
        <v>476</v>
      </c>
      <c r="B79" s="30" t="s">
        <v>477</v>
      </c>
      <c r="C79" s="14">
        <v>36</v>
      </c>
      <c r="D79" s="14">
        <v>25</v>
      </c>
      <c r="E79" s="31">
        <v>0.44</v>
      </c>
      <c r="F79" s="14">
        <v>1</v>
      </c>
      <c r="G79" s="14">
        <v>0</v>
      </c>
      <c r="H79" s="14">
        <v>5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4">
        <v>9</v>
      </c>
    </row>
    <row r="80" spans="1:16" ht="33.75" x14ac:dyDescent="0.25">
      <c r="A80" s="30" t="s">
        <v>478</v>
      </c>
      <c r="B80" s="30" t="s">
        <v>479</v>
      </c>
      <c r="C80" s="14">
        <v>2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4</v>
      </c>
      <c r="D81" s="14">
        <v>2</v>
      </c>
      <c r="E81" s="31">
        <v>1</v>
      </c>
      <c r="F81" s="14">
        <v>1</v>
      </c>
      <c r="G81" s="14">
        <v>1</v>
      </c>
      <c r="H81" s="14">
        <v>5</v>
      </c>
      <c r="I81" s="14">
        <v>8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84" t="s">
        <v>482</v>
      </c>
      <c r="B82" s="185"/>
      <c r="C82" s="27">
        <v>179</v>
      </c>
      <c r="D82" s="27">
        <v>224</v>
      </c>
      <c r="E82" s="28">
        <v>-0.20089285714285701</v>
      </c>
      <c r="F82" s="27">
        <v>5</v>
      </c>
      <c r="G82" s="27">
        <v>16</v>
      </c>
      <c r="H82" s="27">
        <v>6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29</v>
      </c>
    </row>
    <row r="83" spans="1:16" x14ac:dyDescent="0.25">
      <c r="A83" s="30" t="s">
        <v>483</v>
      </c>
      <c r="B83" s="30" t="s">
        <v>484</v>
      </c>
      <c r="C83" s="14">
        <v>40</v>
      </c>
      <c r="D83" s="14">
        <v>39</v>
      </c>
      <c r="E83" s="31">
        <v>2.5641025641025599E-2</v>
      </c>
      <c r="F83" s="14">
        <v>0</v>
      </c>
      <c r="G83" s="14">
        <v>0</v>
      </c>
      <c r="H83" s="14">
        <v>2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4</v>
      </c>
    </row>
    <row r="84" spans="1:16" x14ac:dyDescent="0.25">
      <c r="A84" s="30" t="s">
        <v>485</v>
      </c>
      <c r="B84" s="30" t="s">
        <v>486</v>
      </c>
      <c r="C84" s="14">
        <v>139</v>
      </c>
      <c r="D84" s="14">
        <v>185</v>
      </c>
      <c r="E84" s="31">
        <v>-0.248648648648649</v>
      </c>
      <c r="F84" s="14">
        <v>5</v>
      </c>
      <c r="G84" s="14">
        <v>16</v>
      </c>
      <c r="H84" s="14">
        <v>4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25</v>
      </c>
    </row>
    <row r="85" spans="1:16" x14ac:dyDescent="0.25">
      <c r="A85" s="184" t="s">
        <v>487</v>
      </c>
      <c r="B85" s="185"/>
      <c r="C85" s="27">
        <v>1023</v>
      </c>
      <c r="D85" s="27">
        <v>1067</v>
      </c>
      <c r="E85" s="28">
        <v>-4.1237113402061903E-2</v>
      </c>
      <c r="F85" s="27">
        <v>31</v>
      </c>
      <c r="G85" s="27">
        <v>24</v>
      </c>
      <c r="H85" s="27">
        <v>432</v>
      </c>
      <c r="I85" s="27">
        <v>272</v>
      </c>
      <c r="J85" s="27">
        <v>0</v>
      </c>
      <c r="K85" s="27">
        <v>0</v>
      </c>
      <c r="L85" s="27">
        <v>0</v>
      </c>
      <c r="M85" s="27">
        <v>0</v>
      </c>
      <c r="N85" s="27">
        <v>28</v>
      </c>
      <c r="O85" s="27">
        <v>0</v>
      </c>
      <c r="P85" s="29">
        <v>243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1</v>
      </c>
      <c r="E87" s="31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1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8</v>
      </c>
      <c r="D89" s="14">
        <v>28</v>
      </c>
      <c r="E89" s="31">
        <v>-0.71428571428571397</v>
      </c>
      <c r="F89" s="14">
        <v>0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496</v>
      </c>
      <c r="B90" s="30" t="s">
        <v>497</v>
      </c>
      <c r="C90" s="14">
        <v>4</v>
      </c>
      <c r="D90" s="14">
        <v>0</v>
      </c>
      <c r="E90" s="31">
        <v>0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25</v>
      </c>
      <c r="D91" s="14">
        <v>21</v>
      </c>
      <c r="E91" s="31">
        <v>0.19047619047618999</v>
      </c>
      <c r="F91" s="14">
        <v>1</v>
      </c>
      <c r="G91" s="14">
        <v>0</v>
      </c>
      <c r="H91" s="14">
        <v>3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1</v>
      </c>
    </row>
    <row r="92" spans="1:16" x14ac:dyDescent="0.25">
      <c r="A92" s="30" t="s">
        <v>500</v>
      </c>
      <c r="B92" s="30" t="s">
        <v>501</v>
      </c>
      <c r="C92" s="14">
        <v>410</v>
      </c>
      <c r="D92" s="14">
        <v>569</v>
      </c>
      <c r="E92" s="31">
        <v>-0.27943760984182803</v>
      </c>
      <c r="F92" s="14">
        <v>3</v>
      </c>
      <c r="G92" s="14">
        <v>7</v>
      </c>
      <c r="H92" s="14">
        <v>74</v>
      </c>
      <c r="I92" s="14">
        <v>91</v>
      </c>
      <c r="J92" s="14">
        <v>0</v>
      </c>
      <c r="K92" s="14">
        <v>0</v>
      </c>
      <c r="L92" s="14">
        <v>0</v>
      </c>
      <c r="M92" s="14">
        <v>0</v>
      </c>
      <c r="N92" s="14">
        <v>26</v>
      </c>
      <c r="O92" s="14">
        <v>0</v>
      </c>
      <c r="P92" s="24">
        <v>140</v>
      </c>
    </row>
    <row r="93" spans="1:16" x14ac:dyDescent="0.25">
      <c r="A93" s="30" t="s">
        <v>502</v>
      </c>
      <c r="B93" s="30" t="s">
        <v>503</v>
      </c>
      <c r="C93" s="14">
        <v>27</v>
      </c>
      <c r="D93" s="14">
        <v>27</v>
      </c>
      <c r="E93" s="31">
        <v>0</v>
      </c>
      <c r="F93" s="14">
        <v>1</v>
      </c>
      <c r="G93" s="14">
        <v>1</v>
      </c>
      <c r="H93" s="14">
        <v>4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5</v>
      </c>
    </row>
    <row r="94" spans="1:16" x14ac:dyDescent="0.25">
      <c r="A94" s="30" t="s">
        <v>504</v>
      </c>
      <c r="B94" s="30" t="s">
        <v>505</v>
      </c>
      <c r="C94" s="14">
        <v>546</v>
      </c>
      <c r="D94" s="14">
        <v>420</v>
      </c>
      <c r="E94" s="31">
        <v>0.3</v>
      </c>
      <c r="F94" s="14">
        <v>25</v>
      </c>
      <c r="G94" s="14">
        <v>15</v>
      </c>
      <c r="H94" s="14">
        <v>348</v>
      </c>
      <c r="I94" s="14">
        <v>175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96</v>
      </c>
    </row>
    <row r="95" spans="1:16" ht="22.5" x14ac:dyDescent="0.25">
      <c r="A95" s="30" t="s">
        <v>506</v>
      </c>
      <c r="B95" s="30" t="s">
        <v>507</v>
      </c>
      <c r="C95" s="14">
        <v>1</v>
      </c>
      <c r="D95" s="14">
        <v>1</v>
      </c>
      <c r="E95" s="31">
        <v>0</v>
      </c>
      <c r="F95" s="14">
        <v>1</v>
      </c>
      <c r="G95" s="14">
        <v>1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4" t="s">
        <v>510</v>
      </c>
      <c r="B97" s="185"/>
      <c r="C97" s="27">
        <v>6650</v>
      </c>
      <c r="D97" s="27">
        <v>7298</v>
      </c>
      <c r="E97" s="28">
        <v>-8.8791449712249906E-2</v>
      </c>
      <c r="F97" s="27">
        <v>616</v>
      </c>
      <c r="G97" s="27">
        <v>520</v>
      </c>
      <c r="H97" s="27">
        <v>2131</v>
      </c>
      <c r="I97" s="27">
        <v>1649</v>
      </c>
      <c r="J97" s="27">
        <v>4</v>
      </c>
      <c r="K97" s="27">
        <v>2</v>
      </c>
      <c r="L97" s="27">
        <v>1</v>
      </c>
      <c r="M97" s="27">
        <v>4</v>
      </c>
      <c r="N97" s="27">
        <v>40</v>
      </c>
      <c r="O97" s="27">
        <v>67</v>
      </c>
      <c r="P97" s="29">
        <v>1582</v>
      </c>
    </row>
    <row r="98" spans="1:16" x14ac:dyDescent="0.25">
      <c r="A98" s="30" t="s">
        <v>511</v>
      </c>
      <c r="B98" s="30" t="s">
        <v>512</v>
      </c>
      <c r="C98" s="14">
        <v>784</v>
      </c>
      <c r="D98" s="14">
        <v>1712</v>
      </c>
      <c r="E98" s="31">
        <v>-0.54205607476635498</v>
      </c>
      <c r="F98" s="14">
        <v>119</v>
      </c>
      <c r="G98" s="14">
        <v>84</v>
      </c>
      <c r="H98" s="14">
        <v>406</v>
      </c>
      <c r="I98" s="14">
        <v>193</v>
      </c>
      <c r="J98" s="14">
        <v>2</v>
      </c>
      <c r="K98" s="14">
        <v>0</v>
      </c>
      <c r="L98" s="14">
        <v>0</v>
      </c>
      <c r="M98" s="14">
        <v>0</v>
      </c>
      <c r="N98" s="14">
        <v>3</v>
      </c>
      <c r="O98" s="14">
        <v>0</v>
      </c>
      <c r="P98" s="24">
        <v>224</v>
      </c>
    </row>
    <row r="99" spans="1:16" x14ac:dyDescent="0.25">
      <c r="A99" s="30" t="s">
        <v>513</v>
      </c>
      <c r="B99" s="30" t="s">
        <v>514</v>
      </c>
      <c r="C99" s="14">
        <v>725</v>
      </c>
      <c r="D99" s="14">
        <v>804</v>
      </c>
      <c r="E99" s="31">
        <v>-9.8258706467661702E-2</v>
      </c>
      <c r="F99" s="14">
        <v>186</v>
      </c>
      <c r="G99" s="14">
        <v>131</v>
      </c>
      <c r="H99" s="14">
        <v>423</v>
      </c>
      <c r="I99" s="14">
        <v>223</v>
      </c>
      <c r="J99" s="14">
        <v>0</v>
      </c>
      <c r="K99" s="14">
        <v>0</v>
      </c>
      <c r="L99" s="14">
        <v>0</v>
      </c>
      <c r="M99" s="14">
        <v>1</v>
      </c>
      <c r="N99" s="14">
        <v>0</v>
      </c>
      <c r="O99" s="14">
        <v>8</v>
      </c>
      <c r="P99" s="24">
        <v>347</v>
      </c>
    </row>
    <row r="100" spans="1:16" ht="33.75" x14ac:dyDescent="0.25">
      <c r="A100" s="30" t="s">
        <v>515</v>
      </c>
      <c r="B100" s="30" t="s">
        <v>516</v>
      </c>
      <c r="C100" s="14">
        <v>118</v>
      </c>
      <c r="D100" s="14">
        <v>118</v>
      </c>
      <c r="E100" s="31">
        <v>0</v>
      </c>
      <c r="F100" s="14">
        <v>31</v>
      </c>
      <c r="G100" s="14">
        <v>28</v>
      </c>
      <c r="H100" s="14">
        <v>161</v>
      </c>
      <c r="I100" s="14">
        <v>221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12</v>
      </c>
      <c r="P100" s="24">
        <v>131</v>
      </c>
    </row>
    <row r="101" spans="1:16" ht="22.5" x14ac:dyDescent="0.25">
      <c r="A101" s="30" t="s">
        <v>517</v>
      </c>
      <c r="B101" s="30" t="s">
        <v>518</v>
      </c>
      <c r="C101" s="14">
        <v>504</v>
      </c>
      <c r="D101" s="14">
        <v>502</v>
      </c>
      <c r="E101" s="31">
        <v>3.9840637450199202E-3</v>
      </c>
      <c r="F101" s="14">
        <v>137</v>
      </c>
      <c r="G101" s="14">
        <v>108</v>
      </c>
      <c r="H101" s="14">
        <v>214</v>
      </c>
      <c r="I101" s="14">
        <v>190</v>
      </c>
      <c r="J101" s="14">
        <v>1</v>
      </c>
      <c r="K101" s="14">
        <v>1</v>
      </c>
      <c r="L101" s="14">
        <v>0</v>
      </c>
      <c r="M101" s="14">
        <v>1</v>
      </c>
      <c r="N101" s="14">
        <v>0</v>
      </c>
      <c r="O101" s="14">
        <v>41</v>
      </c>
      <c r="P101" s="24">
        <v>201</v>
      </c>
    </row>
    <row r="102" spans="1:16" x14ac:dyDescent="0.25">
      <c r="A102" s="30" t="s">
        <v>519</v>
      </c>
      <c r="B102" s="30" t="s">
        <v>520</v>
      </c>
      <c r="C102" s="14">
        <v>31</v>
      </c>
      <c r="D102" s="14">
        <v>21</v>
      </c>
      <c r="E102" s="31">
        <v>0.476190476190476</v>
      </c>
      <c r="F102" s="14">
        <v>1</v>
      </c>
      <c r="G102" s="14">
        <v>0</v>
      </c>
      <c r="H102" s="14">
        <v>3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ht="22.5" x14ac:dyDescent="0.25">
      <c r="A103" s="30" t="s">
        <v>521</v>
      </c>
      <c r="B103" s="30" t="s">
        <v>522</v>
      </c>
      <c r="C103" s="14">
        <v>147</v>
      </c>
      <c r="D103" s="14">
        <v>166</v>
      </c>
      <c r="E103" s="31">
        <v>-0.114457831325301</v>
      </c>
      <c r="F103" s="14">
        <v>19</v>
      </c>
      <c r="G103" s="14">
        <v>21</v>
      </c>
      <c r="H103" s="14">
        <v>36</v>
      </c>
      <c r="I103" s="14">
        <v>31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43</v>
      </c>
    </row>
    <row r="104" spans="1:16" x14ac:dyDescent="0.25">
      <c r="A104" s="30" t="s">
        <v>523</v>
      </c>
      <c r="B104" s="30" t="s">
        <v>524</v>
      </c>
      <c r="C104" s="14">
        <v>193</v>
      </c>
      <c r="D104" s="14">
        <v>195</v>
      </c>
      <c r="E104" s="31">
        <v>-1.02564102564103E-2</v>
      </c>
      <c r="F104" s="14">
        <v>2</v>
      </c>
      <c r="G104" s="14">
        <v>1</v>
      </c>
      <c r="H104" s="14">
        <v>12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0</v>
      </c>
      <c r="P104" s="24">
        <v>4</v>
      </c>
    </row>
    <row r="105" spans="1:16" x14ac:dyDescent="0.25">
      <c r="A105" s="30" t="s">
        <v>525</v>
      </c>
      <c r="B105" s="30" t="s">
        <v>526</v>
      </c>
      <c r="C105" s="14">
        <v>1984</v>
      </c>
      <c r="D105" s="14">
        <v>1675</v>
      </c>
      <c r="E105" s="31">
        <v>0.18447761194029899</v>
      </c>
      <c r="F105" s="14">
        <v>21</v>
      </c>
      <c r="G105" s="14">
        <v>18</v>
      </c>
      <c r="H105" s="14">
        <v>413</v>
      </c>
      <c r="I105" s="14">
        <v>270</v>
      </c>
      <c r="J105" s="14">
        <v>0</v>
      </c>
      <c r="K105" s="14">
        <v>1</v>
      </c>
      <c r="L105" s="14">
        <v>0</v>
      </c>
      <c r="M105" s="14">
        <v>0</v>
      </c>
      <c r="N105" s="14">
        <v>15</v>
      </c>
      <c r="O105" s="14">
        <v>6</v>
      </c>
      <c r="P105" s="24">
        <v>199</v>
      </c>
    </row>
    <row r="106" spans="1:16" ht="22.5" x14ac:dyDescent="0.25">
      <c r="A106" s="30" t="s">
        <v>527</v>
      </c>
      <c r="B106" s="30" t="s">
        <v>528</v>
      </c>
      <c r="C106" s="14">
        <v>354</v>
      </c>
      <c r="D106" s="14">
        <v>409</v>
      </c>
      <c r="E106" s="31">
        <v>-0.13447432762836201</v>
      </c>
      <c r="F106" s="14">
        <v>10</v>
      </c>
      <c r="G106" s="14">
        <v>5</v>
      </c>
      <c r="H106" s="14">
        <v>113</v>
      </c>
      <c r="I106" s="14">
        <v>86</v>
      </c>
      <c r="J106" s="14">
        <v>0</v>
      </c>
      <c r="K106" s="14">
        <v>0</v>
      </c>
      <c r="L106" s="14">
        <v>1</v>
      </c>
      <c r="M106" s="14">
        <v>0</v>
      </c>
      <c r="N106" s="14">
        <v>1</v>
      </c>
      <c r="O106" s="14">
        <v>0</v>
      </c>
      <c r="P106" s="24">
        <v>57</v>
      </c>
    </row>
    <row r="107" spans="1:16" ht="22.5" x14ac:dyDescent="0.25">
      <c r="A107" s="30" t="s">
        <v>529</v>
      </c>
      <c r="B107" s="30" t="s">
        <v>530</v>
      </c>
      <c r="C107" s="14">
        <v>30</v>
      </c>
      <c r="D107" s="14">
        <v>25</v>
      </c>
      <c r="E107" s="31">
        <v>0.2</v>
      </c>
      <c r="F107" s="14">
        <v>0</v>
      </c>
      <c r="G107" s="14">
        <v>3</v>
      </c>
      <c r="H107" s="14">
        <v>5</v>
      </c>
      <c r="I107" s="14">
        <v>106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28</v>
      </c>
    </row>
    <row r="108" spans="1:16" x14ac:dyDescent="0.25">
      <c r="A108" s="30" t="s">
        <v>531</v>
      </c>
      <c r="B108" s="30" t="s">
        <v>532</v>
      </c>
      <c r="C108" s="14">
        <v>10</v>
      </c>
      <c r="D108" s="14">
        <v>1</v>
      </c>
      <c r="E108" s="31">
        <v>9</v>
      </c>
      <c r="F108" s="14">
        <v>1</v>
      </c>
      <c r="G108" s="14">
        <v>0</v>
      </c>
      <c r="H108" s="14">
        <v>6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4">
        <v>4</v>
      </c>
    </row>
    <row r="109" spans="1:16" x14ac:dyDescent="0.25">
      <c r="A109" s="30" t="s">
        <v>533</v>
      </c>
      <c r="B109" s="30" t="s">
        <v>534</v>
      </c>
      <c r="C109" s="14">
        <v>10</v>
      </c>
      <c r="D109" s="14">
        <v>9</v>
      </c>
      <c r="E109" s="31">
        <v>0.11111111111111099</v>
      </c>
      <c r="F109" s="14">
        <v>0</v>
      </c>
      <c r="G109" s="14">
        <v>0</v>
      </c>
      <c r="H109" s="14">
        <v>1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5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1546</v>
      </c>
      <c r="D111" s="14">
        <v>1387</v>
      </c>
      <c r="E111" s="31">
        <v>0.11463590483057</v>
      </c>
      <c r="F111" s="14">
        <v>62</v>
      </c>
      <c r="G111" s="14">
        <v>96</v>
      </c>
      <c r="H111" s="14">
        <v>156</v>
      </c>
      <c r="I111" s="14">
        <v>162</v>
      </c>
      <c r="J111" s="14">
        <v>0</v>
      </c>
      <c r="K111" s="14">
        <v>0</v>
      </c>
      <c r="L111" s="14">
        <v>0</v>
      </c>
      <c r="M111" s="14">
        <v>2</v>
      </c>
      <c r="N111" s="14">
        <v>4</v>
      </c>
      <c r="O111" s="14">
        <v>0</v>
      </c>
      <c r="P111" s="24">
        <v>177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4</v>
      </c>
      <c r="D113" s="14">
        <v>1</v>
      </c>
      <c r="E113" s="31">
        <v>3</v>
      </c>
      <c r="F113" s="14">
        <v>0</v>
      </c>
      <c r="G113" s="14">
        <v>0</v>
      </c>
      <c r="H113" s="14">
        <v>7</v>
      </c>
      <c r="I113" s="14">
        <v>10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25">
      <c r="A114" s="30" t="s">
        <v>543</v>
      </c>
      <c r="B114" s="30" t="s">
        <v>544</v>
      </c>
      <c r="C114" s="14">
        <v>3</v>
      </c>
      <c r="D114" s="14">
        <v>11</v>
      </c>
      <c r="E114" s="31">
        <v>-0.72727272727272696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10</v>
      </c>
      <c r="D115" s="14">
        <v>6</v>
      </c>
      <c r="E115" s="31">
        <v>0.66666666666666696</v>
      </c>
      <c r="F115" s="14">
        <v>0</v>
      </c>
      <c r="G115" s="14">
        <v>0</v>
      </c>
      <c r="H115" s="14">
        <v>12</v>
      </c>
      <c r="I115" s="14">
        <v>7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4</v>
      </c>
    </row>
    <row r="116" spans="1:16" ht="33.75" x14ac:dyDescent="0.25">
      <c r="A116" s="30" t="s">
        <v>547</v>
      </c>
      <c r="B116" s="30" t="s">
        <v>548</v>
      </c>
      <c r="C116" s="14">
        <v>2</v>
      </c>
      <c r="D116" s="14">
        <v>3</v>
      </c>
      <c r="E116" s="31">
        <v>-0.33333333333333298</v>
      </c>
      <c r="F116" s="14">
        <v>0</v>
      </c>
      <c r="G116" s="14">
        <v>0</v>
      </c>
      <c r="H116" s="14">
        <v>9</v>
      </c>
      <c r="I116" s="14">
        <v>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4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1</v>
      </c>
      <c r="E117" s="31">
        <v>-1</v>
      </c>
      <c r="F117" s="14">
        <v>0</v>
      </c>
      <c r="G117" s="14">
        <v>0</v>
      </c>
      <c r="H117" s="14">
        <v>1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1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7</v>
      </c>
      <c r="E118" s="31">
        <v>-1</v>
      </c>
      <c r="F118" s="14">
        <v>0</v>
      </c>
      <c r="G118" s="14">
        <v>0</v>
      </c>
      <c r="H118" s="14">
        <v>0</v>
      </c>
      <c r="I118" s="14">
        <v>3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3</v>
      </c>
      <c r="D119" s="14">
        <v>1</v>
      </c>
      <c r="E119" s="31">
        <v>2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8</v>
      </c>
      <c r="D120" s="14">
        <v>4</v>
      </c>
      <c r="E120" s="31">
        <v>1</v>
      </c>
      <c r="F120" s="14">
        <v>0</v>
      </c>
      <c r="G120" s="14">
        <v>0</v>
      </c>
      <c r="H120" s="14">
        <v>8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3</v>
      </c>
    </row>
    <row r="121" spans="1:16" ht="22.5" x14ac:dyDescent="0.25">
      <c r="A121" s="30" t="s">
        <v>557</v>
      </c>
      <c r="B121" s="30" t="s">
        <v>558</v>
      </c>
      <c r="C121" s="14">
        <v>84</v>
      </c>
      <c r="D121" s="14">
        <v>101</v>
      </c>
      <c r="E121" s="31">
        <v>-0.16831683168316799</v>
      </c>
      <c r="F121" s="14">
        <v>15</v>
      </c>
      <c r="G121" s="14">
        <v>11</v>
      </c>
      <c r="H121" s="14">
        <v>63</v>
      </c>
      <c r="I121" s="14">
        <v>77</v>
      </c>
      <c r="J121" s="14">
        <v>0</v>
      </c>
      <c r="K121" s="14">
        <v>0</v>
      </c>
      <c r="L121" s="14">
        <v>0</v>
      </c>
      <c r="M121" s="14">
        <v>0</v>
      </c>
      <c r="N121" s="14">
        <v>1</v>
      </c>
      <c r="O121" s="14">
        <v>0</v>
      </c>
      <c r="P121" s="24">
        <v>95</v>
      </c>
    </row>
    <row r="122" spans="1:16" x14ac:dyDescent="0.25">
      <c r="A122" s="30" t="s">
        <v>559</v>
      </c>
      <c r="B122" s="30" t="s">
        <v>560</v>
      </c>
      <c r="C122" s="14">
        <v>48</v>
      </c>
      <c r="D122" s="14">
        <v>86</v>
      </c>
      <c r="E122" s="31">
        <v>-0.44186046511627902</v>
      </c>
      <c r="F122" s="14">
        <v>0</v>
      </c>
      <c r="G122" s="14">
        <v>0</v>
      </c>
      <c r="H122" s="14">
        <v>24</v>
      </c>
      <c r="I122" s="14">
        <v>13</v>
      </c>
      <c r="J122" s="14">
        <v>1</v>
      </c>
      <c r="K122" s="14">
        <v>0</v>
      </c>
      <c r="L122" s="14">
        <v>0</v>
      </c>
      <c r="M122" s="14">
        <v>0</v>
      </c>
      <c r="N122" s="14">
        <v>9</v>
      </c>
      <c r="O122" s="14">
        <v>0</v>
      </c>
      <c r="P122" s="24">
        <v>6</v>
      </c>
    </row>
    <row r="123" spans="1:16" x14ac:dyDescent="0.25">
      <c r="A123" s="30" t="s">
        <v>561</v>
      </c>
      <c r="B123" s="30" t="s">
        <v>562</v>
      </c>
      <c r="C123" s="14">
        <v>3</v>
      </c>
      <c r="D123" s="14">
        <v>7</v>
      </c>
      <c r="E123" s="31">
        <v>-0.57142857142857095</v>
      </c>
      <c r="F123" s="14">
        <v>0</v>
      </c>
      <c r="G123" s="14">
        <v>0</v>
      </c>
      <c r="H123" s="14">
        <v>3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1</v>
      </c>
      <c r="E124" s="31">
        <v>-1</v>
      </c>
      <c r="F124" s="14">
        <v>0</v>
      </c>
      <c r="G124" s="14">
        <v>0</v>
      </c>
      <c r="H124" s="14">
        <v>1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1</v>
      </c>
      <c r="D125" s="14">
        <v>0</v>
      </c>
      <c r="E125" s="31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6</v>
      </c>
      <c r="D126" s="14">
        <v>8</v>
      </c>
      <c r="E126" s="31">
        <v>-0.25</v>
      </c>
      <c r="F126" s="14">
        <v>0</v>
      </c>
      <c r="G126" s="14">
        <v>0</v>
      </c>
      <c r="H126" s="14">
        <v>6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1</v>
      </c>
    </row>
    <row r="127" spans="1:16" ht="22.5" x14ac:dyDescent="0.25">
      <c r="A127" s="30" t="s">
        <v>569</v>
      </c>
      <c r="B127" s="30" t="s">
        <v>570</v>
      </c>
      <c r="C127" s="14">
        <v>5</v>
      </c>
      <c r="D127" s="14">
        <v>4</v>
      </c>
      <c r="E127" s="31">
        <v>0.25</v>
      </c>
      <c r="F127" s="14">
        <v>0</v>
      </c>
      <c r="G127" s="14">
        <v>0</v>
      </c>
      <c r="H127" s="14">
        <v>8</v>
      </c>
      <c r="I127" s="14">
        <v>5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34</v>
      </c>
      <c r="D128" s="14">
        <v>30</v>
      </c>
      <c r="E128" s="31">
        <v>0.133333333333333</v>
      </c>
      <c r="F128" s="14">
        <v>12</v>
      </c>
      <c r="G128" s="14">
        <v>14</v>
      </c>
      <c r="H128" s="14">
        <v>35</v>
      </c>
      <c r="I128" s="14">
        <v>27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43</v>
      </c>
    </row>
    <row r="129" spans="1:16" ht="22.5" x14ac:dyDescent="0.25">
      <c r="A129" s="30" t="s">
        <v>573</v>
      </c>
      <c r="B129" s="30" t="s">
        <v>574</v>
      </c>
      <c r="C129" s="14">
        <v>1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2</v>
      </c>
      <c r="D130" s="14">
        <v>3</v>
      </c>
      <c r="E130" s="31">
        <v>-0.33333333333333298</v>
      </c>
      <c r="F130" s="14">
        <v>0</v>
      </c>
      <c r="G130" s="14">
        <v>0</v>
      </c>
      <c r="H130" s="14">
        <v>3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3</v>
      </c>
    </row>
    <row r="131" spans="1:16" x14ac:dyDescent="0.25">
      <c r="A131" s="184" t="s">
        <v>577</v>
      </c>
      <c r="B131" s="185"/>
      <c r="C131" s="27">
        <v>4</v>
      </c>
      <c r="D131" s="27">
        <v>2</v>
      </c>
      <c r="E131" s="28">
        <v>1</v>
      </c>
      <c r="F131" s="27">
        <v>0</v>
      </c>
      <c r="G131" s="27">
        <v>0</v>
      </c>
      <c r="H131" s="27">
        <v>16</v>
      </c>
      <c r="I131" s="27">
        <v>5</v>
      </c>
      <c r="J131" s="27">
        <v>0</v>
      </c>
      <c r="K131" s="27">
        <v>0</v>
      </c>
      <c r="L131" s="27">
        <v>0</v>
      </c>
      <c r="M131" s="27">
        <v>0</v>
      </c>
      <c r="N131" s="27">
        <v>8</v>
      </c>
      <c r="O131" s="27">
        <v>0</v>
      </c>
      <c r="P131" s="29">
        <v>8</v>
      </c>
    </row>
    <row r="132" spans="1:16" x14ac:dyDescent="0.25">
      <c r="A132" s="30" t="s">
        <v>578</v>
      </c>
      <c r="B132" s="30" t="s">
        <v>579</v>
      </c>
      <c r="C132" s="14">
        <v>1</v>
      </c>
      <c r="D132" s="14">
        <v>1</v>
      </c>
      <c r="E132" s="31">
        <v>0</v>
      </c>
      <c r="F132" s="14">
        <v>0</v>
      </c>
      <c r="G132" s="14">
        <v>0</v>
      </c>
      <c r="H132" s="14">
        <v>3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4">
        <v>7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1</v>
      </c>
      <c r="E133" s="31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2</v>
      </c>
      <c r="D134" s="14">
        <v>0</v>
      </c>
      <c r="E134" s="31">
        <v>0</v>
      </c>
      <c r="F134" s="14">
        <v>0</v>
      </c>
      <c r="G134" s="14">
        <v>0</v>
      </c>
      <c r="H134" s="14">
        <v>10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3</v>
      </c>
      <c r="O134" s="14">
        <v>0</v>
      </c>
      <c r="P134" s="24">
        <v>1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3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1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4" t="s">
        <v>588</v>
      </c>
      <c r="B137" s="185"/>
      <c r="C137" s="27">
        <v>18</v>
      </c>
      <c r="D137" s="27">
        <v>18</v>
      </c>
      <c r="E137" s="28">
        <v>0</v>
      </c>
      <c r="F137" s="27">
        <v>1</v>
      </c>
      <c r="G137" s="27">
        <v>4</v>
      </c>
      <c r="H137" s="27">
        <v>8</v>
      </c>
      <c r="I137" s="27">
        <v>27</v>
      </c>
      <c r="J137" s="27">
        <v>0</v>
      </c>
      <c r="K137" s="27">
        <v>0</v>
      </c>
      <c r="L137" s="27">
        <v>0</v>
      </c>
      <c r="M137" s="27">
        <v>0</v>
      </c>
      <c r="N137" s="27">
        <v>24</v>
      </c>
      <c r="O137" s="27">
        <v>0</v>
      </c>
      <c r="P137" s="29">
        <v>13</v>
      </c>
    </row>
    <row r="138" spans="1:16" ht="22.5" x14ac:dyDescent="0.25">
      <c r="A138" s="30" t="s">
        <v>589</v>
      </c>
      <c r="B138" s="30" t="s">
        <v>590</v>
      </c>
      <c r="C138" s="14">
        <v>1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2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1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1</v>
      </c>
      <c r="D141" s="14">
        <v>1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1</v>
      </c>
    </row>
    <row r="142" spans="1:16" ht="22.5" x14ac:dyDescent="0.25">
      <c r="A142" s="30" t="s">
        <v>597</v>
      </c>
      <c r="B142" s="30" t="s">
        <v>598</v>
      </c>
      <c r="C142" s="14">
        <v>11</v>
      </c>
      <c r="D142" s="14">
        <v>11</v>
      </c>
      <c r="E142" s="31">
        <v>0</v>
      </c>
      <c r="F142" s="14">
        <v>1</v>
      </c>
      <c r="G142" s="14">
        <v>4</v>
      </c>
      <c r="H142" s="14">
        <v>4</v>
      </c>
      <c r="I142" s="14">
        <v>26</v>
      </c>
      <c r="J142" s="14">
        <v>0</v>
      </c>
      <c r="K142" s="14">
        <v>0</v>
      </c>
      <c r="L142" s="14">
        <v>0</v>
      </c>
      <c r="M142" s="14">
        <v>0</v>
      </c>
      <c r="N142" s="14">
        <v>24</v>
      </c>
      <c r="O142" s="14">
        <v>0</v>
      </c>
      <c r="P142" s="24">
        <v>9</v>
      </c>
    </row>
    <row r="143" spans="1:16" ht="33.75" x14ac:dyDescent="0.25">
      <c r="A143" s="30" t="s">
        <v>599</v>
      </c>
      <c r="B143" s="30" t="s">
        <v>600</v>
      </c>
      <c r="C143" s="14">
        <v>5</v>
      </c>
      <c r="D143" s="14">
        <v>3</v>
      </c>
      <c r="E143" s="31">
        <v>0.66666666666666696</v>
      </c>
      <c r="F143" s="14">
        <v>0</v>
      </c>
      <c r="G143" s="14">
        <v>0</v>
      </c>
      <c r="H143" s="14">
        <v>4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2</v>
      </c>
    </row>
    <row r="144" spans="1:16" x14ac:dyDescent="0.25">
      <c r="A144" s="184" t="s">
        <v>601</v>
      </c>
      <c r="B144" s="185"/>
      <c r="C144" s="27">
        <v>56</v>
      </c>
      <c r="D144" s="27">
        <v>67</v>
      </c>
      <c r="E144" s="28">
        <v>-0.164179104477612</v>
      </c>
      <c r="F144" s="27">
        <v>33</v>
      </c>
      <c r="G144" s="27">
        <v>27</v>
      </c>
      <c r="H144" s="27">
        <v>38</v>
      </c>
      <c r="I144" s="27">
        <v>22</v>
      </c>
      <c r="J144" s="27">
        <v>0</v>
      </c>
      <c r="K144" s="27">
        <v>1</v>
      </c>
      <c r="L144" s="27">
        <v>0</v>
      </c>
      <c r="M144" s="27">
        <v>0</v>
      </c>
      <c r="N144" s="27">
        <v>2</v>
      </c>
      <c r="O144" s="27">
        <v>8</v>
      </c>
      <c r="P144" s="29">
        <v>38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56</v>
      </c>
      <c r="D146" s="14">
        <v>67</v>
      </c>
      <c r="E146" s="31">
        <v>-0.164179104477612</v>
      </c>
      <c r="F146" s="14">
        <v>33</v>
      </c>
      <c r="G146" s="14">
        <v>27</v>
      </c>
      <c r="H146" s="14">
        <v>38</v>
      </c>
      <c r="I146" s="14">
        <v>22</v>
      </c>
      <c r="J146" s="14">
        <v>0</v>
      </c>
      <c r="K146" s="14">
        <v>1</v>
      </c>
      <c r="L146" s="14">
        <v>0</v>
      </c>
      <c r="M146" s="14">
        <v>0</v>
      </c>
      <c r="N146" s="14">
        <v>2</v>
      </c>
      <c r="O146" s="14">
        <v>8</v>
      </c>
      <c r="P146" s="24">
        <v>38</v>
      </c>
    </row>
    <row r="147" spans="1:16" x14ac:dyDescent="0.25">
      <c r="A147" s="184" t="s">
        <v>606</v>
      </c>
      <c r="B147" s="185"/>
      <c r="C147" s="27">
        <v>197</v>
      </c>
      <c r="D147" s="27">
        <v>162</v>
      </c>
      <c r="E147" s="28">
        <v>0.21604938271604901</v>
      </c>
      <c r="F147" s="27">
        <v>3</v>
      </c>
      <c r="G147" s="27">
        <v>3</v>
      </c>
      <c r="H147" s="27">
        <v>118</v>
      </c>
      <c r="I147" s="27">
        <v>52</v>
      </c>
      <c r="J147" s="27">
        <v>1</v>
      </c>
      <c r="K147" s="27">
        <v>0</v>
      </c>
      <c r="L147" s="27">
        <v>0</v>
      </c>
      <c r="M147" s="27">
        <v>0</v>
      </c>
      <c r="N147" s="27">
        <v>158</v>
      </c>
      <c r="O147" s="27">
        <v>0</v>
      </c>
      <c r="P147" s="29">
        <v>56</v>
      </c>
    </row>
    <row r="148" spans="1:16" ht="22.5" x14ac:dyDescent="0.25">
      <c r="A148" s="30" t="s">
        <v>607</v>
      </c>
      <c r="B148" s="30" t="s">
        <v>608</v>
      </c>
      <c r="C148" s="14">
        <v>103</v>
      </c>
      <c r="D148" s="14">
        <v>80</v>
      </c>
      <c r="E148" s="31">
        <v>0.28749999999999998</v>
      </c>
      <c r="F148" s="14">
        <v>1</v>
      </c>
      <c r="G148" s="14">
        <v>1</v>
      </c>
      <c r="H148" s="14">
        <v>80</v>
      </c>
      <c r="I148" s="14">
        <v>33</v>
      </c>
      <c r="J148" s="14">
        <v>0</v>
      </c>
      <c r="K148" s="14">
        <v>0</v>
      </c>
      <c r="L148" s="14">
        <v>0</v>
      </c>
      <c r="M148" s="14">
        <v>0</v>
      </c>
      <c r="N148" s="14">
        <v>136</v>
      </c>
      <c r="O148" s="14">
        <v>0</v>
      </c>
      <c r="P148" s="24">
        <v>44</v>
      </c>
    </row>
    <row r="149" spans="1:16" ht="22.5" x14ac:dyDescent="0.25">
      <c r="A149" s="30" t="s">
        <v>609</v>
      </c>
      <c r="B149" s="30" t="s">
        <v>610</v>
      </c>
      <c r="C149" s="14">
        <v>32</v>
      </c>
      <c r="D149" s="14">
        <v>16</v>
      </c>
      <c r="E149" s="31">
        <v>1</v>
      </c>
      <c r="F149" s="14">
        <v>0</v>
      </c>
      <c r="G149" s="14">
        <v>0</v>
      </c>
      <c r="H149" s="14">
        <v>8</v>
      </c>
      <c r="I149" s="14">
        <v>3</v>
      </c>
      <c r="J149" s="14">
        <v>1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1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12</v>
      </c>
      <c r="D151" s="14">
        <v>14</v>
      </c>
      <c r="E151" s="31">
        <v>-0.14285714285714299</v>
      </c>
      <c r="F151" s="14">
        <v>0</v>
      </c>
      <c r="G151" s="14">
        <v>0</v>
      </c>
      <c r="H151" s="14">
        <v>2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13</v>
      </c>
      <c r="O151" s="14">
        <v>0</v>
      </c>
      <c r="P151" s="24">
        <v>3</v>
      </c>
    </row>
    <row r="152" spans="1:16" ht="33.75" x14ac:dyDescent="0.25">
      <c r="A152" s="30" t="s">
        <v>615</v>
      </c>
      <c r="B152" s="30" t="s">
        <v>616</v>
      </c>
      <c r="C152" s="14">
        <v>3</v>
      </c>
      <c r="D152" s="14">
        <v>2</v>
      </c>
      <c r="E152" s="31">
        <v>0.5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2</v>
      </c>
    </row>
    <row r="153" spans="1:16" x14ac:dyDescent="0.25">
      <c r="A153" s="30" t="s">
        <v>617</v>
      </c>
      <c r="B153" s="30" t="s">
        <v>618</v>
      </c>
      <c r="C153" s="14">
        <v>2</v>
      </c>
      <c r="D153" s="14">
        <v>3</v>
      </c>
      <c r="E153" s="31">
        <v>-0.33333333333333298</v>
      </c>
      <c r="F153" s="14">
        <v>0</v>
      </c>
      <c r="G153" s="14">
        <v>0</v>
      </c>
      <c r="H153" s="14">
        <v>3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2</v>
      </c>
    </row>
    <row r="154" spans="1:16" x14ac:dyDescent="0.25">
      <c r="A154" s="30" t="s">
        <v>619</v>
      </c>
      <c r="B154" s="30" t="s">
        <v>620</v>
      </c>
      <c r="C154" s="14">
        <v>15</v>
      </c>
      <c r="D154" s="14">
        <v>19</v>
      </c>
      <c r="E154" s="31">
        <v>-0.21052631578947401</v>
      </c>
      <c r="F154" s="14">
        <v>1</v>
      </c>
      <c r="G154" s="14">
        <v>1</v>
      </c>
      <c r="H154" s="14">
        <v>14</v>
      </c>
      <c r="I154" s="14">
        <v>9</v>
      </c>
      <c r="J154" s="14">
        <v>0</v>
      </c>
      <c r="K154" s="14">
        <v>0</v>
      </c>
      <c r="L154" s="14">
        <v>0</v>
      </c>
      <c r="M154" s="14">
        <v>0</v>
      </c>
      <c r="N154" s="14">
        <v>5</v>
      </c>
      <c r="O154" s="14">
        <v>0</v>
      </c>
      <c r="P154" s="24">
        <v>4</v>
      </c>
    </row>
    <row r="155" spans="1:16" ht="22.5" x14ac:dyDescent="0.25">
      <c r="A155" s="30" t="s">
        <v>621</v>
      </c>
      <c r="B155" s="30" t="s">
        <v>622</v>
      </c>
      <c r="C155" s="14">
        <v>29</v>
      </c>
      <c r="D155" s="14">
        <v>28</v>
      </c>
      <c r="E155" s="31">
        <v>3.5714285714285698E-2</v>
      </c>
      <c r="F155" s="14">
        <v>1</v>
      </c>
      <c r="G155" s="14">
        <v>1</v>
      </c>
      <c r="H155" s="14">
        <v>11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4">
        <v>1</v>
      </c>
    </row>
    <row r="156" spans="1:16" x14ac:dyDescent="0.25">
      <c r="A156" s="184" t="s">
        <v>623</v>
      </c>
      <c r="B156" s="185"/>
      <c r="C156" s="27">
        <v>53</v>
      </c>
      <c r="D156" s="27">
        <v>67</v>
      </c>
      <c r="E156" s="28">
        <v>-0.20895522388059701</v>
      </c>
      <c r="F156" s="27">
        <v>1</v>
      </c>
      <c r="G156" s="27">
        <v>1</v>
      </c>
      <c r="H156" s="27">
        <v>12</v>
      </c>
      <c r="I156" s="27">
        <v>3</v>
      </c>
      <c r="J156" s="27">
        <v>3</v>
      </c>
      <c r="K156" s="27">
        <v>4</v>
      </c>
      <c r="L156" s="27">
        <v>0</v>
      </c>
      <c r="M156" s="27">
        <v>0</v>
      </c>
      <c r="N156" s="27">
        <v>1</v>
      </c>
      <c r="O156" s="27">
        <v>0</v>
      </c>
      <c r="P156" s="29">
        <v>8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2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1</v>
      </c>
      <c r="O160" s="14">
        <v>0</v>
      </c>
      <c r="P160" s="24">
        <v>2</v>
      </c>
    </row>
    <row r="161" spans="1:16" ht="22.5" x14ac:dyDescent="0.25">
      <c r="A161" s="30" t="s">
        <v>632</v>
      </c>
      <c r="B161" s="30" t="s">
        <v>633</v>
      </c>
      <c r="C161" s="14">
        <v>4</v>
      </c>
      <c r="D161" s="14">
        <v>9</v>
      </c>
      <c r="E161" s="31">
        <v>-0.55555555555555503</v>
      </c>
      <c r="F161" s="14">
        <v>0</v>
      </c>
      <c r="G161" s="14">
        <v>1</v>
      </c>
      <c r="H161" s="14">
        <v>1</v>
      </c>
      <c r="I161" s="14">
        <v>0</v>
      </c>
      <c r="J161" s="14">
        <v>1</v>
      </c>
      <c r="K161" s="14">
        <v>4</v>
      </c>
      <c r="L161" s="14">
        <v>0</v>
      </c>
      <c r="M161" s="14">
        <v>0</v>
      </c>
      <c r="N161" s="14">
        <v>0</v>
      </c>
      <c r="O161" s="14">
        <v>0</v>
      </c>
      <c r="P161" s="24">
        <v>5</v>
      </c>
    </row>
    <row r="162" spans="1:16" x14ac:dyDescent="0.25">
      <c r="A162" s="30" t="s">
        <v>634</v>
      </c>
      <c r="B162" s="30" t="s">
        <v>635</v>
      </c>
      <c r="C162" s="14">
        <v>3</v>
      </c>
      <c r="D162" s="14">
        <v>12</v>
      </c>
      <c r="E162" s="31">
        <v>-0.75</v>
      </c>
      <c r="F162" s="14">
        <v>0</v>
      </c>
      <c r="G162" s="14">
        <v>0</v>
      </c>
      <c r="H162" s="14">
        <v>2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1</v>
      </c>
      <c r="D163" s="14">
        <v>1</v>
      </c>
      <c r="E163" s="31">
        <v>0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19</v>
      </c>
      <c r="D164" s="14">
        <v>26</v>
      </c>
      <c r="E164" s="31">
        <v>-0.269230769230769</v>
      </c>
      <c r="F164" s="14">
        <v>0</v>
      </c>
      <c r="G164" s="14">
        <v>0</v>
      </c>
      <c r="H164" s="14">
        <v>8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24</v>
      </c>
      <c r="D165" s="14">
        <v>19</v>
      </c>
      <c r="E165" s="31">
        <v>0.26315789473684198</v>
      </c>
      <c r="F165" s="14">
        <v>1</v>
      </c>
      <c r="G165" s="14">
        <v>0</v>
      </c>
      <c r="H165" s="14">
        <v>1</v>
      </c>
      <c r="I165" s="14">
        <v>0</v>
      </c>
      <c r="J165" s="14">
        <v>2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25">
      <c r="A166" s="184" t="s">
        <v>642</v>
      </c>
      <c r="B166" s="185"/>
      <c r="C166" s="27">
        <v>1008</v>
      </c>
      <c r="D166" s="27">
        <v>1013</v>
      </c>
      <c r="E166" s="28">
        <v>-4.9358341559723601E-3</v>
      </c>
      <c r="F166" s="27">
        <v>181</v>
      </c>
      <c r="G166" s="27">
        <v>148</v>
      </c>
      <c r="H166" s="27">
        <v>744</v>
      </c>
      <c r="I166" s="27">
        <v>534</v>
      </c>
      <c r="J166" s="27">
        <v>5</v>
      </c>
      <c r="K166" s="27">
        <v>7</v>
      </c>
      <c r="L166" s="27">
        <v>0</v>
      </c>
      <c r="M166" s="27">
        <v>0</v>
      </c>
      <c r="N166" s="27">
        <v>28</v>
      </c>
      <c r="O166" s="27">
        <v>131</v>
      </c>
      <c r="P166" s="29">
        <v>536</v>
      </c>
    </row>
    <row r="167" spans="1:16" ht="22.5" x14ac:dyDescent="0.25">
      <c r="A167" s="30" t="s">
        <v>643</v>
      </c>
      <c r="B167" s="30" t="s">
        <v>644</v>
      </c>
      <c r="C167" s="14">
        <v>115</v>
      </c>
      <c r="D167" s="14">
        <v>7</v>
      </c>
      <c r="E167" s="31">
        <v>15.4285714285714</v>
      </c>
      <c r="F167" s="14">
        <v>27</v>
      </c>
      <c r="G167" s="14">
        <v>3</v>
      </c>
      <c r="H167" s="14">
        <v>54</v>
      </c>
      <c r="I167" s="14">
        <v>5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19</v>
      </c>
      <c r="P167" s="24">
        <v>11</v>
      </c>
    </row>
    <row r="168" spans="1:16" ht="33.75" x14ac:dyDescent="0.25">
      <c r="A168" s="30" t="s">
        <v>645</v>
      </c>
      <c r="B168" s="30" t="s">
        <v>646</v>
      </c>
      <c r="C168" s="14">
        <v>1</v>
      </c>
      <c r="D168" s="14">
        <v>1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1</v>
      </c>
      <c r="D169" s="14">
        <v>0</v>
      </c>
      <c r="E169" s="31">
        <v>0</v>
      </c>
      <c r="F169" s="14">
        <v>1</v>
      </c>
      <c r="G169" s="14">
        <v>0</v>
      </c>
      <c r="H169" s="14">
        <v>2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2</v>
      </c>
    </row>
    <row r="170" spans="1:16" ht="22.5" x14ac:dyDescent="0.25">
      <c r="A170" s="30" t="s">
        <v>649</v>
      </c>
      <c r="B170" s="30" t="s">
        <v>650</v>
      </c>
      <c r="C170" s="14">
        <v>3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2</v>
      </c>
      <c r="D171" s="14">
        <v>2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1</v>
      </c>
      <c r="D172" s="14">
        <v>0</v>
      </c>
      <c r="E172" s="31">
        <v>0</v>
      </c>
      <c r="F172" s="14">
        <v>0</v>
      </c>
      <c r="G172" s="14">
        <v>0</v>
      </c>
      <c r="H172" s="14">
        <v>1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135</v>
      </c>
      <c r="D173" s="14">
        <v>123</v>
      </c>
      <c r="E173" s="31">
        <v>9.7560975609756101E-2</v>
      </c>
      <c r="F173" s="14">
        <v>13</v>
      </c>
      <c r="G173" s="14">
        <v>3</v>
      </c>
      <c r="H173" s="14">
        <v>97</v>
      </c>
      <c r="I173" s="14">
        <v>133</v>
      </c>
      <c r="J173" s="14">
        <v>2</v>
      </c>
      <c r="K173" s="14">
        <v>1</v>
      </c>
      <c r="L173" s="14">
        <v>0</v>
      </c>
      <c r="M173" s="14">
        <v>0</v>
      </c>
      <c r="N173" s="14">
        <v>2</v>
      </c>
      <c r="O173" s="14">
        <v>47</v>
      </c>
      <c r="P173" s="24">
        <v>87</v>
      </c>
    </row>
    <row r="174" spans="1:16" ht="22.5" x14ac:dyDescent="0.25">
      <c r="A174" s="30" t="s">
        <v>657</v>
      </c>
      <c r="B174" s="30" t="s">
        <v>658</v>
      </c>
      <c r="C174" s="14">
        <v>675</v>
      </c>
      <c r="D174" s="14">
        <v>732</v>
      </c>
      <c r="E174" s="31">
        <v>-7.7868852459016397E-2</v>
      </c>
      <c r="F174" s="14">
        <v>131</v>
      </c>
      <c r="G174" s="14">
        <v>128</v>
      </c>
      <c r="H174" s="14">
        <v>521</v>
      </c>
      <c r="I174" s="14">
        <v>289</v>
      </c>
      <c r="J174" s="14">
        <v>3</v>
      </c>
      <c r="K174" s="14">
        <v>0</v>
      </c>
      <c r="L174" s="14">
        <v>0</v>
      </c>
      <c r="M174" s="14">
        <v>0</v>
      </c>
      <c r="N174" s="14">
        <v>1</v>
      </c>
      <c r="O174" s="14">
        <v>54</v>
      </c>
      <c r="P174" s="24">
        <v>404</v>
      </c>
    </row>
    <row r="175" spans="1:16" x14ac:dyDescent="0.25">
      <c r="A175" s="30" t="s">
        <v>659</v>
      </c>
      <c r="B175" s="30" t="s">
        <v>660</v>
      </c>
      <c r="C175" s="14">
        <v>74</v>
      </c>
      <c r="D175" s="14">
        <v>148</v>
      </c>
      <c r="E175" s="31">
        <v>-0.5</v>
      </c>
      <c r="F175" s="14">
        <v>9</v>
      </c>
      <c r="G175" s="14">
        <v>14</v>
      </c>
      <c r="H175" s="14">
        <v>69</v>
      </c>
      <c r="I175" s="14">
        <v>105</v>
      </c>
      <c r="J175" s="14">
        <v>0</v>
      </c>
      <c r="K175" s="14">
        <v>6</v>
      </c>
      <c r="L175" s="14">
        <v>0</v>
      </c>
      <c r="M175" s="14">
        <v>0</v>
      </c>
      <c r="N175" s="14">
        <v>25</v>
      </c>
      <c r="O175" s="14">
        <v>11</v>
      </c>
      <c r="P175" s="24">
        <v>32</v>
      </c>
    </row>
    <row r="176" spans="1:16" ht="22.5" x14ac:dyDescent="0.25">
      <c r="A176" s="30" t="s">
        <v>661</v>
      </c>
      <c r="B176" s="30" t="s">
        <v>662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4" t="s">
        <v>665</v>
      </c>
      <c r="B178" s="185"/>
      <c r="C178" s="27">
        <v>534</v>
      </c>
      <c r="D178" s="27">
        <v>519</v>
      </c>
      <c r="E178" s="28">
        <v>2.8901734104046201E-2</v>
      </c>
      <c r="F178" s="27">
        <v>2521</v>
      </c>
      <c r="G178" s="27">
        <v>2405</v>
      </c>
      <c r="H178" s="27">
        <v>367</v>
      </c>
      <c r="I178" s="27">
        <v>408</v>
      </c>
      <c r="J178" s="27">
        <v>0</v>
      </c>
      <c r="K178" s="27">
        <v>0</v>
      </c>
      <c r="L178" s="27">
        <v>0</v>
      </c>
      <c r="M178" s="27">
        <v>2</v>
      </c>
      <c r="N178" s="27">
        <v>107</v>
      </c>
      <c r="O178" s="27">
        <v>0</v>
      </c>
      <c r="P178" s="29">
        <v>2706</v>
      </c>
    </row>
    <row r="179" spans="1:16" ht="22.5" x14ac:dyDescent="0.25">
      <c r="A179" s="30" t="s">
        <v>666</v>
      </c>
      <c r="B179" s="30" t="s">
        <v>667</v>
      </c>
      <c r="C179" s="14">
        <v>12</v>
      </c>
      <c r="D179" s="14">
        <v>4</v>
      </c>
      <c r="E179" s="31">
        <v>2</v>
      </c>
      <c r="F179" s="14">
        <v>3</v>
      </c>
      <c r="G179" s="14">
        <v>4</v>
      </c>
      <c r="H179" s="14">
        <v>3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7</v>
      </c>
    </row>
    <row r="180" spans="1:16" ht="22.5" x14ac:dyDescent="0.25">
      <c r="A180" s="30" t="s">
        <v>668</v>
      </c>
      <c r="B180" s="30" t="s">
        <v>669</v>
      </c>
      <c r="C180" s="14">
        <v>226</v>
      </c>
      <c r="D180" s="14">
        <v>198</v>
      </c>
      <c r="E180" s="31">
        <v>0.14141414141414099</v>
      </c>
      <c r="F180" s="14">
        <v>1323</v>
      </c>
      <c r="G180" s="14">
        <v>1245</v>
      </c>
      <c r="H180" s="14">
        <v>147</v>
      </c>
      <c r="I180" s="14">
        <v>133</v>
      </c>
      <c r="J180" s="14">
        <v>0</v>
      </c>
      <c r="K180" s="14">
        <v>0</v>
      </c>
      <c r="L180" s="14">
        <v>0</v>
      </c>
      <c r="M180" s="14">
        <v>1</v>
      </c>
      <c r="N180" s="14">
        <v>0</v>
      </c>
      <c r="O180" s="14">
        <v>0</v>
      </c>
      <c r="P180" s="24">
        <v>1361</v>
      </c>
    </row>
    <row r="181" spans="1:16" x14ac:dyDescent="0.25">
      <c r="A181" s="30" t="s">
        <v>670</v>
      </c>
      <c r="B181" s="30" t="s">
        <v>671</v>
      </c>
      <c r="C181" s="14">
        <v>75</v>
      </c>
      <c r="D181" s="14">
        <v>59</v>
      </c>
      <c r="E181" s="31">
        <v>0.27118644067796599</v>
      </c>
      <c r="F181" s="14">
        <v>60</v>
      </c>
      <c r="G181" s="14">
        <v>54</v>
      </c>
      <c r="H181" s="14">
        <v>44</v>
      </c>
      <c r="I181" s="14">
        <v>70</v>
      </c>
      <c r="J181" s="14">
        <v>0</v>
      </c>
      <c r="K181" s="14">
        <v>0</v>
      </c>
      <c r="L181" s="14">
        <v>0</v>
      </c>
      <c r="M181" s="14">
        <v>1</v>
      </c>
      <c r="N181" s="14">
        <v>3</v>
      </c>
      <c r="O181" s="14">
        <v>0</v>
      </c>
      <c r="P181" s="24">
        <v>116</v>
      </c>
    </row>
    <row r="182" spans="1:16" ht="22.5" x14ac:dyDescent="0.25">
      <c r="A182" s="30" t="s">
        <v>672</v>
      </c>
      <c r="B182" s="30" t="s">
        <v>673</v>
      </c>
      <c r="C182" s="14">
        <v>10</v>
      </c>
      <c r="D182" s="14">
        <v>6</v>
      </c>
      <c r="E182" s="31">
        <v>0.66666666666666696</v>
      </c>
      <c r="F182" s="14">
        <v>1</v>
      </c>
      <c r="G182" s="14">
        <v>2</v>
      </c>
      <c r="H182" s="14">
        <v>4</v>
      </c>
      <c r="I182" s="14">
        <v>3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4</v>
      </c>
    </row>
    <row r="183" spans="1:16" ht="22.5" x14ac:dyDescent="0.25">
      <c r="A183" s="30" t="s">
        <v>674</v>
      </c>
      <c r="B183" s="30" t="s">
        <v>675</v>
      </c>
      <c r="C183" s="14">
        <v>6</v>
      </c>
      <c r="D183" s="14">
        <v>1</v>
      </c>
      <c r="E183" s="31">
        <v>5</v>
      </c>
      <c r="F183" s="14">
        <v>10</v>
      </c>
      <c r="G183" s="14">
        <v>43</v>
      </c>
      <c r="H183" s="14">
        <v>8</v>
      </c>
      <c r="I183" s="14">
        <v>10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65</v>
      </c>
    </row>
    <row r="184" spans="1:16" ht="22.5" x14ac:dyDescent="0.25">
      <c r="A184" s="30" t="s">
        <v>676</v>
      </c>
      <c r="B184" s="30" t="s">
        <v>677</v>
      </c>
      <c r="C184" s="14">
        <v>201</v>
      </c>
      <c r="D184" s="14">
        <v>244</v>
      </c>
      <c r="E184" s="31">
        <v>-0.17622950819672101</v>
      </c>
      <c r="F184" s="14">
        <v>1117</v>
      </c>
      <c r="G184" s="14">
        <v>1057</v>
      </c>
      <c r="H184" s="14">
        <v>158</v>
      </c>
      <c r="I184" s="14">
        <v>189</v>
      </c>
      <c r="J184" s="14">
        <v>0</v>
      </c>
      <c r="K184" s="14">
        <v>0</v>
      </c>
      <c r="L184" s="14">
        <v>0</v>
      </c>
      <c r="M184" s="14">
        <v>0</v>
      </c>
      <c r="N184" s="14">
        <v>103</v>
      </c>
      <c r="O184" s="14">
        <v>0</v>
      </c>
      <c r="P184" s="24">
        <v>1153</v>
      </c>
    </row>
    <row r="185" spans="1:16" ht="22.5" x14ac:dyDescent="0.25">
      <c r="A185" s="30" t="s">
        <v>678</v>
      </c>
      <c r="B185" s="30" t="s">
        <v>679</v>
      </c>
      <c r="C185" s="14">
        <v>4</v>
      </c>
      <c r="D185" s="14">
        <v>7</v>
      </c>
      <c r="E185" s="31">
        <v>-0.42857142857142799</v>
      </c>
      <c r="F185" s="14">
        <v>7</v>
      </c>
      <c r="G185" s="14">
        <v>0</v>
      </c>
      <c r="H185" s="14">
        <v>3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4">
        <v>0</v>
      </c>
    </row>
    <row r="186" spans="1:16" x14ac:dyDescent="0.25">
      <c r="A186" s="184" t="s">
        <v>680</v>
      </c>
      <c r="B186" s="185"/>
      <c r="C186" s="27">
        <v>253</v>
      </c>
      <c r="D186" s="27">
        <v>206</v>
      </c>
      <c r="E186" s="28">
        <v>0.228155339805825</v>
      </c>
      <c r="F186" s="27">
        <v>87</v>
      </c>
      <c r="G186" s="27">
        <v>77</v>
      </c>
      <c r="H186" s="27">
        <v>114</v>
      </c>
      <c r="I186" s="27">
        <v>111</v>
      </c>
      <c r="J186" s="27">
        <v>1</v>
      </c>
      <c r="K186" s="27">
        <v>0</v>
      </c>
      <c r="L186" s="27">
        <v>0</v>
      </c>
      <c r="M186" s="27">
        <v>1</v>
      </c>
      <c r="N186" s="27">
        <v>12</v>
      </c>
      <c r="O186" s="27">
        <v>1</v>
      </c>
      <c r="P186" s="29">
        <v>182</v>
      </c>
    </row>
    <row r="187" spans="1:16" x14ac:dyDescent="0.25">
      <c r="A187" s="30" t="s">
        <v>681</v>
      </c>
      <c r="B187" s="30" t="s">
        <v>682</v>
      </c>
      <c r="C187" s="14">
        <v>32</v>
      </c>
      <c r="D187" s="14">
        <v>19</v>
      </c>
      <c r="E187" s="31">
        <v>0.68421052631578905</v>
      </c>
      <c r="F187" s="14">
        <v>1</v>
      </c>
      <c r="G187" s="14">
        <v>0</v>
      </c>
      <c r="H187" s="14">
        <v>3</v>
      </c>
      <c r="I187" s="14">
        <v>3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1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106</v>
      </c>
      <c r="D189" s="14">
        <v>71</v>
      </c>
      <c r="E189" s="31">
        <v>0.49295774647887303</v>
      </c>
      <c r="F189" s="14">
        <v>43</v>
      </c>
      <c r="G189" s="14">
        <v>45</v>
      </c>
      <c r="H189" s="14">
        <v>51</v>
      </c>
      <c r="I189" s="14">
        <v>33</v>
      </c>
      <c r="J189" s="14">
        <v>0</v>
      </c>
      <c r="K189" s="14">
        <v>0</v>
      </c>
      <c r="L189" s="14">
        <v>0</v>
      </c>
      <c r="M189" s="14">
        <v>1</v>
      </c>
      <c r="N189" s="14">
        <v>8</v>
      </c>
      <c r="O189" s="14">
        <v>0</v>
      </c>
      <c r="P189" s="24">
        <v>96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1</v>
      </c>
      <c r="E190" s="31">
        <v>-1</v>
      </c>
      <c r="F190" s="14">
        <v>1</v>
      </c>
      <c r="G190" s="14">
        <v>0</v>
      </c>
      <c r="H190" s="14">
        <v>2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16</v>
      </c>
      <c r="D191" s="14">
        <v>20</v>
      </c>
      <c r="E191" s="31">
        <v>-0.2</v>
      </c>
      <c r="F191" s="14">
        <v>24</v>
      </c>
      <c r="G191" s="14">
        <v>6</v>
      </c>
      <c r="H191" s="14">
        <v>21</v>
      </c>
      <c r="I191" s="14">
        <v>50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24">
        <v>26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35</v>
      </c>
      <c r="D193" s="14">
        <v>21</v>
      </c>
      <c r="E193" s="31">
        <v>0.66666666666666696</v>
      </c>
      <c r="F193" s="14">
        <v>4</v>
      </c>
      <c r="G193" s="14">
        <v>5</v>
      </c>
      <c r="H193" s="14">
        <v>19</v>
      </c>
      <c r="I193" s="14">
        <v>14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24">
        <v>15</v>
      </c>
    </row>
    <row r="194" spans="1:16" x14ac:dyDescent="0.25">
      <c r="A194" s="30" t="s">
        <v>695</v>
      </c>
      <c r="B194" s="30" t="s">
        <v>696</v>
      </c>
      <c r="C194" s="14">
        <v>2</v>
      </c>
      <c r="D194" s="14">
        <v>2</v>
      </c>
      <c r="E194" s="31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1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6</v>
      </c>
      <c r="D196" s="14">
        <v>8</v>
      </c>
      <c r="E196" s="31">
        <v>-0.25</v>
      </c>
      <c r="F196" s="14">
        <v>11</v>
      </c>
      <c r="G196" s="14">
        <v>18</v>
      </c>
      <c r="H196" s="14">
        <v>7</v>
      </c>
      <c r="I196" s="14">
        <v>7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40</v>
      </c>
    </row>
    <row r="197" spans="1:16" x14ac:dyDescent="0.25">
      <c r="A197" s="30" t="s">
        <v>701</v>
      </c>
      <c r="B197" s="30" t="s">
        <v>702</v>
      </c>
      <c r="C197" s="14">
        <v>45</v>
      </c>
      <c r="D197" s="14">
        <v>53</v>
      </c>
      <c r="E197" s="31">
        <v>-0.15094339622641501</v>
      </c>
      <c r="F197" s="14">
        <v>1</v>
      </c>
      <c r="G197" s="14">
        <v>1</v>
      </c>
      <c r="H197" s="14">
        <v>6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</v>
      </c>
    </row>
    <row r="198" spans="1:16" ht="22.5" x14ac:dyDescent="0.25">
      <c r="A198" s="30" t="s">
        <v>703</v>
      </c>
      <c r="B198" s="30" t="s">
        <v>704</v>
      </c>
      <c r="C198" s="14">
        <v>4</v>
      </c>
      <c r="D198" s="14">
        <v>1</v>
      </c>
      <c r="E198" s="31">
        <v>3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6</v>
      </c>
      <c r="D199" s="14">
        <v>9</v>
      </c>
      <c r="E199" s="31">
        <v>-0.33333333333333298</v>
      </c>
      <c r="F199" s="14">
        <v>1</v>
      </c>
      <c r="G199" s="14">
        <v>1</v>
      </c>
      <c r="H199" s="14">
        <v>4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2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1</v>
      </c>
      <c r="E200" s="31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4" t="s">
        <v>709</v>
      </c>
      <c r="B201" s="185"/>
      <c r="C201" s="27">
        <v>133</v>
      </c>
      <c r="D201" s="27">
        <v>39</v>
      </c>
      <c r="E201" s="28">
        <v>2.4102564102564101</v>
      </c>
      <c r="F201" s="27">
        <v>70</v>
      </c>
      <c r="G201" s="27">
        <v>65</v>
      </c>
      <c r="H201" s="27">
        <v>42</v>
      </c>
      <c r="I201" s="27">
        <v>45</v>
      </c>
      <c r="J201" s="27">
        <v>0</v>
      </c>
      <c r="K201" s="27">
        <v>0</v>
      </c>
      <c r="L201" s="27">
        <v>1</v>
      </c>
      <c r="M201" s="27">
        <v>3</v>
      </c>
      <c r="N201" s="27">
        <v>34</v>
      </c>
      <c r="O201" s="27">
        <v>1</v>
      </c>
      <c r="P201" s="29">
        <v>98</v>
      </c>
    </row>
    <row r="202" spans="1:16" x14ac:dyDescent="0.25">
      <c r="A202" s="30" t="s">
        <v>710</v>
      </c>
      <c r="B202" s="30" t="s">
        <v>711</v>
      </c>
      <c r="C202" s="14">
        <v>33</v>
      </c>
      <c r="D202" s="14">
        <v>31</v>
      </c>
      <c r="E202" s="31">
        <v>6.4516129032258104E-2</v>
      </c>
      <c r="F202" s="14">
        <v>0</v>
      </c>
      <c r="G202" s="14">
        <v>0</v>
      </c>
      <c r="H202" s="14">
        <v>1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26</v>
      </c>
      <c r="O202" s="14">
        <v>0</v>
      </c>
      <c r="P202" s="24">
        <v>2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3</v>
      </c>
      <c r="D204" s="14">
        <v>0</v>
      </c>
      <c r="E204" s="31">
        <v>0</v>
      </c>
      <c r="F204" s="14">
        <v>0</v>
      </c>
      <c r="G204" s="14">
        <v>0</v>
      </c>
      <c r="H204" s="14">
        <v>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85</v>
      </c>
      <c r="D206" s="14">
        <v>0</v>
      </c>
      <c r="E206" s="31">
        <v>0</v>
      </c>
      <c r="F206" s="14">
        <v>69</v>
      </c>
      <c r="G206" s="14">
        <v>65</v>
      </c>
      <c r="H206" s="14">
        <v>34</v>
      </c>
      <c r="I206" s="14">
        <v>36</v>
      </c>
      <c r="J206" s="14">
        <v>0</v>
      </c>
      <c r="K206" s="14">
        <v>0</v>
      </c>
      <c r="L206" s="14">
        <v>0</v>
      </c>
      <c r="M206" s="14">
        <v>0</v>
      </c>
      <c r="N206" s="14">
        <v>4</v>
      </c>
      <c r="O206" s="14">
        <v>0</v>
      </c>
      <c r="P206" s="24">
        <v>86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5</v>
      </c>
      <c r="D212" s="14">
        <v>5</v>
      </c>
      <c r="E212" s="31">
        <v>0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0</v>
      </c>
      <c r="M212" s="14">
        <v>1</v>
      </c>
      <c r="N212" s="14">
        <v>0</v>
      </c>
      <c r="O212" s="14">
        <v>0</v>
      </c>
      <c r="P212" s="24">
        <v>1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1</v>
      </c>
      <c r="E213" s="31">
        <v>-1</v>
      </c>
      <c r="F213" s="14">
        <v>0</v>
      </c>
      <c r="G213" s="14">
        <v>0</v>
      </c>
      <c r="H213" s="14">
        <v>1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1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4</v>
      </c>
      <c r="D214" s="14">
        <v>2</v>
      </c>
      <c r="E214" s="31">
        <v>1</v>
      </c>
      <c r="F214" s="14">
        <v>0</v>
      </c>
      <c r="G214" s="14">
        <v>0</v>
      </c>
      <c r="H214" s="14">
        <v>4</v>
      </c>
      <c r="I214" s="14">
        <v>0</v>
      </c>
      <c r="J214" s="14">
        <v>0</v>
      </c>
      <c r="K214" s="14">
        <v>0</v>
      </c>
      <c r="L214" s="14">
        <v>1</v>
      </c>
      <c r="M214" s="14">
        <v>2</v>
      </c>
      <c r="N214" s="14">
        <v>3</v>
      </c>
      <c r="O214" s="14">
        <v>0</v>
      </c>
      <c r="P214" s="24">
        <v>5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3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1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1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2</v>
      </c>
    </row>
    <row r="218" spans="1:16" ht="33.75" x14ac:dyDescent="0.25">
      <c r="A218" s="30" t="s">
        <v>742</v>
      </c>
      <c r="B218" s="30" t="s">
        <v>743</v>
      </c>
      <c r="C218" s="14">
        <v>1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1</v>
      </c>
      <c r="D222" s="14">
        <v>0</v>
      </c>
      <c r="E222" s="31">
        <v>0</v>
      </c>
      <c r="F222" s="14">
        <v>0</v>
      </c>
      <c r="G222" s="14">
        <v>0</v>
      </c>
      <c r="H222" s="14">
        <v>1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1</v>
      </c>
    </row>
    <row r="223" spans="1:16" x14ac:dyDescent="0.25">
      <c r="A223" s="184" t="s">
        <v>752</v>
      </c>
      <c r="B223" s="185"/>
      <c r="C223" s="27">
        <v>2049</v>
      </c>
      <c r="D223" s="27">
        <v>2237</v>
      </c>
      <c r="E223" s="28">
        <v>-8.4041126508717007E-2</v>
      </c>
      <c r="F223" s="27">
        <v>955</v>
      </c>
      <c r="G223" s="27">
        <v>739</v>
      </c>
      <c r="H223" s="27">
        <v>632</v>
      </c>
      <c r="I223" s="27">
        <v>460</v>
      </c>
      <c r="J223" s="27">
        <v>0</v>
      </c>
      <c r="K223" s="27">
        <v>1</v>
      </c>
      <c r="L223" s="27">
        <v>2</v>
      </c>
      <c r="M223" s="27">
        <v>2</v>
      </c>
      <c r="N223" s="27">
        <v>1040</v>
      </c>
      <c r="O223" s="27">
        <v>15</v>
      </c>
      <c r="P223" s="29">
        <v>912</v>
      </c>
    </row>
    <row r="224" spans="1:16" x14ac:dyDescent="0.25">
      <c r="A224" s="30" t="s">
        <v>753</v>
      </c>
      <c r="B224" s="30" t="s">
        <v>754</v>
      </c>
      <c r="C224" s="14">
        <v>4</v>
      </c>
      <c r="D224" s="14">
        <v>1</v>
      </c>
      <c r="E224" s="31">
        <v>3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2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24">
        <v>3</v>
      </c>
    </row>
    <row r="230" spans="1:16" ht="22.5" x14ac:dyDescent="0.25">
      <c r="A230" s="30" t="s">
        <v>765</v>
      </c>
      <c r="B230" s="30" t="s">
        <v>766</v>
      </c>
      <c r="C230" s="14">
        <v>1</v>
      </c>
      <c r="D230" s="14">
        <v>3</v>
      </c>
      <c r="E230" s="31">
        <v>-0.66666666666666696</v>
      </c>
      <c r="F230" s="14">
        <v>1</v>
      </c>
      <c r="G230" s="14">
        <v>1</v>
      </c>
      <c r="H230" s="14">
        <v>0</v>
      </c>
      <c r="I230" s="14">
        <v>1</v>
      </c>
      <c r="J230" s="14">
        <v>0</v>
      </c>
      <c r="K230" s="14">
        <v>0</v>
      </c>
      <c r="L230" s="14">
        <v>1</v>
      </c>
      <c r="M230" s="14">
        <v>1</v>
      </c>
      <c r="N230" s="14">
        <v>0</v>
      </c>
      <c r="O230" s="14">
        <v>0</v>
      </c>
      <c r="P230" s="24">
        <v>3</v>
      </c>
    </row>
    <row r="231" spans="1:16" x14ac:dyDescent="0.25">
      <c r="A231" s="30" t="s">
        <v>767</v>
      </c>
      <c r="B231" s="30" t="s">
        <v>768</v>
      </c>
      <c r="C231" s="14">
        <v>40</v>
      </c>
      <c r="D231" s="14">
        <v>39</v>
      </c>
      <c r="E231" s="31">
        <v>2.5641025641025599E-2</v>
      </c>
      <c r="F231" s="14">
        <v>2</v>
      </c>
      <c r="G231" s="14">
        <v>2</v>
      </c>
      <c r="H231" s="14">
        <v>18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8</v>
      </c>
    </row>
    <row r="232" spans="1:16" x14ac:dyDescent="0.25">
      <c r="A232" s="30" t="s">
        <v>769</v>
      </c>
      <c r="B232" s="30" t="s">
        <v>770</v>
      </c>
      <c r="C232" s="14">
        <v>41</v>
      </c>
      <c r="D232" s="14">
        <v>34</v>
      </c>
      <c r="E232" s="31">
        <v>0.20588235294117599</v>
      </c>
      <c r="F232" s="14">
        <v>9</v>
      </c>
      <c r="G232" s="14">
        <v>10</v>
      </c>
      <c r="H232" s="14">
        <v>18</v>
      </c>
      <c r="I232" s="14">
        <v>16</v>
      </c>
      <c r="J232" s="14">
        <v>0</v>
      </c>
      <c r="K232" s="14">
        <v>0</v>
      </c>
      <c r="L232" s="14">
        <v>0</v>
      </c>
      <c r="M232" s="14">
        <v>0</v>
      </c>
      <c r="N232" s="14">
        <v>4</v>
      </c>
      <c r="O232" s="14">
        <v>0</v>
      </c>
      <c r="P232" s="24">
        <v>25</v>
      </c>
    </row>
    <row r="233" spans="1:16" x14ac:dyDescent="0.25">
      <c r="A233" s="30" t="s">
        <v>771</v>
      </c>
      <c r="B233" s="30" t="s">
        <v>772</v>
      </c>
      <c r="C233" s="14">
        <v>36</v>
      </c>
      <c r="D233" s="14">
        <v>27</v>
      </c>
      <c r="E233" s="31">
        <v>0.33333333333333298</v>
      </c>
      <c r="F233" s="14">
        <v>2</v>
      </c>
      <c r="G233" s="14">
        <v>2</v>
      </c>
      <c r="H233" s="14">
        <v>25</v>
      </c>
      <c r="I233" s="14">
        <v>18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14</v>
      </c>
    </row>
    <row r="234" spans="1:16" ht="22.5" x14ac:dyDescent="0.25">
      <c r="A234" s="30" t="s">
        <v>773</v>
      </c>
      <c r="B234" s="30" t="s">
        <v>774</v>
      </c>
      <c r="C234" s="14">
        <v>6</v>
      </c>
      <c r="D234" s="14">
        <v>6</v>
      </c>
      <c r="E234" s="31">
        <v>0</v>
      </c>
      <c r="F234" s="14">
        <v>0</v>
      </c>
      <c r="G234" s="14">
        <v>0</v>
      </c>
      <c r="H234" s="14">
        <v>6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4">
        <v>2</v>
      </c>
    </row>
    <row r="235" spans="1:16" ht="33.75" x14ac:dyDescent="0.25">
      <c r="A235" s="30" t="s">
        <v>775</v>
      </c>
      <c r="B235" s="30" t="s">
        <v>776</v>
      </c>
      <c r="C235" s="14">
        <v>8</v>
      </c>
      <c r="D235" s="14">
        <v>5</v>
      </c>
      <c r="E235" s="31">
        <v>0.6</v>
      </c>
      <c r="F235" s="14">
        <v>3</v>
      </c>
      <c r="G235" s="14">
        <v>3</v>
      </c>
      <c r="H235" s="14">
        <v>6</v>
      </c>
      <c r="I235" s="14">
        <v>10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7</v>
      </c>
    </row>
    <row r="236" spans="1:16" x14ac:dyDescent="0.25">
      <c r="A236" s="30" t="s">
        <v>777</v>
      </c>
      <c r="B236" s="30" t="s">
        <v>778</v>
      </c>
      <c r="C236" s="14">
        <v>3</v>
      </c>
      <c r="D236" s="14">
        <v>2</v>
      </c>
      <c r="E236" s="31">
        <v>0.5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2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1899</v>
      </c>
      <c r="D238" s="14">
        <v>2120</v>
      </c>
      <c r="E238" s="31">
        <v>-0.104245283018868</v>
      </c>
      <c r="F238" s="14">
        <v>937</v>
      </c>
      <c r="G238" s="14">
        <v>721</v>
      </c>
      <c r="H238" s="14">
        <v>555</v>
      </c>
      <c r="I238" s="14">
        <v>403</v>
      </c>
      <c r="J238" s="14">
        <v>0</v>
      </c>
      <c r="K238" s="14">
        <v>1</v>
      </c>
      <c r="L238" s="14">
        <v>1</v>
      </c>
      <c r="M238" s="14">
        <v>0</v>
      </c>
      <c r="N238" s="14">
        <v>1032</v>
      </c>
      <c r="O238" s="14">
        <v>15</v>
      </c>
      <c r="P238" s="24">
        <v>845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1</v>
      </c>
      <c r="D241" s="14">
        <v>0</v>
      </c>
      <c r="E241" s="31">
        <v>0</v>
      </c>
      <c r="F241" s="14">
        <v>0</v>
      </c>
      <c r="G241" s="14">
        <v>0</v>
      </c>
      <c r="H241" s="14">
        <v>2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45" x14ac:dyDescent="0.25">
      <c r="A242" s="30" t="s">
        <v>789</v>
      </c>
      <c r="B242" s="30" t="s">
        <v>790</v>
      </c>
      <c r="C242" s="14">
        <v>8</v>
      </c>
      <c r="D242" s="14">
        <v>0</v>
      </c>
      <c r="E242" s="31">
        <v>0</v>
      </c>
      <c r="F242" s="14">
        <v>1</v>
      </c>
      <c r="G242" s="14">
        <v>0</v>
      </c>
      <c r="H242" s="14">
        <v>1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2</v>
      </c>
    </row>
    <row r="243" spans="1:16" ht="33.75" x14ac:dyDescent="0.25">
      <c r="A243" s="30" t="s">
        <v>791</v>
      </c>
      <c r="B243" s="30" t="s">
        <v>792</v>
      </c>
      <c r="C243" s="14">
        <v>2</v>
      </c>
      <c r="D243" s="14">
        <v>0</v>
      </c>
      <c r="E243" s="31">
        <v>0</v>
      </c>
      <c r="F243" s="14">
        <v>0</v>
      </c>
      <c r="G243" s="14">
        <v>0</v>
      </c>
      <c r="H243" s="14">
        <v>1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4" t="s">
        <v>793</v>
      </c>
      <c r="B244" s="185"/>
      <c r="C244" s="27">
        <v>9</v>
      </c>
      <c r="D244" s="27">
        <v>2</v>
      </c>
      <c r="E244" s="28">
        <v>3.5</v>
      </c>
      <c r="F244" s="27">
        <v>0</v>
      </c>
      <c r="G244" s="27">
        <v>0</v>
      </c>
      <c r="H244" s="27">
        <v>2</v>
      </c>
      <c r="I244" s="27">
        <v>3</v>
      </c>
      <c r="J244" s="27">
        <v>0</v>
      </c>
      <c r="K244" s="27">
        <v>0</v>
      </c>
      <c r="L244" s="27">
        <v>0</v>
      </c>
      <c r="M244" s="27">
        <v>1</v>
      </c>
      <c r="N244" s="27">
        <v>0</v>
      </c>
      <c r="O244" s="27">
        <v>0</v>
      </c>
      <c r="P244" s="29">
        <v>3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4</v>
      </c>
      <c r="D248" s="14">
        <v>0</v>
      </c>
      <c r="E248" s="31">
        <v>0</v>
      </c>
      <c r="F248" s="14">
        <v>0</v>
      </c>
      <c r="G248" s="14">
        <v>0</v>
      </c>
      <c r="H248" s="14">
        <v>1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1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1</v>
      </c>
    </row>
    <row r="250" spans="1:16" ht="22.5" x14ac:dyDescent="0.25">
      <c r="A250" s="30" t="s">
        <v>804</v>
      </c>
      <c r="B250" s="30" t="s">
        <v>805</v>
      </c>
      <c r="C250" s="14">
        <v>1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1</v>
      </c>
      <c r="E253" s="31">
        <v>-1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2</v>
      </c>
    </row>
    <row r="254" spans="1:16" ht="22.5" x14ac:dyDescent="0.25">
      <c r="A254" s="30" t="s">
        <v>812</v>
      </c>
      <c r="B254" s="30" t="s">
        <v>813</v>
      </c>
      <c r="C254" s="14">
        <v>1</v>
      </c>
      <c r="D254" s="14">
        <v>1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1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2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4" t="s">
        <v>846</v>
      </c>
      <c r="B271" s="185"/>
      <c r="C271" s="27">
        <v>340</v>
      </c>
      <c r="D271" s="27">
        <v>607</v>
      </c>
      <c r="E271" s="28">
        <v>-0.43986820428336099</v>
      </c>
      <c r="F271" s="27">
        <v>517</v>
      </c>
      <c r="G271" s="27">
        <v>509</v>
      </c>
      <c r="H271" s="27">
        <v>295</v>
      </c>
      <c r="I271" s="27">
        <v>345</v>
      </c>
      <c r="J271" s="27">
        <v>0</v>
      </c>
      <c r="K271" s="27">
        <v>5</v>
      </c>
      <c r="L271" s="27">
        <v>0</v>
      </c>
      <c r="M271" s="27">
        <v>1</v>
      </c>
      <c r="N271" s="27">
        <v>4</v>
      </c>
      <c r="O271" s="27">
        <v>9</v>
      </c>
      <c r="P271" s="29">
        <v>763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177</v>
      </c>
      <c r="D273" s="14">
        <v>233</v>
      </c>
      <c r="E273" s="31">
        <v>-0.24034334763948501</v>
      </c>
      <c r="F273" s="14">
        <v>236</v>
      </c>
      <c r="G273" s="14">
        <v>224</v>
      </c>
      <c r="H273" s="14">
        <v>202</v>
      </c>
      <c r="I273" s="14">
        <v>237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2</v>
      </c>
      <c r="P273" s="24">
        <v>328</v>
      </c>
    </row>
    <row r="274" spans="1:16" ht="33.75" x14ac:dyDescent="0.25">
      <c r="A274" s="30" t="s">
        <v>851</v>
      </c>
      <c r="B274" s="30" t="s">
        <v>852</v>
      </c>
      <c r="C274" s="14">
        <v>108</v>
      </c>
      <c r="D274" s="14">
        <v>324</v>
      </c>
      <c r="E274" s="31">
        <v>-0.66666666666666696</v>
      </c>
      <c r="F274" s="14">
        <v>270</v>
      </c>
      <c r="G274" s="14">
        <v>274</v>
      </c>
      <c r="H274" s="14">
        <v>75</v>
      </c>
      <c r="I274" s="14">
        <v>63</v>
      </c>
      <c r="J274" s="14">
        <v>0</v>
      </c>
      <c r="K274" s="14">
        <v>1</v>
      </c>
      <c r="L274" s="14">
        <v>0</v>
      </c>
      <c r="M274" s="14">
        <v>1</v>
      </c>
      <c r="N274" s="14">
        <v>0</v>
      </c>
      <c r="O274" s="14">
        <v>7</v>
      </c>
      <c r="P274" s="24">
        <v>371</v>
      </c>
    </row>
    <row r="275" spans="1:16" ht="22.5" x14ac:dyDescent="0.25">
      <c r="A275" s="30" t="s">
        <v>853</v>
      </c>
      <c r="B275" s="30" t="s">
        <v>854</v>
      </c>
      <c r="C275" s="14">
        <v>5</v>
      </c>
      <c r="D275" s="14">
        <v>2</v>
      </c>
      <c r="E275" s="31">
        <v>1.5</v>
      </c>
      <c r="F275" s="14">
        <v>0</v>
      </c>
      <c r="G275" s="14">
        <v>3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23</v>
      </c>
    </row>
    <row r="276" spans="1:16" x14ac:dyDescent="0.25">
      <c r="A276" s="30" t="s">
        <v>855</v>
      </c>
      <c r="B276" s="30" t="s">
        <v>856</v>
      </c>
      <c r="C276" s="14">
        <v>10</v>
      </c>
      <c r="D276" s="14">
        <v>9</v>
      </c>
      <c r="E276" s="31">
        <v>0.11111111111111099</v>
      </c>
      <c r="F276" s="14">
        <v>3</v>
      </c>
      <c r="G276" s="14">
        <v>1</v>
      </c>
      <c r="H276" s="14">
        <v>0</v>
      </c>
      <c r="I276" s="14">
        <v>3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857</v>
      </c>
      <c r="B277" s="30" t="s">
        <v>858</v>
      </c>
      <c r="C277" s="14">
        <v>14</v>
      </c>
      <c r="D277" s="14">
        <v>17</v>
      </c>
      <c r="E277" s="31">
        <v>-0.17647058823529399</v>
      </c>
      <c r="F277" s="14">
        <v>5</v>
      </c>
      <c r="G277" s="14">
        <v>6</v>
      </c>
      <c r="H277" s="14">
        <v>6</v>
      </c>
      <c r="I277" s="14">
        <v>14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4">
        <v>16</v>
      </c>
    </row>
    <row r="278" spans="1:16" ht="22.5" x14ac:dyDescent="0.25">
      <c r="A278" s="30" t="s">
        <v>859</v>
      </c>
      <c r="B278" s="30" t="s">
        <v>860</v>
      </c>
      <c r="C278" s="14">
        <v>19</v>
      </c>
      <c r="D278" s="14">
        <v>21</v>
      </c>
      <c r="E278" s="31">
        <v>-9.5238095238095205E-2</v>
      </c>
      <c r="F278" s="14">
        <v>2</v>
      </c>
      <c r="G278" s="14">
        <v>1</v>
      </c>
      <c r="H278" s="14">
        <v>11</v>
      </c>
      <c r="I278" s="14">
        <v>14</v>
      </c>
      <c r="J278" s="14">
        <v>0</v>
      </c>
      <c r="K278" s="14">
        <v>2</v>
      </c>
      <c r="L278" s="14">
        <v>0</v>
      </c>
      <c r="M278" s="14">
        <v>0</v>
      </c>
      <c r="N278" s="14">
        <v>0</v>
      </c>
      <c r="O278" s="14">
        <v>0</v>
      </c>
      <c r="P278" s="24">
        <v>15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1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2</v>
      </c>
      <c r="D289" s="14">
        <v>0</v>
      </c>
      <c r="E289" s="31">
        <v>0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4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1</v>
      </c>
    </row>
    <row r="291" spans="1:16" ht="22.5" x14ac:dyDescent="0.25">
      <c r="A291" s="30" t="s">
        <v>885</v>
      </c>
      <c r="B291" s="30" t="s">
        <v>886</v>
      </c>
      <c r="C291" s="14">
        <v>1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10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1</v>
      </c>
      <c r="E292" s="31">
        <v>-1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3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4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1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1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4" t="s">
        <v>905</v>
      </c>
      <c r="B301" s="185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1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1</v>
      </c>
    </row>
    <row r="305" spans="1:16" x14ac:dyDescent="0.25">
      <c r="A305" s="184" t="s">
        <v>912</v>
      </c>
      <c r="B305" s="185"/>
      <c r="C305" s="27">
        <v>2</v>
      </c>
      <c r="D305" s="27">
        <v>1</v>
      </c>
      <c r="E305" s="28">
        <v>1</v>
      </c>
      <c r="F305" s="27">
        <v>0</v>
      </c>
      <c r="G305" s="27">
        <v>0</v>
      </c>
      <c r="H305" s="27">
        <v>0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1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2</v>
      </c>
      <c r="D306" s="14">
        <v>1</v>
      </c>
      <c r="E306" s="31">
        <v>1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4" t="s">
        <v>925</v>
      </c>
      <c r="B312" s="185"/>
      <c r="C312" s="27">
        <v>154</v>
      </c>
      <c r="D312" s="27">
        <v>126</v>
      </c>
      <c r="E312" s="28">
        <v>0.22222222222222199</v>
      </c>
      <c r="F312" s="27">
        <v>1</v>
      </c>
      <c r="G312" s="27">
        <v>1</v>
      </c>
      <c r="H312" s="27">
        <v>87</v>
      </c>
      <c r="I312" s="27">
        <v>72</v>
      </c>
      <c r="J312" s="27">
        <v>0</v>
      </c>
      <c r="K312" s="27">
        <v>0</v>
      </c>
      <c r="L312" s="27">
        <v>0</v>
      </c>
      <c r="M312" s="27">
        <v>0</v>
      </c>
      <c r="N312" s="27">
        <v>1</v>
      </c>
      <c r="O312" s="27">
        <v>0</v>
      </c>
      <c r="P312" s="29">
        <v>31</v>
      </c>
    </row>
    <row r="313" spans="1:16" x14ac:dyDescent="0.25">
      <c r="A313" s="30" t="s">
        <v>926</v>
      </c>
      <c r="B313" s="30" t="s">
        <v>927</v>
      </c>
      <c r="C313" s="14">
        <v>154</v>
      </c>
      <c r="D313" s="14">
        <v>125</v>
      </c>
      <c r="E313" s="31">
        <v>0.23200000000000001</v>
      </c>
      <c r="F313" s="14">
        <v>1</v>
      </c>
      <c r="G313" s="14">
        <v>1</v>
      </c>
      <c r="H313" s="14">
        <v>87</v>
      </c>
      <c r="I313" s="14">
        <v>72</v>
      </c>
      <c r="J313" s="14">
        <v>0</v>
      </c>
      <c r="K313" s="14">
        <v>0</v>
      </c>
      <c r="L313" s="14">
        <v>0</v>
      </c>
      <c r="M313" s="14">
        <v>0</v>
      </c>
      <c r="N313" s="14">
        <v>1</v>
      </c>
      <c r="O313" s="14">
        <v>0</v>
      </c>
      <c r="P313" s="24">
        <v>28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1</v>
      </c>
      <c r="E315" s="31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3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4" t="s">
        <v>936</v>
      </c>
      <c r="B318" s="185"/>
      <c r="C318" s="27">
        <v>8</v>
      </c>
      <c r="D318" s="27">
        <v>39</v>
      </c>
      <c r="E318" s="28">
        <v>-0.79487179487179505</v>
      </c>
      <c r="F318" s="27">
        <v>0</v>
      </c>
      <c r="G318" s="27">
        <v>1</v>
      </c>
      <c r="H318" s="27">
        <v>7</v>
      </c>
      <c r="I318" s="27">
        <v>7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7</v>
      </c>
    </row>
    <row r="319" spans="1:16" x14ac:dyDescent="0.25">
      <c r="A319" s="30" t="s">
        <v>937</v>
      </c>
      <c r="B319" s="30" t="s">
        <v>938</v>
      </c>
      <c r="C319" s="14">
        <v>8</v>
      </c>
      <c r="D319" s="14">
        <v>39</v>
      </c>
      <c r="E319" s="31">
        <v>-0.79487179487179505</v>
      </c>
      <c r="F319" s="14">
        <v>0</v>
      </c>
      <c r="G319" s="14">
        <v>1</v>
      </c>
      <c r="H319" s="14">
        <v>7</v>
      </c>
      <c r="I319" s="14">
        <v>7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7</v>
      </c>
    </row>
    <row r="320" spans="1:16" x14ac:dyDescent="0.25">
      <c r="A320" s="184" t="s">
        <v>939</v>
      </c>
      <c r="B320" s="185"/>
      <c r="C320" s="27">
        <v>0</v>
      </c>
      <c r="D320" s="27">
        <v>1</v>
      </c>
      <c r="E320" s="28">
        <v>-1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1</v>
      </c>
      <c r="E321" s="31">
        <v>-1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4" t="s">
        <v>944</v>
      </c>
      <c r="B323" s="185"/>
      <c r="C323" s="27">
        <v>11597</v>
      </c>
      <c r="D323" s="27">
        <v>9397</v>
      </c>
      <c r="E323" s="28">
        <v>0.234117271469618</v>
      </c>
      <c r="F323" s="27">
        <v>230</v>
      </c>
      <c r="G323" s="27">
        <v>0</v>
      </c>
      <c r="H323" s="27">
        <v>497</v>
      </c>
      <c r="I323" s="27">
        <v>0</v>
      </c>
      <c r="J323" s="27">
        <v>10</v>
      </c>
      <c r="K323" s="27">
        <v>0</v>
      </c>
      <c r="L323" s="27">
        <v>3</v>
      </c>
      <c r="M323" s="27">
        <v>0</v>
      </c>
      <c r="N323" s="27">
        <v>20</v>
      </c>
      <c r="O323" s="27">
        <v>23</v>
      </c>
      <c r="P323" s="29">
        <v>6</v>
      </c>
    </row>
    <row r="324" spans="1:16" x14ac:dyDescent="0.25">
      <c r="A324" s="30" t="s">
        <v>945</v>
      </c>
      <c r="B324" s="30" t="s">
        <v>946</v>
      </c>
      <c r="C324" s="14">
        <v>11597</v>
      </c>
      <c r="D324" s="14">
        <v>9397</v>
      </c>
      <c r="E324" s="31">
        <v>0.234117271469618</v>
      </c>
      <c r="F324" s="14">
        <v>230</v>
      </c>
      <c r="G324" s="14">
        <v>0</v>
      </c>
      <c r="H324" s="14">
        <v>497</v>
      </c>
      <c r="I324" s="14">
        <v>0</v>
      </c>
      <c r="J324" s="14">
        <v>10</v>
      </c>
      <c r="K324" s="14">
        <v>0</v>
      </c>
      <c r="L324" s="14">
        <v>3</v>
      </c>
      <c r="M324" s="14">
        <v>0</v>
      </c>
      <c r="N324" s="14">
        <v>20</v>
      </c>
      <c r="O324" s="14">
        <v>23</v>
      </c>
      <c r="P324" s="24">
        <v>6</v>
      </c>
    </row>
    <row r="325" spans="1:16" x14ac:dyDescent="0.25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4" t="s">
        <v>970</v>
      </c>
      <c r="B337" s="185"/>
      <c r="C337" s="27">
        <v>0</v>
      </c>
      <c r="D337" s="27">
        <v>1</v>
      </c>
      <c r="E337" s="28">
        <v>-1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1</v>
      </c>
      <c r="E338" s="31">
        <v>-1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6" t="s">
        <v>976</v>
      </c>
      <c r="B341" s="187"/>
      <c r="C341" s="32">
        <v>35910</v>
      </c>
      <c r="D341" s="32">
        <v>34070</v>
      </c>
      <c r="E341" s="33">
        <v>5.4006457293806903E-2</v>
      </c>
      <c r="F341" s="32">
        <v>7955</v>
      </c>
      <c r="G341" s="32">
        <v>6441</v>
      </c>
      <c r="H341" s="32">
        <v>7069</v>
      </c>
      <c r="I341" s="32">
        <v>5518</v>
      </c>
      <c r="J341" s="32">
        <v>103</v>
      </c>
      <c r="K341" s="32">
        <v>145</v>
      </c>
      <c r="L341" s="32">
        <v>32</v>
      </c>
      <c r="M341" s="32">
        <v>42</v>
      </c>
      <c r="N341" s="32">
        <v>1624</v>
      </c>
      <c r="O341" s="32">
        <v>308</v>
      </c>
      <c r="P341" s="32">
        <v>10007</v>
      </c>
    </row>
  </sheetData>
  <sheetProtection algorithmName="SHA-512" hashValue="cPRKoiVWxTQ6VEHJFI+pL1e6eCl2cMTzafn3UVdkIsmyflc4ldlW5gaVf00Oog0iTLQAKw78kl2kWLg2+3dbOg==" saltValue="yivSEk8Hj6so4UVz1DPa0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8" t="s">
        <v>979</v>
      </c>
      <c r="B5" s="13" t="s">
        <v>980</v>
      </c>
      <c r="C5" s="24">
        <v>2</v>
      </c>
    </row>
    <row r="6" spans="1:3" x14ac:dyDescent="0.25">
      <c r="A6" s="179"/>
      <c r="B6" s="13" t="s">
        <v>354</v>
      </c>
      <c r="C6" s="24">
        <v>687</v>
      </c>
    </row>
    <row r="7" spans="1:3" x14ac:dyDescent="0.25">
      <c r="A7" s="179"/>
      <c r="B7" s="13" t="s">
        <v>981</v>
      </c>
      <c r="C7" s="24">
        <v>22</v>
      </c>
    </row>
    <row r="8" spans="1:3" x14ac:dyDescent="0.25">
      <c r="A8" s="179"/>
      <c r="B8" s="13" t="s">
        <v>982</v>
      </c>
      <c r="C8" s="24">
        <v>50</v>
      </c>
    </row>
    <row r="9" spans="1:3" x14ac:dyDescent="0.25">
      <c r="A9" s="179"/>
      <c r="B9" s="13" t="s">
        <v>983</v>
      </c>
      <c r="C9" s="24">
        <v>83</v>
      </c>
    </row>
    <row r="10" spans="1:3" x14ac:dyDescent="0.25">
      <c r="A10" s="179"/>
      <c r="B10" s="13" t="s">
        <v>984</v>
      </c>
      <c r="C10" s="24">
        <v>137</v>
      </c>
    </row>
    <row r="11" spans="1:3" x14ac:dyDescent="0.25">
      <c r="A11" s="179"/>
      <c r="B11" s="13" t="s">
        <v>985</v>
      </c>
      <c r="C11" s="24">
        <v>184</v>
      </c>
    </row>
    <row r="12" spans="1:3" x14ac:dyDescent="0.25">
      <c r="A12" s="179"/>
      <c r="B12" s="13" t="s">
        <v>538</v>
      </c>
      <c r="C12" s="24">
        <v>96</v>
      </c>
    </row>
    <row r="13" spans="1:3" x14ac:dyDescent="0.25">
      <c r="A13" s="179"/>
      <c r="B13" s="13" t="s">
        <v>986</v>
      </c>
      <c r="C13" s="24">
        <v>96</v>
      </c>
    </row>
    <row r="14" spans="1:3" x14ac:dyDescent="0.25">
      <c r="A14" s="179"/>
      <c r="B14" s="13" t="s">
        <v>987</v>
      </c>
      <c r="C14" s="24">
        <v>2</v>
      </c>
    </row>
    <row r="15" spans="1:3" x14ac:dyDescent="0.25">
      <c r="A15" s="179"/>
      <c r="B15" s="13" t="s">
        <v>671</v>
      </c>
      <c r="C15" s="24">
        <v>13</v>
      </c>
    </row>
    <row r="16" spans="1:3" x14ac:dyDescent="0.25">
      <c r="A16" s="179"/>
      <c r="B16" s="13" t="s">
        <v>988</v>
      </c>
      <c r="C16" s="24">
        <v>131</v>
      </c>
    </row>
    <row r="17" spans="1:3" x14ac:dyDescent="0.25">
      <c r="A17" s="179"/>
      <c r="B17" s="13" t="s">
        <v>989</v>
      </c>
      <c r="C17" s="24">
        <v>177</v>
      </c>
    </row>
    <row r="18" spans="1:3" x14ac:dyDescent="0.25">
      <c r="A18" s="179"/>
      <c r="B18" s="13" t="s">
        <v>990</v>
      </c>
      <c r="C18" s="24">
        <v>28</v>
      </c>
    </row>
    <row r="19" spans="1:3" x14ac:dyDescent="0.25">
      <c r="A19" s="180"/>
      <c r="B19" s="13" t="s">
        <v>110</v>
      </c>
      <c r="C19" s="24">
        <v>337</v>
      </c>
    </row>
    <row r="20" spans="1:3" x14ac:dyDescent="0.25">
      <c r="A20" s="178" t="s">
        <v>991</v>
      </c>
      <c r="B20" s="13" t="s">
        <v>992</v>
      </c>
      <c r="C20" s="24">
        <v>103</v>
      </c>
    </row>
    <row r="21" spans="1:3" x14ac:dyDescent="0.25">
      <c r="A21" s="180"/>
      <c r="B21" s="13" t="s">
        <v>993</v>
      </c>
      <c r="C21" s="24">
        <v>13</v>
      </c>
    </row>
    <row r="22" spans="1:3" x14ac:dyDescent="0.25">
      <c r="A22" s="178" t="s">
        <v>994</v>
      </c>
      <c r="B22" s="13" t="s">
        <v>995</v>
      </c>
      <c r="C22" s="24">
        <v>34</v>
      </c>
    </row>
    <row r="23" spans="1:3" x14ac:dyDescent="0.25">
      <c r="A23" s="179"/>
      <c r="B23" s="13" t="s">
        <v>996</v>
      </c>
      <c r="C23" s="24">
        <v>51</v>
      </c>
    </row>
    <row r="24" spans="1:3" x14ac:dyDescent="0.25">
      <c r="A24" s="180"/>
      <c r="B24" s="13" t="s">
        <v>997</v>
      </c>
      <c r="C24" s="24">
        <v>4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910</v>
      </c>
    </row>
    <row r="29" spans="1:3" x14ac:dyDescent="0.25">
      <c r="A29" s="178" t="s">
        <v>316</v>
      </c>
      <c r="B29" s="13" t="s">
        <v>1000</v>
      </c>
      <c r="C29" s="24">
        <v>31</v>
      </c>
    </row>
    <row r="30" spans="1:3" x14ac:dyDescent="0.25">
      <c r="A30" s="179"/>
      <c r="B30" s="13" t="s">
        <v>1001</v>
      </c>
      <c r="C30" s="24">
        <v>62</v>
      </c>
    </row>
    <row r="31" spans="1:3" x14ac:dyDescent="0.25">
      <c r="A31" s="179"/>
      <c r="B31" s="13" t="s">
        <v>1002</v>
      </c>
      <c r="C31" s="24">
        <v>44</v>
      </c>
    </row>
    <row r="32" spans="1:3" x14ac:dyDescent="0.25">
      <c r="A32" s="180"/>
      <c r="B32" s="13" t="s">
        <v>1003</v>
      </c>
      <c r="C32" s="24">
        <v>24</v>
      </c>
    </row>
    <row r="33" spans="1:3" x14ac:dyDescent="0.25">
      <c r="A33" s="12" t="s">
        <v>1004</v>
      </c>
      <c r="B33" s="17"/>
      <c r="C33" s="24">
        <v>25</v>
      </c>
    </row>
    <row r="34" spans="1:3" x14ac:dyDescent="0.25">
      <c r="A34" s="12" t="s">
        <v>1005</v>
      </c>
      <c r="B34" s="17"/>
      <c r="C34" s="24">
        <v>537</v>
      </c>
    </row>
    <row r="35" spans="1:3" x14ac:dyDescent="0.25">
      <c r="A35" s="12" t="s">
        <v>1006</v>
      </c>
      <c r="B35" s="17"/>
      <c r="C35" s="24">
        <v>36</v>
      </c>
    </row>
    <row r="36" spans="1:3" x14ac:dyDescent="0.25">
      <c r="A36" s="12" t="s">
        <v>1007</v>
      </c>
      <c r="B36" s="17"/>
      <c r="C36" s="24">
        <v>5</v>
      </c>
    </row>
    <row r="37" spans="1:3" x14ac:dyDescent="0.25">
      <c r="A37" s="12" t="s">
        <v>1008</v>
      </c>
      <c r="B37" s="17"/>
      <c r="C37" s="24">
        <v>82</v>
      </c>
    </row>
    <row r="38" spans="1:3" x14ac:dyDescent="0.25">
      <c r="A38" s="12" t="s">
        <v>1009</v>
      </c>
      <c r="B38" s="17"/>
      <c r="C38" s="24">
        <v>46</v>
      </c>
    </row>
    <row r="39" spans="1:3" x14ac:dyDescent="0.25">
      <c r="A39" s="12" t="s">
        <v>997</v>
      </c>
      <c r="B39" s="17"/>
      <c r="C39" s="24">
        <v>175</v>
      </c>
    </row>
    <row r="40" spans="1:3" x14ac:dyDescent="0.25">
      <c r="A40" s="178" t="s">
        <v>1010</v>
      </c>
      <c r="B40" s="13" t="s">
        <v>1011</v>
      </c>
      <c r="C40" s="24">
        <v>87</v>
      </c>
    </row>
    <row r="41" spans="1:3" x14ac:dyDescent="0.25">
      <c r="A41" s="179"/>
      <c r="B41" s="13" t="s">
        <v>1012</v>
      </c>
      <c r="C41" s="24">
        <v>17</v>
      </c>
    </row>
    <row r="42" spans="1:3" x14ac:dyDescent="0.25">
      <c r="A42" s="179"/>
      <c r="B42" s="13" t="s">
        <v>1013</v>
      </c>
      <c r="C42" s="24">
        <v>46</v>
      </c>
    </row>
    <row r="43" spans="1:3" x14ac:dyDescent="0.25">
      <c r="A43" s="179"/>
      <c r="B43" s="13" t="s">
        <v>1014</v>
      </c>
      <c r="C43" s="24">
        <v>2</v>
      </c>
    </row>
    <row r="44" spans="1:3" x14ac:dyDescent="0.25">
      <c r="A44" s="180"/>
      <c r="B44" s="13" t="s">
        <v>1015</v>
      </c>
      <c r="C44" s="24">
        <v>1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78</v>
      </c>
    </row>
    <row r="49" spans="1:3" x14ac:dyDescent="0.25">
      <c r="A49" s="178" t="s">
        <v>80</v>
      </c>
      <c r="B49" s="13" t="s">
        <v>1017</v>
      </c>
      <c r="C49" s="24">
        <v>169</v>
      </c>
    </row>
    <row r="50" spans="1:3" x14ac:dyDescent="0.25">
      <c r="A50" s="180"/>
      <c r="B50" s="13" t="s">
        <v>1018</v>
      </c>
      <c r="C50" s="24">
        <v>589</v>
      </c>
    </row>
    <row r="51" spans="1:3" x14ac:dyDescent="0.25">
      <c r="A51" s="178" t="s">
        <v>1019</v>
      </c>
      <c r="B51" s="13" t="s">
        <v>1020</v>
      </c>
      <c r="C51" s="24">
        <v>4</v>
      </c>
    </row>
    <row r="52" spans="1:3" x14ac:dyDescent="0.25">
      <c r="A52" s="180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8" t="s">
        <v>252</v>
      </c>
      <c r="B56" s="13" t="s">
        <v>19</v>
      </c>
      <c r="C56" s="24">
        <v>2351</v>
      </c>
    </row>
    <row r="57" spans="1:3" x14ac:dyDescent="0.25">
      <c r="A57" s="179"/>
      <c r="B57" s="13" t="s">
        <v>1023</v>
      </c>
      <c r="C57" s="24">
        <v>277</v>
      </c>
    </row>
    <row r="58" spans="1:3" x14ac:dyDescent="0.25">
      <c r="A58" s="179"/>
      <c r="B58" s="13" t="s">
        <v>1024</v>
      </c>
      <c r="C58" s="24">
        <v>84</v>
      </c>
    </row>
    <row r="59" spans="1:3" x14ac:dyDescent="0.25">
      <c r="A59" s="179"/>
      <c r="B59" s="13" t="s">
        <v>1025</v>
      </c>
      <c r="C59" s="24">
        <v>551</v>
      </c>
    </row>
    <row r="60" spans="1:3" x14ac:dyDescent="0.25">
      <c r="A60" s="180"/>
      <c r="B60" s="13" t="s">
        <v>1026</v>
      </c>
      <c r="C60" s="24">
        <v>83</v>
      </c>
    </row>
    <row r="61" spans="1:3" x14ac:dyDescent="0.25">
      <c r="A61" s="178" t="s">
        <v>1027</v>
      </c>
      <c r="B61" s="13" t="s">
        <v>1028</v>
      </c>
      <c r="C61" s="24">
        <v>1268</v>
      </c>
    </row>
    <row r="62" spans="1:3" x14ac:dyDescent="0.25">
      <c r="A62" s="179"/>
      <c r="B62" s="13" t="s">
        <v>1029</v>
      </c>
      <c r="C62" s="24">
        <v>94</v>
      </c>
    </row>
    <row r="63" spans="1:3" x14ac:dyDescent="0.25">
      <c r="A63" s="179"/>
      <c r="B63" s="13" t="s">
        <v>1030</v>
      </c>
      <c r="C63" s="24">
        <v>61</v>
      </c>
    </row>
    <row r="64" spans="1:3" x14ac:dyDescent="0.25">
      <c r="A64" s="179"/>
      <c r="B64" s="13" t="s">
        <v>1031</v>
      </c>
      <c r="C64" s="24">
        <v>780</v>
      </c>
    </row>
    <row r="65" spans="1:3" x14ac:dyDescent="0.25">
      <c r="A65" s="180"/>
      <c r="B65" s="13" t="s">
        <v>1026</v>
      </c>
      <c r="C65" s="24">
        <v>354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747</v>
      </c>
    </row>
    <row r="70" spans="1:3" ht="22.5" x14ac:dyDescent="0.25">
      <c r="A70" s="12" t="s">
        <v>1034</v>
      </c>
      <c r="B70" s="17"/>
      <c r="C70" s="24">
        <v>0</v>
      </c>
    </row>
    <row r="71" spans="1:3" ht="22.5" x14ac:dyDescent="0.25">
      <c r="A71" s="12" t="s">
        <v>1035</v>
      </c>
      <c r="B71" s="17"/>
      <c r="C71" s="24">
        <v>387</v>
      </c>
    </row>
    <row r="72" spans="1:3" x14ac:dyDescent="0.25">
      <c r="A72" s="178" t="s">
        <v>1036</v>
      </c>
      <c r="B72" s="13" t="s">
        <v>1037</v>
      </c>
      <c r="C72" s="24">
        <v>0</v>
      </c>
    </row>
    <row r="73" spans="1:3" x14ac:dyDescent="0.25">
      <c r="A73" s="180"/>
      <c r="B73" s="13" t="s">
        <v>1038</v>
      </c>
      <c r="C73" s="24">
        <v>50</v>
      </c>
    </row>
    <row r="74" spans="1:3" x14ac:dyDescent="0.25">
      <c r="A74" s="12" t="s">
        <v>1039</v>
      </c>
      <c r="B74" s="17"/>
      <c r="C74" s="24">
        <v>1</v>
      </c>
    </row>
    <row r="75" spans="1:3" x14ac:dyDescent="0.25">
      <c r="A75" s="12" t="s">
        <v>1040</v>
      </c>
      <c r="B75" s="17"/>
      <c r="C75" s="24">
        <v>41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1</v>
      </c>
    </row>
    <row r="78" spans="1:3" x14ac:dyDescent="0.25">
      <c r="A78" s="12" t="s">
        <v>1043</v>
      </c>
      <c r="B78" s="17"/>
      <c r="C78" s="24">
        <v>1</v>
      </c>
    </row>
    <row r="79" spans="1:3" x14ac:dyDescent="0.25">
      <c r="A79" s="12" t="s">
        <v>1044</v>
      </c>
      <c r="B79" s="17"/>
      <c r="C79" s="24">
        <v>0</v>
      </c>
    </row>
  </sheetData>
  <sheetProtection algorithmName="SHA-512" hashValue="UwPtmNLwDnTp0+DdFgmQbEHtK8xFm6xW5CGUINFjNSmv94TFbKbNexK7jc8kTGEE68zQg/VgfyAw/Or9pjWSIw==" saltValue="78fhH2BJ0cOodaaonH7zQ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90" t="s">
        <v>1047</v>
      </c>
      <c r="B5" s="39" t="s">
        <v>1048</v>
      </c>
      <c r="C5" s="40">
        <v>228</v>
      </c>
    </row>
    <row r="6" spans="1:3" x14ac:dyDescent="0.25">
      <c r="A6" s="191"/>
      <c r="B6" s="39" t="s">
        <v>325</v>
      </c>
      <c r="C6" s="40">
        <v>372</v>
      </c>
    </row>
    <row r="7" spans="1:3" x14ac:dyDescent="0.25">
      <c r="A7" s="191"/>
      <c r="B7" s="39" t="s">
        <v>1049</v>
      </c>
      <c r="C7" s="40">
        <v>130</v>
      </c>
    </row>
    <row r="8" spans="1:3" x14ac:dyDescent="0.25">
      <c r="A8" s="191"/>
      <c r="B8" s="39" t="s">
        <v>1050</v>
      </c>
      <c r="C8" s="40">
        <v>1</v>
      </c>
    </row>
    <row r="9" spans="1:3" x14ac:dyDescent="0.25">
      <c r="A9" s="191"/>
      <c r="B9" s="39" t="s">
        <v>1051</v>
      </c>
      <c r="C9" s="40">
        <v>3</v>
      </c>
    </row>
    <row r="10" spans="1:3" x14ac:dyDescent="0.25">
      <c r="A10" s="191"/>
      <c r="B10" s="39" t="s">
        <v>1052</v>
      </c>
      <c r="C10" s="23"/>
    </row>
    <row r="11" spans="1:3" x14ac:dyDescent="0.25">
      <c r="A11" s="192"/>
      <c r="B11" s="39" t="s">
        <v>1053</v>
      </c>
      <c r="C11" s="23"/>
    </row>
    <row r="12" spans="1:3" x14ac:dyDescent="0.25">
      <c r="A12" s="190" t="s">
        <v>1054</v>
      </c>
      <c r="B12" s="39" t="s">
        <v>64</v>
      </c>
      <c r="C12" s="40">
        <v>587</v>
      </c>
    </row>
    <row r="13" spans="1:3" x14ac:dyDescent="0.25">
      <c r="A13" s="191"/>
      <c r="B13" s="39" t="s">
        <v>1055</v>
      </c>
      <c r="C13" s="40">
        <v>152</v>
      </c>
    </row>
    <row r="14" spans="1:3" x14ac:dyDescent="0.25">
      <c r="A14" s="191"/>
      <c r="B14" s="39" t="s">
        <v>1056</v>
      </c>
      <c r="C14" s="40">
        <v>58</v>
      </c>
    </row>
    <row r="15" spans="1:3" x14ac:dyDescent="0.25">
      <c r="A15" s="192"/>
      <c r="B15" s="39" t="s">
        <v>1057</v>
      </c>
      <c r="C15" s="40">
        <v>91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16</v>
      </c>
    </row>
    <row r="20" spans="1:3" x14ac:dyDescent="0.25">
      <c r="A20" s="38" t="s">
        <v>1060</v>
      </c>
      <c r="B20" s="41"/>
      <c r="C20" s="40">
        <v>19</v>
      </c>
    </row>
    <row r="21" spans="1:3" x14ac:dyDescent="0.25">
      <c r="A21" s="38" t="s">
        <v>1061</v>
      </c>
      <c r="B21" s="41"/>
      <c r="C21" s="40">
        <v>19</v>
      </c>
    </row>
    <row r="22" spans="1:3" x14ac:dyDescent="0.25">
      <c r="A22" s="38" t="s">
        <v>1062</v>
      </c>
      <c r="B22" s="41"/>
      <c r="C22" s="40">
        <v>57</v>
      </c>
    </row>
    <row r="23" spans="1:3" x14ac:dyDescent="0.25">
      <c r="A23" s="38" t="s">
        <v>1063</v>
      </c>
      <c r="B23" s="41"/>
      <c r="C23" s="40">
        <v>343</v>
      </c>
    </row>
    <row r="24" spans="1:3" x14ac:dyDescent="0.25">
      <c r="A24" s="38" t="s">
        <v>1064</v>
      </c>
      <c r="B24" s="41"/>
      <c r="C24" s="40">
        <v>126</v>
      </c>
    </row>
    <row r="25" spans="1:3" x14ac:dyDescent="0.25">
      <c r="A25" s="38" t="s">
        <v>1065</v>
      </c>
      <c r="B25" s="41"/>
      <c r="C25" s="40">
        <v>98</v>
      </c>
    </row>
    <row r="26" spans="1:3" x14ac:dyDescent="0.25">
      <c r="A26" s="38" t="s">
        <v>1066</v>
      </c>
      <c r="B26" s="41"/>
      <c r="C26" s="40">
        <v>1</v>
      </c>
    </row>
    <row r="27" spans="1:3" x14ac:dyDescent="0.25">
      <c r="A27" s="38" t="s">
        <v>1067</v>
      </c>
      <c r="B27" s="41"/>
      <c r="C27" s="40">
        <v>3</v>
      </c>
    </row>
    <row r="28" spans="1:3" x14ac:dyDescent="0.25">
      <c r="A28" s="38" t="s">
        <v>1068</v>
      </c>
      <c r="B28" s="41"/>
      <c r="C28" s="40">
        <v>72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12</v>
      </c>
    </row>
    <row r="33" spans="1:6" x14ac:dyDescent="0.25">
      <c r="A33" s="38" t="s">
        <v>1071</v>
      </c>
      <c r="B33" s="41"/>
      <c r="C33" s="40">
        <v>88</v>
      </c>
    </row>
    <row r="34" spans="1:6" x14ac:dyDescent="0.25">
      <c r="A34" s="38" t="s">
        <v>1072</v>
      </c>
      <c r="B34" s="41"/>
      <c r="C34" s="40">
        <v>7</v>
      </c>
    </row>
    <row r="35" spans="1:6" x14ac:dyDescent="0.25">
      <c r="A35" s="38" t="s">
        <v>1073</v>
      </c>
      <c r="B35" s="41"/>
      <c r="C35" s="40">
        <v>7</v>
      </c>
    </row>
    <row r="36" spans="1:6" x14ac:dyDescent="0.25">
      <c r="A36" s="38" t="s">
        <v>1074</v>
      </c>
      <c r="B36" s="41"/>
      <c r="C36" s="40">
        <v>2</v>
      </c>
    </row>
    <row r="37" spans="1:6" x14ac:dyDescent="0.25">
      <c r="A37" s="38" t="s">
        <v>1075</v>
      </c>
      <c r="B37" s="41"/>
      <c r="C37" s="40">
        <v>2</v>
      </c>
    </row>
    <row r="38" spans="1:6" x14ac:dyDescent="0.25">
      <c r="A38" s="38" t="s">
        <v>1076</v>
      </c>
      <c r="B38" s="41"/>
      <c r="C38" s="40">
        <v>1</v>
      </c>
    </row>
    <row r="39" spans="1:6" x14ac:dyDescent="0.25">
      <c r="A39" s="38" t="s">
        <v>1077</v>
      </c>
      <c r="B39" s="41"/>
      <c r="C39" s="40">
        <v>2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44</v>
      </c>
    </row>
    <row r="44" spans="1:6" x14ac:dyDescent="0.25">
      <c r="A44" s="38" t="s">
        <v>113</v>
      </c>
      <c r="B44" s="41"/>
      <c r="C44" s="40">
        <v>3</v>
      </c>
    </row>
    <row r="45" spans="1:6" x14ac:dyDescent="0.25">
      <c r="A45" s="38" t="s">
        <v>1079</v>
      </c>
      <c r="B45" s="41"/>
      <c r="C45" s="40">
        <v>4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3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4"/>
      <c r="B49" s="43" t="s">
        <v>1083</v>
      </c>
      <c r="C49" s="44">
        <v>0</v>
      </c>
      <c r="D49" s="44">
        <v>1</v>
      </c>
      <c r="E49" s="44">
        <v>0</v>
      </c>
      <c r="F49" s="40">
        <v>1</v>
      </c>
    </row>
    <row r="50" spans="1:6" x14ac:dyDescent="0.25">
      <c r="A50" s="194"/>
      <c r="B50" s="43" t="s">
        <v>1084</v>
      </c>
      <c r="C50" s="18"/>
      <c r="D50" s="18"/>
      <c r="E50" s="18"/>
      <c r="F50" s="23"/>
    </row>
    <row r="51" spans="1:6" x14ac:dyDescent="0.25">
      <c r="A51" s="194"/>
      <c r="B51" s="43" t="s">
        <v>1085</v>
      </c>
      <c r="C51" s="18"/>
      <c r="D51" s="18"/>
      <c r="E51" s="18"/>
      <c r="F51" s="23"/>
    </row>
    <row r="52" spans="1:6" x14ac:dyDescent="0.25">
      <c r="A52" s="194"/>
      <c r="B52" s="43" t="s">
        <v>354</v>
      </c>
      <c r="C52" s="44">
        <v>60</v>
      </c>
      <c r="D52" s="44">
        <v>46</v>
      </c>
      <c r="E52" s="44">
        <v>11</v>
      </c>
      <c r="F52" s="40">
        <v>20</v>
      </c>
    </row>
    <row r="53" spans="1:6" x14ac:dyDescent="0.25">
      <c r="A53" s="194"/>
      <c r="B53" s="43" t="s">
        <v>1086</v>
      </c>
      <c r="C53" s="44">
        <v>377</v>
      </c>
      <c r="D53" s="44">
        <v>248</v>
      </c>
      <c r="E53" s="44">
        <v>33</v>
      </c>
      <c r="F53" s="40">
        <v>61</v>
      </c>
    </row>
    <row r="54" spans="1:6" x14ac:dyDescent="0.25">
      <c r="A54" s="194"/>
      <c r="B54" s="43" t="s">
        <v>1087</v>
      </c>
      <c r="C54" s="44">
        <v>124</v>
      </c>
      <c r="D54" s="44">
        <v>64</v>
      </c>
      <c r="E54" s="44">
        <v>11</v>
      </c>
      <c r="F54" s="40">
        <v>20</v>
      </c>
    </row>
    <row r="55" spans="1:6" x14ac:dyDescent="0.25">
      <c r="A55" s="194"/>
      <c r="B55" s="43" t="s">
        <v>1088</v>
      </c>
      <c r="C55" s="44">
        <v>8</v>
      </c>
      <c r="D55" s="44">
        <v>2</v>
      </c>
      <c r="E55" s="44">
        <v>1</v>
      </c>
      <c r="F55" s="40">
        <v>0</v>
      </c>
    </row>
    <row r="56" spans="1:6" x14ac:dyDescent="0.25">
      <c r="A56" s="194"/>
      <c r="B56" s="43" t="s">
        <v>1089</v>
      </c>
      <c r="C56" s="44">
        <v>1</v>
      </c>
      <c r="D56" s="44">
        <v>1</v>
      </c>
      <c r="E56" s="44">
        <v>0</v>
      </c>
      <c r="F56" s="40">
        <v>0</v>
      </c>
    </row>
    <row r="57" spans="1:6" x14ac:dyDescent="0.25">
      <c r="A57" s="194"/>
      <c r="B57" s="43" t="s">
        <v>1090</v>
      </c>
      <c r="C57" s="44">
        <v>56</v>
      </c>
      <c r="D57" s="44">
        <v>44</v>
      </c>
      <c r="E57" s="44">
        <v>13</v>
      </c>
      <c r="F57" s="40">
        <v>19</v>
      </c>
    </row>
    <row r="58" spans="1:6" x14ac:dyDescent="0.25">
      <c r="A58" s="194"/>
      <c r="B58" s="43" t="s">
        <v>1091</v>
      </c>
      <c r="C58" s="44">
        <v>8</v>
      </c>
      <c r="D58" s="44">
        <v>7</v>
      </c>
      <c r="E58" s="44">
        <v>2</v>
      </c>
      <c r="F58" s="40">
        <v>0</v>
      </c>
    </row>
    <row r="59" spans="1:6" x14ac:dyDescent="0.25">
      <c r="A59" s="194"/>
      <c r="B59" s="43" t="s">
        <v>1092</v>
      </c>
      <c r="C59" s="44">
        <v>1</v>
      </c>
      <c r="D59" s="44">
        <v>0</v>
      </c>
      <c r="E59" s="44">
        <v>0</v>
      </c>
      <c r="F59" s="40">
        <v>0</v>
      </c>
    </row>
    <row r="60" spans="1:6" x14ac:dyDescent="0.25">
      <c r="A60" s="194"/>
      <c r="B60" s="43" t="s">
        <v>425</v>
      </c>
      <c r="C60" s="18"/>
      <c r="D60" s="18"/>
      <c r="E60" s="18"/>
      <c r="F60" s="23"/>
    </row>
    <row r="61" spans="1:6" x14ac:dyDescent="0.25">
      <c r="A61" s="194"/>
      <c r="B61" s="43" t="s">
        <v>1093</v>
      </c>
      <c r="C61" s="18"/>
      <c r="D61" s="18"/>
      <c r="E61" s="18"/>
      <c r="F61" s="23"/>
    </row>
    <row r="62" spans="1:6" x14ac:dyDescent="0.25">
      <c r="A62" s="194"/>
      <c r="B62" s="43" t="s">
        <v>1094</v>
      </c>
      <c r="C62" s="18"/>
      <c r="D62" s="18"/>
      <c r="E62" s="18"/>
      <c r="F62" s="23"/>
    </row>
    <row r="63" spans="1:6" x14ac:dyDescent="0.25">
      <c r="A63" s="194"/>
      <c r="B63" s="43" t="s">
        <v>1095</v>
      </c>
      <c r="C63" s="18"/>
      <c r="D63" s="18"/>
      <c r="E63" s="18"/>
      <c r="F63" s="23"/>
    </row>
    <row r="64" spans="1:6" x14ac:dyDescent="0.25">
      <c r="A64" s="194"/>
      <c r="B64" s="43" t="s">
        <v>1096</v>
      </c>
      <c r="C64" s="44">
        <v>113</v>
      </c>
      <c r="D64" s="44">
        <v>97</v>
      </c>
      <c r="E64" s="44">
        <v>11</v>
      </c>
      <c r="F64" s="40">
        <v>43</v>
      </c>
    </row>
    <row r="65" spans="1:6" x14ac:dyDescent="0.25">
      <c r="A65" s="194"/>
      <c r="B65" s="43" t="s">
        <v>1097</v>
      </c>
      <c r="C65" s="18"/>
      <c r="D65" s="18"/>
      <c r="E65" s="18"/>
      <c r="F65" s="23"/>
    </row>
    <row r="66" spans="1:6" x14ac:dyDescent="0.25">
      <c r="A66" s="195"/>
      <c r="B66" s="43" t="s">
        <v>1098</v>
      </c>
      <c r="C66" s="18"/>
      <c r="D66" s="18"/>
      <c r="E66" s="18"/>
      <c r="F66" s="23"/>
    </row>
    <row r="67" spans="1:6" x14ac:dyDescent="0.25">
      <c r="A67" s="188" t="s">
        <v>1099</v>
      </c>
      <c r="B67" s="189"/>
      <c r="C67" s="45">
        <v>748</v>
      </c>
      <c r="D67" s="45">
        <v>510</v>
      </c>
      <c r="E67" s="45">
        <v>82</v>
      </c>
      <c r="F67" s="45">
        <v>164</v>
      </c>
    </row>
    <row r="68" spans="1:6" x14ac:dyDescent="0.25">
      <c r="A68" s="193" t="s">
        <v>994</v>
      </c>
      <c r="B68" s="43" t="s">
        <v>1100</v>
      </c>
      <c r="C68" s="18"/>
      <c r="D68" s="18"/>
      <c r="E68" s="18"/>
      <c r="F68" s="23"/>
    </row>
    <row r="69" spans="1:6" x14ac:dyDescent="0.25">
      <c r="A69" s="194"/>
      <c r="B69" s="43" t="s">
        <v>1101</v>
      </c>
      <c r="C69" s="18"/>
      <c r="D69" s="18"/>
      <c r="E69" s="18"/>
      <c r="F69" s="23"/>
    </row>
    <row r="70" spans="1:6" x14ac:dyDescent="0.25">
      <c r="A70" s="195"/>
      <c r="B70" s="43" t="s">
        <v>110</v>
      </c>
      <c r="C70" s="18"/>
      <c r="D70" s="18"/>
      <c r="E70" s="18"/>
      <c r="F70" s="23"/>
    </row>
    <row r="71" spans="1:6" x14ac:dyDescent="0.25">
      <c r="A71" s="188" t="s">
        <v>1102</v>
      </c>
      <c r="B71" s="189"/>
      <c r="C71" s="46"/>
      <c r="D71" s="46"/>
      <c r="E71" s="46"/>
      <c r="F71" s="46"/>
    </row>
  </sheetData>
  <sheetProtection algorithmName="SHA-512" hashValue="aypyqGATSdT82/7umSvsr2o91f7wtVzNu8FbDE+satV4UEHJ6RL5ytFIutHbD3ZTfER4yLjwYmC/8nzj0+fvMg==" saltValue="dMo9ctvNpj7JDBxC9ceMv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7" t="s">
        <v>14</v>
      </c>
      <c r="C4" s="11" t="s">
        <v>2</v>
      </c>
    </row>
    <row r="5" spans="1:3" x14ac:dyDescent="0.25">
      <c r="A5" s="175" t="s">
        <v>1105</v>
      </c>
      <c r="B5" s="13" t="s">
        <v>1106</v>
      </c>
      <c r="C5" s="24">
        <v>2460</v>
      </c>
    </row>
    <row r="6" spans="1:3" x14ac:dyDescent="0.25">
      <c r="A6" s="176"/>
      <c r="B6" s="13" t="s">
        <v>1048</v>
      </c>
      <c r="C6" s="24">
        <v>791</v>
      </c>
    </row>
    <row r="7" spans="1:3" x14ac:dyDescent="0.25">
      <c r="A7" s="176"/>
      <c r="B7" s="13" t="s">
        <v>1107</v>
      </c>
      <c r="C7" s="24">
        <v>2838</v>
      </c>
    </row>
    <row r="8" spans="1:3" x14ac:dyDescent="0.25">
      <c r="A8" s="176"/>
      <c r="B8" s="13" t="s">
        <v>1108</v>
      </c>
      <c r="C8" s="24">
        <v>539</v>
      </c>
    </row>
    <row r="9" spans="1:3" x14ac:dyDescent="0.25">
      <c r="A9" s="176"/>
      <c r="B9" s="13" t="s">
        <v>1050</v>
      </c>
      <c r="C9" s="24">
        <v>13</v>
      </c>
    </row>
    <row r="10" spans="1:3" x14ac:dyDescent="0.25">
      <c r="A10" s="176"/>
      <c r="B10" s="13" t="s">
        <v>1051</v>
      </c>
      <c r="C10" s="24">
        <v>15</v>
      </c>
    </row>
    <row r="11" spans="1:3" x14ac:dyDescent="0.25">
      <c r="A11" s="176"/>
      <c r="B11" s="13" t="s">
        <v>1109</v>
      </c>
      <c r="C11" s="24">
        <v>9</v>
      </c>
    </row>
    <row r="12" spans="1:3" x14ac:dyDescent="0.25">
      <c r="A12" s="177"/>
      <c r="B12" s="13" t="s">
        <v>1110</v>
      </c>
      <c r="C12" s="24">
        <v>2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7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2393</v>
      </c>
    </row>
    <row r="17" spans="1:3" x14ac:dyDescent="0.25">
      <c r="A17" s="22" t="s">
        <v>1113</v>
      </c>
      <c r="B17" s="17"/>
      <c r="C17" s="24">
        <v>576</v>
      </c>
    </row>
    <row r="18" spans="1:3" x14ac:dyDescent="0.25">
      <c r="A18" s="22" t="s">
        <v>1114</v>
      </c>
      <c r="B18" s="17"/>
      <c r="C18" s="24">
        <v>864</v>
      </c>
    </row>
    <row r="19" spans="1:3" x14ac:dyDescent="0.25">
      <c r="A19" s="22" t="s">
        <v>1115</v>
      </c>
      <c r="B19" s="17"/>
      <c r="C19" s="24">
        <v>419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7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15</v>
      </c>
    </row>
    <row r="24" spans="1:3" x14ac:dyDescent="0.25">
      <c r="A24" s="22" t="s">
        <v>1118</v>
      </c>
      <c r="B24" s="17"/>
      <c r="C24" s="24">
        <v>52</v>
      </c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4">
        <v>3</v>
      </c>
    </row>
    <row r="28" spans="1:3" x14ac:dyDescent="0.25">
      <c r="A28" s="22" t="s">
        <v>1122</v>
      </c>
      <c r="B28" s="17"/>
      <c r="C28" s="24">
        <v>0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7" t="s">
        <v>14</v>
      </c>
      <c r="C31" s="11" t="s">
        <v>2</v>
      </c>
    </row>
    <row r="32" spans="1:3" x14ac:dyDescent="0.25">
      <c r="A32" s="22" t="s">
        <v>1124</v>
      </c>
      <c r="B32" s="17"/>
      <c r="C32" s="24">
        <v>81</v>
      </c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7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45</v>
      </c>
    </row>
    <row r="38" spans="1:3" x14ac:dyDescent="0.25">
      <c r="A38" s="22" t="s">
        <v>1127</v>
      </c>
      <c r="B38" s="17"/>
      <c r="C38" s="24">
        <v>175</v>
      </c>
    </row>
    <row r="39" spans="1:3" x14ac:dyDescent="0.25">
      <c r="A39" s="22" t="s">
        <v>1128</v>
      </c>
      <c r="B39" s="17"/>
      <c r="C39" s="24">
        <v>1260</v>
      </c>
    </row>
    <row r="40" spans="1:3" x14ac:dyDescent="0.25">
      <c r="A40" s="22" t="s">
        <v>1129</v>
      </c>
      <c r="B40" s="17"/>
      <c r="C40" s="24">
        <v>133</v>
      </c>
    </row>
    <row r="41" spans="1:3" x14ac:dyDescent="0.25">
      <c r="A41" s="22" t="s">
        <v>1130</v>
      </c>
      <c r="B41" s="17"/>
      <c r="C41" s="24">
        <v>405</v>
      </c>
    </row>
    <row r="42" spans="1:3" x14ac:dyDescent="0.25">
      <c r="A42" s="22" t="s">
        <v>1131</v>
      </c>
      <c r="B42" s="17"/>
      <c r="C42" s="24">
        <v>350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7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51</v>
      </c>
    </row>
    <row r="47" spans="1:3" x14ac:dyDescent="0.25">
      <c r="A47" s="22" t="s">
        <v>1134</v>
      </c>
      <c r="B47" s="17"/>
      <c r="C47" s="24">
        <v>63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7" t="s">
        <v>14</v>
      </c>
      <c r="C50" s="11" t="s">
        <v>2</v>
      </c>
    </row>
    <row r="51" spans="1:6" x14ac:dyDescent="0.25">
      <c r="A51" s="175" t="s">
        <v>1136</v>
      </c>
      <c r="B51" s="13" t="s">
        <v>1137</v>
      </c>
      <c r="C51" s="24">
        <v>454</v>
      </c>
    </row>
    <row r="52" spans="1:6" x14ac:dyDescent="0.25">
      <c r="A52" s="176"/>
      <c r="B52" s="13" t="s">
        <v>1138</v>
      </c>
      <c r="C52" s="24">
        <v>126</v>
      </c>
    </row>
    <row r="53" spans="1:6" x14ac:dyDescent="0.25">
      <c r="A53" s="176"/>
      <c r="B53" s="13" t="s">
        <v>1139</v>
      </c>
      <c r="C53" s="24">
        <v>480</v>
      </c>
    </row>
    <row r="54" spans="1:6" x14ac:dyDescent="0.25">
      <c r="A54" s="177"/>
      <c r="B54" s="13" t="s">
        <v>1140</v>
      </c>
      <c r="C54" s="24">
        <v>11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7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1048</v>
      </c>
    </row>
    <row r="59" spans="1:6" x14ac:dyDescent="0.25">
      <c r="A59" s="22" t="s">
        <v>113</v>
      </c>
      <c r="B59" s="17"/>
      <c r="C59" s="24">
        <v>303</v>
      </c>
    </row>
    <row r="60" spans="1:6" x14ac:dyDescent="0.25">
      <c r="A60" s="22" t="s">
        <v>1079</v>
      </c>
      <c r="B60" s="17"/>
      <c r="C60" s="24">
        <v>45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7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5" t="s">
        <v>979</v>
      </c>
      <c r="B63" s="13" t="s">
        <v>1082</v>
      </c>
      <c r="C63" s="14">
        <v>2</v>
      </c>
      <c r="D63" s="14">
        <v>1</v>
      </c>
      <c r="E63" s="14">
        <v>0</v>
      </c>
      <c r="F63" s="24">
        <v>0</v>
      </c>
    </row>
    <row r="64" spans="1:6" x14ac:dyDescent="0.25">
      <c r="A64" s="176"/>
      <c r="B64" s="13" t="s">
        <v>1083</v>
      </c>
      <c r="C64" s="18"/>
      <c r="D64" s="18"/>
      <c r="E64" s="18"/>
      <c r="F64" s="23"/>
    </row>
    <row r="65" spans="1:6" x14ac:dyDescent="0.25">
      <c r="A65" s="176"/>
      <c r="B65" s="13" t="s">
        <v>1084</v>
      </c>
      <c r="C65" s="18"/>
      <c r="D65" s="18"/>
      <c r="E65" s="18"/>
      <c r="F65" s="23"/>
    </row>
    <row r="66" spans="1:6" x14ac:dyDescent="0.25">
      <c r="A66" s="176"/>
      <c r="B66" s="13" t="s">
        <v>1085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25">
      <c r="A67" s="176"/>
      <c r="B67" s="13" t="s">
        <v>354</v>
      </c>
      <c r="C67" s="14">
        <v>218</v>
      </c>
      <c r="D67" s="14">
        <v>186</v>
      </c>
      <c r="E67" s="14">
        <v>42</v>
      </c>
      <c r="F67" s="24">
        <v>85</v>
      </c>
    </row>
    <row r="68" spans="1:6" x14ac:dyDescent="0.25">
      <c r="A68" s="176"/>
      <c r="B68" s="13" t="s">
        <v>1141</v>
      </c>
      <c r="C68" s="14">
        <v>1549</v>
      </c>
      <c r="D68" s="14">
        <v>814</v>
      </c>
      <c r="E68" s="14">
        <v>279</v>
      </c>
      <c r="F68" s="24">
        <v>365</v>
      </c>
    </row>
    <row r="69" spans="1:6" x14ac:dyDescent="0.25">
      <c r="A69" s="176"/>
      <c r="B69" s="13" t="s">
        <v>1142</v>
      </c>
      <c r="C69" s="14">
        <v>330</v>
      </c>
      <c r="D69" s="14">
        <v>147</v>
      </c>
      <c r="E69" s="14">
        <v>41</v>
      </c>
      <c r="F69" s="24">
        <v>65</v>
      </c>
    </row>
    <row r="70" spans="1:6" x14ac:dyDescent="0.25">
      <c r="A70" s="176"/>
      <c r="B70" s="13" t="s">
        <v>1088</v>
      </c>
      <c r="C70" s="14">
        <v>25</v>
      </c>
      <c r="D70" s="14">
        <v>26</v>
      </c>
      <c r="E70" s="14">
        <v>19</v>
      </c>
      <c r="F70" s="24">
        <v>31</v>
      </c>
    </row>
    <row r="71" spans="1:6" x14ac:dyDescent="0.25">
      <c r="A71" s="176"/>
      <c r="B71" s="13" t="s">
        <v>1143</v>
      </c>
      <c r="C71" s="14">
        <v>1</v>
      </c>
      <c r="D71" s="14">
        <v>3</v>
      </c>
      <c r="E71" s="14">
        <v>0</v>
      </c>
      <c r="F71" s="24">
        <v>1</v>
      </c>
    </row>
    <row r="72" spans="1:6" x14ac:dyDescent="0.25">
      <c r="A72" s="176"/>
      <c r="B72" s="13" t="s">
        <v>1144</v>
      </c>
      <c r="C72" s="14">
        <v>285</v>
      </c>
      <c r="D72" s="14">
        <v>301</v>
      </c>
      <c r="E72" s="14">
        <v>173</v>
      </c>
      <c r="F72" s="24">
        <v>217</v>
      </c>
    </row>
    <row r="73" spans="1:6" x14ac:dyDescent="0.25">
      <c r="A73" s="176"/>
      <c r="B73" s="13" t="s">
        <v>1145</v>
      </c>
      <c r="C73" s="14">
        <v>44</v>
      </c>
      <c r="D73" s="14">
        <v>49</v>
      </c>
      <c r="E73" s="14">
        <v>20</v>
      </c>
      <c r="F73" s="24">
        <v>31</v>
      </c>
    </row>
    <row r="74" spans="1:6" x14ac:dyDescent="0.25">
      <c r="A74" s="176"/>
      <c r="B74" s="13" t="s">
        <v>1092</v>
      </c>
      <c r="C74" s="14">
        <v>4</v>
      </c>
      <c r="D74" s="14">
        <v>0</v>
      </c>
      <c r="E74" s="14">
        <v>0</v>
      </c>
      <c r="F74" s="24">
        <v>0</v>
      </c>
    </row>
    <row r="75" spans="1:6" x14ac:dyDescent="0.25">
      <c r="A75" s="176"/>
      <c r="B75" s="13" t="s">
        <v>425</v>
      </c>
      <c r="C75" s="14">
        <v>0</v>
      </c>
      <c r="D75" s="14">
        <v>6</v>
      </c>
      <c r="E75" s="14">
        <v>0</v>
      </c>
      <c r="F75" s="24">
        <v>1</v>
      </c>
    </row>
    <row r="76" spans="1:6" x14ac:dyDescent="0.25">
      <c r="A76" s="176"/>
      <c r="B76" s="13" t="s">
        <v>1093</v>
      </c>
      <c r="C76" s="14">
        <v>7</v>
      </c>
      <c r="D76" s="14">
        <v>3</v>
      </c>
      <c r="E76" s="14">
        <v>2</v>
      </c>
      <c r="F76" s="24">
        <v>2</v>
      </c>
    </row>
    <row r="77" spans="1:6" x14ac:dyDescent="0.25">
      <c r="A77" s="176"/>
      <c r="B77" s="13" t="s">
        <v>1094</v>
      </c>
      <c r="C77" s="14">
        <v>17</v>
      </c>
      <c r="D77" s="14">
        <v>9</v>
      </c>
      <c r="E77" s="14">
        <v>1</v>
      </c>
      <c r="F77" s="24">
        <v>1</v>
      </c>
    </row>
    <row r="78" spans="1:6" x14ac:dyDescent="0.25">
      <c r="A78" s="176"/>
      <c r="B78" s="13" t="s">
        <v>1095</v>
      </c>
      <c r="C78" s="14">
        <v>0</v>
      </c>
      <c r="D78" s="14">
        <v>5</v>
      </c>
      <c r="E78" s="14">
        <v>0</v>
      </c>
      <c r="F78" s="24">
        <v>1</v>
      </c>
    </row>
    <row r="79" spans="1:6" x14ac:dyDescent="0.25">
      <c r="A79" s="176"/>
      <c r="B79" s="13" t="s">
        <v>1096</v>
      </c>
      <c r="C79" s="14">
        <v>1771</v>
      </c>
      <c r="D79" s="14">
        <v>602</v>
      </c>
      <c r="E79" s="14">
        <v>162</v>
      </c>
      <c r="F79" s="24">
        <v>225</v>
      </c>
    </row>
    <row r="80" spans="1:6" x14ac:dyDescent="0.25">
      <c r="A80" s="176"/>
      <c r="B80" s="13" t="s">
        <v>1097</v>
      </c>
      <c r="C80" s="14">
        <v>10</v>
      </c>
      <c r="D80" s="14">
        <v>3</v>
      </c>
      <c r="E80" s="14">
        <v>1</v>
      </c>
      <c r="F80" s="24">
        <v>0</v>
      </c>
    </row>
    <row r="81" spans="1:6" x14ac:dyDescent="0.25">
      <c r="A81" s="177"/>
      <c r="B81" s="13" t="s">
        <v>1098</v>
      </c>
      <c r="C81" s="14">
        <v>5</v>
      </c>
      <c r="D81" s="14">
        <v>9</v>
      </c>
      <c r="E81" s="14">
        <v>1</v>
      </c>
      <c r="F81" s="24">
        <v>0</v>
      </c>
    </row>
    <row r="82" spans="1:6" x14ac:dyDescent="0.25">
      <c r="A82" s="196" t="s">
        <v>1099</v>
      </c>
      <c r="B82" s="197"/>
      <c r="C82" s="32">
        <v>4269</v>
      </c>
      <c r="D82" s="32">
        <v>2164</v>
      </c>
      <c r="E82" s="32">
        <v>741</v>
      </c>
      <c r="F82" s="32">
        <v>1025</v>
      </c>
    </row>
    <row r="83" spans="1:6" x14ac:dyDescent="0.25">
      <c r="A83" s="175" t="s">
        <v>1146</v>
      </c>
      <c r="B83" s="13" t="s">
        <v>1100</v>
      </c>
      <c r="C83" s="14">
        <v>5</v>
      </c>
      <c r="D83" s="14">
        <v>0</v>
      </c>
      <c r="E83" s="14">
        <v>0</v>
      </c>
      <c r="F83" s="24">
        <v>0</v>
      </c>
    </row>
    <row r="84" spans="1:6" x14ac:dyDescent="0.25">
      <c r="A84" s="176"/>
      <c r="B84" s="13" t="s">
        <v>1101</v>
      </c>
      <c r="C84" s="14">
        <v>4</v>
      </c>
      <c r="D84" s="14">
        <v>0</v>
      </c>
      <c r="E84" s="14">
        <v>0</v>
      </c>
      <c r="F84" s="24">
        <v>0</v>
      </c>
    </row>
    <row r="85" spans="1:6" x14ac:dyDescent="0.25">
      <c r="A85" s="177"/>
      <c r="B85" s="13" t="s">
        <v>110</v>
      </c>
      <c r="C85" s="14">
        <v>14</v>
      </c>
      <c r="D85" s="14">
        <v>0</v>
      </c>
      <c r="E85" s="14">
        <v>0</v>
      </c>
      <c r="F85" s="24">
        <v>0</v>
      </c>
    </row>
    <row r="86" spans="1:6" x14ac:dyDescent="0.25">
      <c r="A86" s="196" t="s">
        <v>1147</v>
      </c>
      <c r="B86" s="197"/>
      <c r="C86" s="32">
        <v>23</v>
      </c>
      <c r="D86" s="32">
        <v>0</v>
      </c>
      <c r="E86" s="32">
        <v>0</v>
      </c>
      <c r="F86" s="32">
        <v>0</v>
      </c>
    </row>
  </sheetData>
  <sheetProtection algorithmName="SHA-512" hashValue="CFi5rEokm7Gs005zSc+FTWzI4QsX7A8VuQg8y2z9OD/tH9AemoUbyHngL7hHulUFzoZkvndSEYQbv9Xmwo67+Q==" saltValue="U8AENsnqKKBidoX7CGPFI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10</v>
      </c>
    </row>
    <row r="6" spans="1:3" x14ac:dyDescent="0.25">
      <c r="A6" s="12" t="s">
        <v>1151</v>
      </c>
      <c r="B6" s="17"/>
      <c r="C6" s="24">
        <v>416</v>
      </c>
    </row>
    <row r="7" spans="1:3" x14ac:dyDescent="0.25">
      <c r="A7" s="12" t="s">
        <v>1152</v>
      </c>
      <c r="B7" s="17"/>
      <c r="C7" s="24">
        <v>9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13</v>
      </c>
    </row>
    <row r="14" spans="1:3" x14ac:dyDescent="0.25">
      <c r="A14" s="12" t="s">
        <v>1151</v>
      </c>
      <c r="B14" s="17"/>
      <c r="C14" s="24">
        <v>166</v>
      </c>
    </row>
    <row r="15" spans="1:3" x14ac:dyDescent="0.25">
      <c r="A15" s="12" t="s">
        <v>1156</v>
      </c>
      <c r="B15" s="17"/>
      <c r="C15" s="24">
        <v>14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33</v>
      </c>
    </row>
    <row r="22" spans="1:3" x14ac:dyDescent="0.25">
      <c r="A22" s="12" t="s">
        <v>1158</v>
      </c>
      <c r="B22" s="17"/>
      <c r="C22" s="24">
        <v>24</v>
      </c>
    </row>
    <row r="23" spans="1:3" x14ac:dyDescent="0.25">
      <c r="A23" s="12" t="s">
        <v>1159</v>
      </c>
      <c r="B23" s="17"/>
      <c r="C23" s="24">
        <v>2</v>
      </c>
    </row>
    <row r="24" spans="1:3" x14ac:dyDescent="0.25">
      <c r="A24" s="12" t="s">
        <v>1160</v>
      </c>
      <c r="B24" s="17"/>
      <c r="C24" s="24">
        <v>8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28</v>
      </c>
    </row>
    <row r="29" spans="1:3" x14ac:dyDescent="0.25">
      <c r="A29" s="12" t="s">
        <v>1163</v>
      </c>
      <c r="B29" s="17"/>
      <c r="C29" s="24">
        <v>20</v>
      </c>
    </row>
    <row r="30" spans="1:3" x14ac:dyDescent="0.25">
      <c r="A30" s="12" t="s">
        <v>1164</v>
      </c>
      <c r="B30" s="17"/>
      <c r="C30" s="24">
        <v>14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4">
        <v>15</v>
      </c>
    </row>
    <row r="36" spans="1:3" x14ac:dyDescent="0.25">
      <c r="A36" s="12" t="s">
        <v>1168</v>
      </c>
      <c r="B36" s="17"/>
      <c r="C36" s="23"/>
    </row>
  </sheetData>
  <sheetProtection algorithmName="SHA-512" hashValue="Qk1D3O9WrCBO4J7+rmHlOKLeEHD0qzzhhh54+nQtvIodIDPUzblcCji+6C+6Z0IN2TiZlI6pw6RZ2hdN9adKaw==" saltValue="CvHnDZq0+Kk/X1es8SAI7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28</v>
      </c>
    </row>
    <row r="6" spans="1:3" x14ac:dyDescent="0.25">
      <c r="A6" s="12" t="s">
        <v>1172</v>
      </c>
      <c r="B6" s="17"/>
      <c r="C6" s="23"/>
    </row>
    <row r="7" spans="1:3" x14ac:dyDescent="0.25">
      <c r="A7" s="12" t="s">
        <v>1173</v>
      </c>
      <c r="B7" s="17"/>
      <c r="C7" s="24">
        <v>1</v>
      </c>
    </row>
    <row r="8" spans="1:3" x14ac:dyDescent="0.25">
      <c r="A8" s="12" t="s">
        <v>1174</v>
      </c>
      <c r="B8" s="17"/>
      <c r="C8" s="24">
        <v>27</v>
      </c>
    </row>
    <row r="9" spans="1:3" x14ac:dyDescent="0.25">
      <c r="A9" s="12" t="s">
        <v>1175</v>
      </c>
      <c r="B9" s="17"/>
      <c r="C9" s="24">
        <v>6</v>
      </c>
    </row>
    <row r="10" spans="1:3" x14ac:dyDescent="0.25">
      <c r="A10" s="12" t="s">
        <v>1176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152</v>
      </c>
    </row>
    <row r="15" spans="1:3" x14ac:dyDescent="0.25">
      <c r="A15" s="12" t="s">
        <v>1179</v>
      </c>
      <c r="B15" s="17"/>
      <c r="C15" s="23"/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345</v>
      </c>
    </row>
    <row r="21" spans="1:3" x14ac:dyDescent="0.25">
      <c r="A21" s="12" t="s">
        <v>1183</v>
      </c>
      <c r="B21" s="17"/>
      <c r="C21" s="24">
        <v>1420</v>
      </c>
    </row>
    <row r="22" spans="1:3" x14ac:dyDescent="0.25">
      <c r="A22" s="12" t="s">
        <v>1184</v>
      </c>
      <c r="B22" s="17"/>
      <c r="C22" s="24">
        <v>611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0</v>
      </c>
    </row>
    <row r="27" spans="1:3" x14ac:dyDescent="0.25">
      <c r="A27" s="12" t="s">
        <v>1187</v>
      </c>
      <c r="B27" s="17"/>
      <c r="C27" s="24">
        <v>0</v>
      </c>
    </row>
    <row r="28" spans="1:3" x14ac:dyDescent="0.25">
      <c r="A28" s="12" t="s">
        <v>1188</v>
      </c>
      <c r="B28" s="17"/>
      <c r="C28" s="24">
        <v>0</v>
      </c>
    </row>
    <row r="29" spans="1:3" x14ac:dyDescent="0.25">
      <c r="A29" s="12" t="s">
        <v>1189</v>
      </c>
      <c r="B29" s="17"/>
      <c r="C29" s="24">
        <v>0</v>
      </c>
    </row>
    <row r="30" spans="1:3" x14ac:dyDescent="0.25">
      <c r="A30" s="12" t="s">
        <v>1190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4">
        <v>0</v>
      </c>
    </row>
    <row r="35" spans="1:3" x14ac:dyDescent="0.25">
      <c r="A35" s="12" t="s">
        <v>1193</v>
      </c>
      <c r="B35" s="17"/>
      <c r="C35" s="24">
        <v>0</v>
      </c>
    </row>
    <row r="36" spans="1:3" x14ac:dyDescent="0.25">
      <c r="A36" s="12" t="s">
        <v>1194</v>
      </c>
      <c r="B36" s="17"/>
      <c r="C36" s="24">
        <v>9</v>
      </c>
    </row>
    <row r="37" spans="1:3" x14ac:dyDescent="0.25">
      <c r="A37" s="12" t="s">
        <v>1112</v>
      </c>
      <c r="B37" s="17"/>
      <c r="C37" s="24">
        <v>0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3"/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4">
        <v>5</v>
      </c>
    </row>
    <row r="44" spans="1:3" x14ac:dyDescent="0.25">
      <c r="A44" s="12" t="s">
        <v>1193</v>
      </c>
      <c r="B44" s="17"/>
      <c r="C44" s="23"/>
    </row>
    <row r="45" spans="1:3" x14ac:dyDescent="0.25">
      <c r="A45" s="12" t="s">
        <v>1194</v>
      </c>
      <c r="B45" s="17"/>
      <c r="C45" s="24">
        <v>153</v>
      </c>
    </row>
    <row r="46" spans="1:3" x14ac:dyDescent="0.25">
      <c r="A46" s="12" t="s">
        <v>1112</v>
      </c>
      <c r="B46" s="17"/>
      <c r="C46" s="24">
        <v>94</v>
      </c>
    </row>
    <row r="47" spans="1:3" x14ac:dyDescent="0.25">
      <c r="A47" s="12" t="s">
        <v>1195</v>
      </c>
      <c r="B47" s="17"/>
      <c r="C47" s="24">
        <v>74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4">
        <v>0</v>
      </c>
    </row>
    <row r="52" spans="1:3" x14ac:dyDescent="0.25">
      <c r="A52" s="12" t="s">
        <v>1193</v>
      </c>
      <c r="B52" s="17"/>
      <c r="C52" s="24">
        <v>0</v>
      </c>
    </row>
    <row r="53" spans="1:3" x14ac:dyDescent="0.25">
      <c r="A53" s="12" t="s">
        <v>1194</v>
      </c>
      <c r="B53" s="17"/>
      <c r="C53" s="24">
        <v>0</v>
      </c>
    </row>
    <row r="54" spans="1:3" x14ac:dyDescent="0.25">
      <c r="A54" s="12" t="s">
        <v>1112</v>
      </c>
      <c r="B54" s="17"/>
      <c r="C54" s="24">
        <v>0</v>
      </c>
    </row>
    <row r="55" spans="1:3" x14ac:dyDescent="0.25">
      <c r="A55" s="12" t="s">
        <v>1195</v>
      </c>
      <c r="B55" s="17"/>
      <c r="C55" s="24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4">
        <v>0</v>
      </c>
    </row>
    <row r="60" spans="1:3" x14ac:dyDescent="0.25">
      <c r="A60" s="12" t="s">
        <v>1193</v>
      </c>
      <c r="B60" s="17"/>
      <c r="C60" s="24">
        <v>0</v>
      </c>
    </row>
    <row r="61" spans="1:3" x14ac:dyDescent="0.25">
      <c r="A61" s="12" t="s">
        <v>1194</v>
      </c>
      <c r="B61" s="17"/>
      <c r="C61" s="24">
        <v>0</v>
      </c>
    </row>
    <row r="62" spans="1:3" x14ac:dyDescent="0.25">
      <c r="A62" s="12" t="s">
        <v>1112</v>
      </c>
      <c r="B62" s="17"/>
      <c r="C62" s="24">
        <v>0</v>
      </c>
    </row>
    <row r="63" spans="1:3" x14ac:dyDescent="0.25">
      <c r="A63" s="12" t="s">
        <v>1195</v>
      </c>
      <c r="B63" s="17"/>
      <c r="C63" s="24">
        <v>2</v>
      </c>
    </row>
  </sheetData>
  <sheetProtection algorithmName="SHA-512" hashValue="c4eZkgaTJUEV5AaMJi5KXNev171sWQIZ0fb/ob6bXSrhHFoO0R8yq7lqdlICIKKtwmVizTbIKM6deb1KwtIuvg==" saltValue="X+qe1BpvF9nPTEnKrm8KO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8" t="s">
        <v>665</v>
      </c>
      <c r="B4" s="199"/>
      <c r="C4" s="32">
        <v>534</v>
      </c>
      <c r="D4" s="32">
        <v>519</v>
      </c>
      <c r="E4" s="33">
        <v>0</v>
      </c>
      <c r="F4" s="32">
        <v>2521</v>
      </c>
      <c r="G4" s="32">
        <v>2405</v>
      </c>
      <c r="H4" s="32">
        <v>367</v>
      </c>
      <c r="I4" s="32">
        <v>408</v>
      </c>
      <c r="J4" s="32">
        <v>0</v>
      </c>
      <c r="K4" s="32">
        <v>0</v>
      </c>
      <c r="L4" s="32">
        <v>0</v>
      </c>
      <c r="M4" s="32">
        <v>2</v>
      </c>
      <c r="N4" s="32">
        <v>107</v>
      </c>
      <c r="O4" s="32">
        <v>0</v>
      </c>
      <c r="P4" s="32">
        <v>2706</v>
      </c>
    </row>
    <row r="5" spans="1:16" ht="45" x14ac:dyDescent="0.25">
      <c r="A5" s="48" t="s">
        <v>666</v>
      </c>
      <c r="B5" s="48" t="s">
        <v>667</v>
      </c>
      <c r="C5" s="14">
        <v>12</v>
      </c>
      <c r="D5" s="14">
        <v>4</v>
      </c>
      <c r="E5" s="31">
        <v>2</v>
      </c>
      <c r="F5" s="14">
        <v>3</v>
      </c>
      <c r="G5" s="14">
        <v>4</v>
      </c>
      <c r="H5" s="14">
        <v>3</v>
      </c>
      <c r="I5" s="14">
        <v>3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7</v>
      </c>
    </row>
    <row r="6" spans="1:16" ht="33.75" x14ac:dyDescent="0.25">
      <c r="A6" s="48" t="s">
        <v>668</v>
      </c>
      <c r="B6" s="48" t="s">
        <v>669</v>
      </c>
      <c r="C6" s="14">
        <v>226</v>
      </c>
      <c r="D6" s="14">
        <v>198</v>
      </c>
      <c r="E6" s="31">
        <v>0</v>
      </c>
      <c r="F6" s="14">
        <v>1323</v>
      </c>
      <c r="G6" s="14">
        <v>1245</v>
      </c>
      <c r="H6" s="14">
        <v>147</v>
      </c>
      <c r="I6" s="14">
        <v>133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0</v>
      </c>
      <c r="P6" s="24">
        <v>1361</v>
      </c>
    </row>
    <row r="7" spans="1:16" ht="22.5" x14ac:dyDescent="0.25">
      <c r="A7" s="48" t="s">
        <v>670</v>
      </c>
      <c r="B7" s="48" t="s">
        <v>671</v>
      </c>
      <c r="C7" s="14">
        <v>75</v>
      </c>
      <c r="D7" s="14">
        <v>59</v>
      </c>
      <c r="E7" s="31">
        <v>0</v>
      </c>
      <c r="F7" s="14">
        <v>60</v>
      </c>
      <c r="G7" s="14">
        <v>54</v>
      </c>
      <c r="H7" s="14">
        <v>44</v>
      </c>
      <c r="I7" s="14">
        <v>70</v>
      </c>
      <c r="J7" s="14">
        <v>0</v>
      </c>
      <c r="K7" s="14">
        <v>0</v>
      </c>
      <c r="L7" s="14">
        <v>0</v>
      </c>
      <c r="M7" s="14">
        <v>1</v>
      </c>
      <c r="N7" s="14">
        <v>3</v>
      </c>
      <c r="O7" s="14">
        <v>0</v>
      </c>
      <c r="P7" s="24">
        <v>116</v>
      </c>
    </row>
    <row r="8" spans="1:16" ht="33.75" x14ac:dyDescent="0.25">
      <c r="A8" s="48" t="s">
        <v>672</v>
      </c>
      <c r="B8" s="48" t="s">
        <v>673</v>
      </c>
      <c r="C8" s="14">
        <v>10</v>
      </c>
      <c r="D8" s="14">
        <v>6</v>
      </c>
      <c r="E8" s="31">
        <v>0</v>
      </c>
      <c r="F8" s="14">
        <v>1</v>
      </c>
      <c r="G8" s="14">
        <v>2</v>
      </c>
      <c r="H8" s="14">
        <v>4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4</v>
      </c>
    </row>
    <row r="9" spans="1:16" ht="45" x14ac:dyDescent="0.25">
      <c r="A9" s="48" t="s">
        <v>674</v>
      </c>
      <c r="B9" s="48" t="s">
        <v>675</v>
      </c>
      <c r="C9" s="14">
        <v>6</v>
      </c>
      <c r="D9" s="14">
        <v>1</v>
      </c>
      <c r="E9" s="31">
        <v>5</v>
      </c>
      <c r="F9" s="14">
        <v>10</v>
      </c>
      <c r="G9" s="14">
        <v>43</v>
      </c>
      <c r="H9" s="14">
        <v>8</v>
      </c>
      <c r="I9" s="14">
        <v>10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65</v>
      </c>
    </row>
    <row r="10" spans="1:16" ht="33.75" x14ac:dyDescent="0.25">
      <c r="A10" s="48" t="s">
        <v>676</v>
      </c>
      <c r="B10" s="48" t="s">
        <v>677</v>
      </c>
      <c r="C10" s="14">
        <v>201</v>
      </c>
      <c r="D10" s="14">
        <v>244</v>
      </c>
      <c r="E10" s="31">
        <v>-1</v>
      </c>
      <c r="F10" s="14">
        <v>1117</v>
      </c>
      <c r="G10" s="14">
        <v>1057</v>
      </c>
      <c r="H10" s="14">
        <v>158</v>
      </c>
      <c r="I10" s="14">
        <v>189</v>
      </c>
      <c r="J10" s="14">
        <v>0</v>
      </c>
      <c r="K10" s="14">
        <v>0</v>
      </c>
      <c r="L10" s="14">
        <v>0</v>
      </c>
      <c r="M10" s="14">
        <v>0</v>
      </c>
      <c r="N10" s="14">
        <v>103</v>
      </c>
      <c r="O10" s="14">
        <v>0</v>
      </c>
      <c r="P10" s="24">
        <v>1153</v>
      </c>
    </row>
    <row r="11" spans="1:16" ht="45" x14ac:dyDescent="0.25">
      <c r="A11" s="48" t="s">
        <v>678</v>
      </c>
      <c r="B11" s="48" t="s">
        <v>679</v>
      </c>
      <c r="C11" s="14">
        <v>4</v>
      </c>
      <c r="D11" s="14">
        <v>7</v>
      </c>
      <c r="E11" s="31">
        <v>-1</v>
      </c>
      <c r="F11" s="14">
        <v>7</v>
      </c>
      <c r="G11" s="14">
        <v>0</v>
      </c>
      <c r="H11" s="14">
        <v>3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4">
        <v>0</v>
      </c>
    </row>
  </sheetData>
  <sheetProtection algorithmName="SHA-512" hashValue="6N3TX3iDf6BCToL8fNODt1bQ4NpdnesEzap13bCW2+/+EIwIVMo2bQdkPIgiAaNa6Fxv6rr4yzpK8HAsIxk0BA==" saltValue="5lmLZU743c9CjJ9AIItQe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21</v>
      </c>
      <c r="D5" s="14">
        <v>0</v>
      </c>
      <c r="E5" s="24">
        <v>13</v>
      </c>
    </row>
    <row r="6" spans="1:5" x14ac:dyDescent="0.25">
      <c r="A6" s="22" t="s">
        <v>1204</v>
      </c>
      <c r="B6" s="17"/>
      <c r="C6" s="14">
        <v>238</v>
      </c>
      <c r="D6" s="14">
        <v>166</v>
      </c>
      <c r="E6" s="24">
        <v>60</v>
      </c>
    </row>
    <row r="7" spans="1:5" x14ac:dyDescent="0.25">
      <c r="A7" s="22" t="s">
        <v>1205</v>
      </c>
      <c r="B7" s="17"/>
      <c r="C7" s="14">
        <v>0</v>
      </c>
      <c r="D7" s="14">
        <v>0</v>
      </c>
      <c r="E7" s="24">
        <v>0</v>
      </c>
    </row>
    <row r="8" spans="1:5" x14ac:dyDescent="0.25">
      <c r="A8" s="22" t="s">
        <v>1206</v>
      </c>
      <c r="B8" s="17"/>
      <c r="C8" s="14">
        <v>8</v>
      </c>
      <c r="D8" s="14">
        <v>4</v>
      </c>
      <c r="E8" s="24">
        <v>1</v>
      </c>
    </row>
    <row r="9" spans="1:5" x14ac:dyDescent="0.25">
      <c r="A9" s="22" t="s">
        <v>635</v>
      </c>
      <c r="B9" s="17"/>
      <c r="C9" s="14">
        <v>0</v>
      </c>
      <c r="D9" s="14">
        <v>0</v>
      </c>
      <c r="E9" s="24">
        <v>0</v>
      </c>
    </row>
    <row r="10" spans="1:5" x14ac:dyDescent="0.25">
      <c r="A10" s="22" t="s">
        <v>1207</v>
      </c>
      <c r="B10" s="17"/>
      <c r="C10" s="14">
        <v>3</v>
      </c>
      <c r="D10" s="14">
        <v>3</v>
      </c>
      <c r="E10" s="24">
        <v>0</v>
      </c>
    </row>
    <row r="11" spans="1:5" x14ac:dyDescent="0.25">
      <c r="A11" s="198" t="s">
        <v>976</v>
      </c>
      <c r="B11" s="199"/>
      <c r="C11" s="32">
        <v>270</v>
      </c>
      <c r="D11" s="32">
        <v>173</v>
      </c>
      <c r="E11" s="32">
        <v>74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8" t="s">
        <v>976</v>
      </c>
      <c r="B17" s="199"/>
      <c r="C17" s="46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23</v>
      </c>
    </row>
    <row r="22" spans="1:3" x14ac:dyDescent="0.25">
      <c r="A22" s="22" t="s">
        <v>1204</v>
      </c>
      <c r="B22" s="17"/>
      <c r="C22" s="24">
        <v>201</v>
      </c>
    </row>
    <row r="23" spans="1:3" x14ac:dyDescent="0.25">
      <c r="A23" s="22" t="s">
        <v>1205</v>
      </c>
      <c r="B23" s="17"/>
      <c r="C23" s="24">
        <v>18</v>
      </c>
    </row>
    <row r="24" spans="1:3" x14ac:dyDescent="0.25">
      <c r="A24" s="22" t="s">
        <v>1206</v>
      </c>
      <c r="B24" s="17"/>
      <c r="C24" s="24">
        <v>33</v>
      </c>
    </row>
    <row r="25" spans="1:3" x14ac:dyDescent="0.25">
      <c r="A25" s="22" t="s">
        <v>635</v>
      </c>
      <c r="B25" s="17"/>
      <c r="C25" s="24">
        <v>6</v>
      </c>
    </row>
    <row r="26" spans="1:3" x14ac:dyDescent="0.25">
      <c r="A26" s="22" t="s">
        <v>1207</v>
      </c>
      <c r="B26" s="17"/>
      <c r="C26" s="24">
        <v>53</v>
      </c>
    </row>
    <row r="27" spans="1:3" x14ac:dyDescent="0.25">
      <c r="A27" s="198" t="s">
        <v>976</v>
      </c>
      <c r="B27" s="199"/>
      <c r="C27" s="32">
        <v>334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6</v>
      </c>
    </row>
    <row r="32" spans="1:3" x14ac:dyDescent="0.25">
      <c r="A32" s="22" t="s">
        <v>1048</v>
      </c>
      <c r="B32" s="17"/>
      <c r="C32" s="24">
        <v>4</v>
      </c>
    </row>
    <row r="33" spans="1:3" x14ac:dyDescent="0.25">
      <c r="A33" s="22" t="s">
        <v>1213</v>
      </c>
      <c r="B33" s="17"/>
      <c r="C33" s="24">
        <v>297</v>
      </c>
    </row>
    <row r="34" spans="1:3" x14ac:dyDescent="0.25">
      <c r="A34" s="22" t="s">
        <v>1146</v>
      </c>
      <c r="B34" s="17"/>
      <c r="C34" s="23"/>
    </row>
    <row r="35" spans="1:3" x14ac:dyDescent="0.25">
      <c r="A35" s="22" t="s">
        <v>1214</v>
      </c>
      <c r="B35" s="17"/>
      <c r="C35" s="24">
        <v>86</v>
      </c>
    </row>
    <row r="36" spans="1:3" x14ac:dyDescent="0.25">
      <c r="A36" s="22" t="s">
        <v>1050</v>
      </c>
      <c r="B36" s="17"/>
      <c r="C36" s="24">
        <v>0</v>
      </c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8" t="s">
        <v>976</v>
      </c>
      <c r="B40" s="199"/>
      <c r="C40" s="32">
        <v>393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3</v>
      </c>
    </row>
    <row r="45" spans="1:3" x14ac:dyDescent="0.25">
      <c r="A45" s="22" t="s">
        <v>1204</v>
      </c>
      <c r="B45" s="17"/>
      <c r="C45" s="24">
        <v>56</v>
      </c>
    </row>
    <row r="46" spans="1:3" x14ac:dyDescent="0.25">
      <c r="A46" s="22" t="s">
        <v>1205</v>
      </c>
      <c r="B46" s="17"/>
      <c r="C46" s="24">
        <v>4</v>
      </c>
    </row>
    <row r="47" spans="1:3" x14ac:dyDescent="0.25">
      <c r="A47" s="22" t="s">
        <v>1206</v>
      </c>
      <c r="B47" s="17"/>
      <c r="C47" s="24">
        <v>15</v>
      </c>
    </row>
    <row r="48" spans="1:3" x14ac:dyDescent="0.25">
      <c r="A48" s="22" t="s">
        <v>635</v>
      </c>
      <c r="B48" s="17"/>
      <c r="C48" s="24">
        <v>2</v>
      </c>
    </row>
    <row r="49" spans="1:3" x14ac:dyDescent="0.25">
      <c r="A49" s="22" t="s">
        <v>1207</v>
      </c>
      <c r="B49" s="17"/>
      <c r="C49" s="24">
        <v>9</v>
      </c>
    </row>
    <row r="50" spans="1:3" x14ac:dyDescent="0.25">
      <c r="A50" s="198" t="s">
        <v>976</v>
      </c>
      <c r="B50" s="199"/>
      <c r="C50" s="32">
        <v>89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5" t="s">
        <v>1203</v>
      </c>
      <c r="B53" s="13" t="s">
        <v>80</v>
      </c>
      <c r="C53" s="24">
        <v>4</v>
      </c>
    </row>
    <row r="54" spans="1:3" x14ac:dyDescent="0.25">
      <c r="A54" s="177"/>
      <c r="B54" s="13" t="s">
        <v>81</v>
      </c>
      <c r="C54" s="23"/>
    </row>
    <row r="55" spans="1:3" x14ac:dyDescent="0.25">
      <c r="A55" s="175" t="s">
        <v>1204</v>
      </c>
      <c r="B55" s="13" t="s">
        <v>80</v>
      </c>
      <c r="C55" s="24">
        <v>35</v>
      </c>
    </row>
    <row r="56" spans="1:3" x14ac:dyDescent="0.25">
      <c r="A56" s="177"/>
      <c r="B56" s="13" t="s">
        <v>81</v>
      </c>
      <c r="C56" s="24">
        <v>5</v>
      </c>
    </row>
    <row r="57" spans="1:3" x14ac:dyDescent="0.25">
      <c r="A57" s="175" t="s">
        <v>1205</v>
      </c>
      <c r="B57" s="13" t="s">
        <v>80</v>
      </c>
      <c r="C57" s="23"/>
    </row>
    <row r="58" spans="1:3" x14ac:dyDescent="0.25">
      <c r="A58" s="177"/>
      <c r="B58" s="13" t="s">
        <v>81</v>
      </c>
      <c r="C58" s="23"/>
    </row>
    <row r="59" spans="1:3" x14ac:dyDescent="0.25">
      <c r="A59" s="175" t="s">
        <v>1206</v>
      </c>
      <c r="B59" s="13" t="s">
        <v>80</v>
      </c>
      <c r="C59" s="24">
        <v>10</v>
      </c>
    </row>
    <row r="60" spans="1:3" x14ac:dyDescent="0.25">
      <c r="A60" s="177"/>
      <c r="B60" s="13" t="s">
        <v>81</v>
      </c>
      <c r="C60" s="24">
        <v>4</v>
      </c>
    </row>
    <row r="61" spans="1:3" x14ac:dyDescent="0.25">
      <c r="A61" s="175" t="s">
        <v>635</v>
      </c>
      <c r="B61" s="13" t="s">
        <v>80</v>
      </c>
      <c r="C61" s="23"/>
    </row>
    <row r="62" spans="1:3" x14ac:dyDescent="0.25">
      <c r="A62" s="177"/>
      <c r="B62" s="13" t="s">
        <v>81</v>
      </c>
      <c r="C62" s="23"/>
    </row>
    <row r="63" spans="1:3" x14ac:dyDescent="0.25">
      <c r="A63" s="175" t="s">
        <v>1207</v>
      </c>
      <c r="B63" s="13" t="s">
        <v>80</v>
      </c>
      <c r="C63" s="24">
        <v>1</v>
      </c>
    </row>
    <row r="64" spans="1:3" x14ac:dyDescent="0.25">
      <c r="A64" s="177"/>
      <c r="B64" s="13" t="s">
        <v>81</v>
      </c>
      <c r="C64" s="23"/>
    </row>
    <row r="65" spans="1:3" x14ac:dyDescent="0.25">
      <c r="A65" s="198" t="s">
        <v>976</v>
      </c>
      <c r="B65" s="199"/>
      <c r="C65" s="32">
        <v>59</v>
      </c>
    </row>
  </sheetData>
  <sheetProtection algorithmName="SHA-512" hashValue="ukrdLMP8SlUUTUnLJ0yPFoORhEF+yLaMAcGcsAmWyI7RWBF7diHqpsXWbGVw3j8xxklLHCt4/2+MiNfGSsRE6Q==" saltValue="+HNh5VEMzBId4al/C43of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8" t="s">
        <v>1221</v>
      </c>
      <c r="B5" s="49" t="s">
        <v>1222</v>
      </c>
      <c r="C5" s="14">
        <v>68</v>
      </c>
      <c r="D5" s="14">
        <v>15</v>
      </c>
      <c r="E5" s="14">
        <v>56</v>
      </c>
      <c r="F5" s="24">
        <v>0</v>
      </c>
    </row>
    <row r="6" spans="1:6" x14ac:dyDescent="0.25">
      <c r="A6" s="180"/>
      <c r="B6" s="49" t="s">
        <v>1223</v>
      </c>
      <c r="C6" s="14">
        <v>21</v>
      </c>
      <c r="D6" s="14">
        <v>6</v>
      </c>
      <c r="E6" s="14">
        <v>15</v>
      </c>
      <c r="F6" s="24">
        <v>0</v>
      </c>
    </row>
    <row r="7" spans="1:6" x14ac:dyDescent="0.25">
      <c r="A7" s="12" t="s">
        <v>1224</v>
      </c>
      <c r="B7" s="49" t="s">
        <v>1225</v>
      </c>
      <c r="C7" s="14">
        <v>10</v>
      </c>
      <c r="D7" s="14">
        <v>1</v>
      </c>
      <c r="E7" s="14">
        <v>2</v>
      </c>
      <c r="F7" s="24">
        <v>0</v>
      </c>
    </row>
    <row r="8" spans="1:6" ht="22.5" x14ac:dyDescent="0.25">
      <c r="A8" s="178" t="s">
        <v>1226</v>
      </c>
      <c r="B8" s="49" t="s">
        <v>1227</v>
      </c>
      <c r="C8" s="14">
        <v>40</v>
      </c>
      <c r="D8" s="14">
        <v>11</v>
      </c>
      <c r="E8" s="14">
        <v>8</v>
      </c>
      <c r="F8" s="24">
        <v>0</v>
      </c>
    </row>
    <row r="9" spans="1:6" x14ac:dyDescent="0.25">
      <c r="A9" s="179"/>
      <c r="B9" s="49" t="s">
        <v>1228</v>
      </c>
      <c r="C9" s="14">
        <v>30</v>
      </c>
      <c r="D9" s="14">
        <v>5</v>
      </c>
      <c r="E9" s="14">
        <v>11</v>
      </c>
      <c r="F9" s="24">
        <v>0</v>
      </c>
    </row>
    <row r="10" spans="1:6" ht="22.5" x14ac:dyDescent="0.25">
      <c r="A10" s="180"/>
      <c r="B10" s="49" t="s">
        <v>1229</v>
      </c>
      <c r="C10" s="14">
        <v>75</v>
      </c>
      <c r="D10" s="14">
        <v>9</v>
      </c>
      <c r="E10" s="14">
        <v>5</v>
      </c>
      <c r="F10" s="24">
        <v>0</v>
      </c>
    </row>
    <row r="11" spans="1:6" ht="22.5" x14ac:dyDescent="0.25">
      <c r="A11" s="178" t="s">
        <v>1230</v>
      </c>
      <c r="B11" s="49" t="s">
        <v>1231</v>
      </c>
      <c r="C11" s="14">
        <v>0</v>
      </c>
      <c r="D11" s="14">
        <v>0</v>
      </c>
      <c r="E11" s="14">
        <v>0</v>
      </c>
      <c r="F11" s="24">
        <v>0</v>
      </c>
    </row>
    <row r="12" spans="1:6" x14ac:dyDescent="0.25">
      <c r="A12" s="179"/>
      <c r="B12" s="49" t="s">
        <v>1232</v>
      </c>
      <c r="C12" s="14">
        <v>17</v>
      </c>
      <c r="D12" s="14">
        <v>2</v>
      </c>
      <c r="E12" s="14">
        <v>0</v>
      </c>
      <c r="F12" s="24">
        <v>0</v>
      </c>
    </row>
    <row r="13" spans="1:6" ht="22.5" x14ac:dyDescent="0.25">
      <c r="A13" s="180"/>
      <c r="B13" s="49" t="s">
        <v>1233</v>
      </c>
      <c r="C13" s="14">
        <v>40</v>
      </c>
      <c r="D13" s="14">
        <v>10</v>
      </c>
      <c r="E13" s="14">
        <v>6</v>
      </c>
      <c r="F13" s="24">
        <v>0</v>
      </c>
    </row>
    <row r="14" spans="1:6" ht="22.5" x14ac:dyDescent="0.25">
      <c r="A14" s="12" t="s">
        <v>1234</v>
      </c>
      <c r="B14" s="49" t="s">
        <v>1235</v>
      </c>
      <c r="C14" s="14">
        <v>1</v>
      </c>
      <c r="D14" s="14">
        <v>0</v>
      </c>
      <c r="E14" s="14">
        <v>1</v>
      </c>
      <c r="F14" s="24">
        <v>0</v>
      </c>
    </row>
    <row r="15" spans="1:6" x14ac:dyDescent="0.25">
      <c r="A15" s="178" t="s">
        <v>1236</v>
      </c>
      <c r="B15" s="49" t="s">
        <v>1237</v>
      </c>
      <c r="C15" s="14">
        <v>806</v>
      </c>
      <c r="D15" s="14">
        <v>157</v>
      </c>
      <c r="E15" s="14">
        <v>84</v>
      </c>
      <c r="F15" s="24">
        <v>6</v>
      </c>
    </row>
    <row r="16" spans="1:6" x14ac:dyDescent="0.25">
      <c r="A16" s="179"/>
      <c r="B16" s="49" t="s">
        <v>1238</v>
      </c>
      <c r="C16" s="14">
        <v>0</v>
      </c>
      <c r="D16" s="14">
        <v>0</v>
      </c>
      <c r="E16" s="14">
        <v>1</v>
      </c>
      <c r="F16" s="24">
        <v>0</v>
      </c>
    </row>
    <row r="17" spans="1:6" ht="22.5" x14ac:dyDescent="0.25">
      <c r="A17" s="179"/>
      <c r="B17" s="49" t="s">
        <v>1239</v>
      </c>
      <c r="C17" s="14">
        <v>9</v>
      </c>
      <c r="D17" s="14">
        <v>8</v>
      </c>
      <c r="E17" s="14">
        <v>0</v>
      </c>
      <c r="F17" s="24">
        <v>0</v>
      </c>
    </row>
    <row r="18" spans="1:6" x14ac:dyDescent="0.25">
      <c r="A18" s="179"/>
      <c r="B18" s="49" t="s">
        <v>1240</v>
      </c>
      <c r="C18" s="14">
        <v>9</v>
      </c>
      <c r="D18" s="14">
        <v>5</v>
      </c>
      <c r="E18" s="14">
        <v>0</v>
      </c>
      <c r="F18" s="24">
        <v>0</v>
      </c>
    </row>
    <row r="19" spans="1:6" ht="22.5" x14ac:dyDescent="0.25">
      <c r="A19" s="180"/>
      <c r="B19" s="49" t="s">
        <v>1241</v>
      </c>
      <c r="C19" s="14">
        <v>11</v>
      </c>
      <c r="D19" s="14">
        <v>13</v>
      </c>
      <c r="E19" s="14">
        <v>0</v>
      </c>
      <c r="F19" s="24">
        <v>0</v>
      </c>
    </row>
    <row r="20" spans="1:6" x14ac:dyDescent="0.25">
      <c r="A20" s="12" t="s">
        <v>1242</v>
      </c>
      <c r="B20" s="49" t="s">
        <v>1243</v>
      </c>
      <c r="C20" s="14">
        <v>1</v>
      </c>
      <c r="D20" s="14">
        <v>3</v>
      </c>
      <c r="E20" s="14">
        <v>7</v>
      </c>
      <c r="F20" s="24">
        <v>0</v>
      </c>
    </row>
    <row r="21" spans="1:6" ht="22.5" x14ac:dyDescent="0.25">
      <c r="A21" s="12" t="s">
        <v>1244</v>
      </c>
      <c r="B21" s="49" t="s">
        <v>1245</v>
      </c>
      <c r="C21" s="14">
        <v>1</v>
      </c>
      <c r="D21" s="14">
        <v>0</v>
      </c>
      <c r="E21" s="14">
        <v>2</v>
      </c>
      <c r="F21" s="24">
        <v>0</v>
      </c>
    </row>
    <row r="22" spans="1:6" x14ac:dyDescent="0.25">
      <c r="A22" s="198" t="s">
        <v>976</v>
      </c>
      <c r="B22" s="199"/>
      <c r="C22" s="32">
        <v>1139</v>
      </c>
      <c r="D22" s="32">
        <v>245</v>
      </c>
      <c r="E22" s="32">
        <v>198</v>
      </c>
      <c r="F22" s="32">
        <v>6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6</v>
      </c>
    </row>
    <row r="26" spans="1:6" x14ac:dyDescent="0.25">
      <c r="A26" s="22" t="s">
        <v>113</v>
      </c>
      <c r="B26" s="17"/>
      <c r="C26" s="24">
        <v>1</v>
      </c>
    </row>
    <row r="27" spans="1:6" x14ac:dyDescent="0.25">
      <c r="A27" s="22" t="s">
        <v>1079</v>
      </c>
      <c r="B27" s="17"/>
      <c r="C27" s="24">
        <v>4</v>
      </c>
    </row>
    <row r="28" spans="1:6" x14ac:dyDescent="0.25">
      <c r="A28" s="198" t="s">
        <v>976</v>
      </c>
      <c r="B28" s="199"/>
      <c r="C28" s="32">
        <v>11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37</v>
      </c>
    </row>
    <row r="33" spans="1:3" x14ac:dyDescent="0.25">
      <c r="A33" s="22" t="s">
        <v>1248</v>
      </c>
      <c r="B33" s="17"/>
      <c r="C33" s="24">
        <v>113</v>
      </c>
    </row>
    <row r="34" spans="1:3" x14ac:dyDescent="0.25">
      <c r="A34" s="22" t="s">
        <v>81</v>
      </c>
      <c r="B34" s="17"/>
      <c r="C34" s="24">
        <v>48</v>
      </c>
    </row>
    <row r="35" spans="1:3" x14ac:dyDescent="0.25">
      <c r="A35" s="198" t="s">
        <v>976</v>
      </c>
      <c r="B35" s="199"/>
      <c r="C35" s="32">
        <v>198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281</v>
      </c>
    </row>
    <row r="40" spans="1:3" x14ac:dyDescent="0.25">
      <c r="A40" s="22" t="s">
        <v>1251</v>
      </c>
      <c r="B40" s="17"/>
      <c r="C40" s="24">
        <v>161</v>
      </c>
    </row>
    <row r="41" spans="1:3" x14ac:dyDescent="0.25">
      <c r="A41" s="198" t="s">
        <v>976</v>
      </c>
      <c r="B41" s="199"/>
      <c r="C41" s="32">
        <v>442</v>
      </c>
    </row>
    <row r="42" spans="1:3" ht="15.95" customHeight="1" x14ac:dyDescent="0.25"/>
  </sheetData>
  <sheetProtection algorithmName="SHA-512" hashValue="EDKA7CzRNP2Xq9oAwRF7pUHW3Xjq0COnIL9AbBtFNfp7IbAHnCHrcDb7BUoN43Le4ljKh+NvIG0Ed2J5m4l20g==" saltValue="tvYVUT5We75wNukl1kAGx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1254</v>
      </c>
      <c r="B5" s="13" t="s">
        <v>1255</v>
      </c>
      <c r="C5" s="14">
        <v>2731</v>
      </c>
      <c r="D5" s="18"/>
      <c r="E5" s="15">
        <v>0</v>
      </c>
    </row>
    <row r="6" spans="1:5" x14ac:dyDescent="0.25">
      <c r="A6" s="179"/>
      <c r="B6" s="13" t="s">
        <v>1256</v>
      </c>
      <c r="C6" s="14">
        <v>222</v>
      </c>
      <c r="D6" s="18"/>
      <c r="E6" s="15">
        <v>0</v>
      </c>
    </row>
    <row r="7" spans="1:5" x14ac:dyDescent="0.25">
      <c r="A7" s="180"/>
      <c r="B7" s="13" t="s">
        <v>1257</v>
      </c>
      <c r="C7" s="14">
        <v>225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7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8" t="s">
        <v>1259</v>
      </c>
      <c r="B11" s="13" t="s">
        <v>1260</v>
      </c>
      <c r="C11" s="14">
        <v>1304</v>
      </c>
      <c r="D11" s="18"/>
      <c r="E11" s="15">
        <v>0</v>
      </c>
    </row>
    <row r="12" spans="1:5" x14ac:dyDescent="0.25">
      <c r="A12" s="179"/>
      <c r="B12" s="13" t="s">
        <v>1261</v>
      </c>
      <c r="C12" s="14">
        <v>0</v>
      </c>
      <c r="D12" s="18"/>
      <c r="E12" s="15">
        <v>0</v>
      </c>
    </row>
    <row r="13" spans="1:5" x14ac:dyDescent="0.25">
      <c r="A13" s="179"/>
      <c r="B13" s="13" t="s">
        <v>1262</v>
      </c>
      <c r="C13" s="14">
        <v>359</v>
      </c>
      <c r="D13" s="18"/>
      <c r="E13" s="15">
        <v>0</v>
      </c>
    </row>
    <row r="14" spans="1:5" x14ac:dyDescent="0.25">
      <c r="A14" s="179"/>
      <c r="B14" s="13" t="s">
        <v>1263</v>
      </c>
      <c r="C14" s="14">
        <v>399</v>
      </c>
      <c r="D14" s="18"/>
      <c r="E14" s="15">
        <v>0</v>
      </c>
    </row>
    <row r="15" spans="1:5" x14ac:dyDescent="0.25">
      <c r="A15" s="179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9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9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80"/>
      <c r="B19" s="13" t="s">
        <v>1268</v>
      </c>
      <c r="C19" s="14">
        <v>2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7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8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9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9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80"/>
      <c r="B26" s="13" t="s">
        <v>1273</v>
      </c>
      <c r="C26" s="14">
        <v>2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7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8" t="s">
        <v>1275</v>
      </c>
      <c r="B30" s="13" t="s">
        <v>1276</v>
      </c>
      <c r="C30" s="14">
        <v>1262</v>
      </c>
      <c r="D30" s="18"/>
      <c r="E30" s="15">
        <v>0</v>
      </c>
    </row>
    <row r="31" spans="1:5" x14ac:dyDescent="0.25">
      <c r="A31" s="179"/>
      <c r="B31" s="13" t="s">
        <v>1277</v>
      </c>
      <c r="C31" s="14">
        <v>610</v>
      </c>
      <c r="D31" s="18"/>
      <c r="E31" s="15">
        <v>0</v>
      </c>
    </row>
    <row r="32" spans="1:5" x14ac:dyDescent="0.25">
      <c r="A32" s="180"/>
      <c r="B32" s="13" t="s">
        <v>1278</v>
      </c>
      <c r="C32" s="14">
        <v>144</v>
      </c>
      <c r="D32" s="18"/>
      <c r="E32" s="15">
        <v>0</v>
      </c>
    </row>
  </sheetData>
  <sheetProtection algorithmName="SHA-512" hashValue="Xj4d323i11GdQEkQJfWd5i3x7VQh/Pe1YOiVzUQmSYzPURdj+ojBz6+gypC18LvoCjsmtZw4Q/J4W7l6bTqjoQ==" saltValue="di7GmBBVGpd1XTT0qrF5D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8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9"/>
      <c r="B6" s="13" t="s">
        <v>1283</v>
      </c>
      <c r="C6" s="14">
        <v>0</v>
      </c>
      <c r="D6" s="18"/>
      <c r="E6" s="15">
        <v>0</v>
      </c>
    </row>
    <row r="7" spans="1:5" x14ac:dyDescent="0.25">
      <c r="A7" s="179"/>
      <c r="B7" s="13" t="s">
        <v>1284</v>
      </c>
      <c r="C7" s="14">
        <v>0</v>
      </c>
      <c r="D7" s="18"/>
      <c r="E7" s="15">
        <v>0</v>
      </c>
    </row>
    <row r="8" spans="1:5" x14ac:dyDescent="0.25">
      <c r="A8" s="179"/>
      <c r="B8" s="13" t="s">
        <v>1285</v>
      </c>
      <c r="C8" s="14">
        <v>0</v>
      </c>
      <c r="D8" s="18"/>
      <c r="E8" s="15">
        <v>0</v>
      </c>
    </row>
    <row r="9" spans="1:5" x14ac:dyDescent="0.25">
      <c r="A9" s="179"/>
      <c r="B9" s="13" t="s">
        <v>1286</v>
      </c>
      <c r="C9" s="14">
        <v>0</v>
      </c>
      <c r="D9" s="18"/>
      <c r="E9" s="15">
        <v>0</v>
      </c>
    </row>
    <row r="10" spans="1:5" x14ac:dyDescent="0.25">
      <c r="A10" s="179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9"/>
      <c r="B11" s="13" t="s">
        <v>1288</v>
      </c>
      <c r="C11" s="14">
        <v>0</v>
      </c>
      <c r="D11" s="18"/>
      <c r="E11" s="15">
        <v>0</v>
      </c>
    </row>
    <row r="12" spans="1:5" x14ac:dyDescent="0.25">
      <c r="A12" s="179"/>
      <c r="B12" s="13" t="s">
        <v>1289</v>
      </c>
      <c r="C12" s="14">
        <v>0</v>
      </c>
      <c r="D12" s="18"/>
      <c r="E12" s="15">
        <v>0</v>
      </c>
    </row>
    <row r="13" spans="1:5" x14ac:dyDescent="0.25">
      <c r="A13" s="179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9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9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80"/>
      <c r="B16" s="13" t="s">
        <v>110</v>
      </c>
      <c r="C16" s="14">
        <v>0</v>
      </c>
      <c r="D16" s="18"/>
      <c r="E16" s="15">
        <v>0</v>
      </c>
    </row>
  </sheetData>
  <sheetProtection algorithmName="SHA-512" hashValue="uC24dvHSstmElvDoPHLK4krWIvQ+PV90g3s8AqDI8WahDNyot66YJFI92FPobwHdC1eZeKi06/0p8B1yWrvTgw==" saltValue="wXijqf4mxjYEsXFLYh3bx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8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49" t="s">
        <v>1047</v>
      </c>
      <c r="C5" s="53">
        <v>19</v>
      </c>
      <c r="D5" s="53">
        <v>0</v>
      </c>
      <c r="E5" s="53">
        <v>28</v>
      </c>
      <c r="F5" s="53">
        <v>4</v>
      </c>
      <c r="G5" s="53">
        <v>0</v>
      </c>
      <c r="H5" s="53">
        <v>41</v>
      </c>
      <c r="I5" s="53">
        <v>0</v>
      </c>
      <c r="J5" s="53">
        <v>6</v>
      </c>
      <c r="K5" s="53">
        <v>0</v>
      </c>
      <c r="L5" s="54">
        <v>0</v>
      </c>
    </row>
    <row r="6" spans="1:12" x14ac:dyDescent="0.25">
      <c r="A6" s="179"/>
      <c r="B6" s="49" t="s">
        <v>1306</v>
      </c>
      <c r="C6" s="53">
        <v>0</v>
      </c>
      <c r="D6" s="53">
        <v>0</v>
      </c>
      <c r="E6" s="53">
        <v>1</v>
      </c>
      <c r="F6" s="53">
        <v>0</v>
      </c>
      <c r="G6" s="53">
        <v>0</v>
      </c>
      <c r="H6" s="53">
        <v>4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49" t="s">
        <v>1311</v>
      </c>
      <c r="C10" s="53">
        <v>10</v>
      </c>
      <c r="D10" s="53">
        <v>0</v>
      </c>
      <c r="E10" s="53">
        <v>1</v>
      </c>
      <c r="F10" s="53">
        <v>0</v>
      </c>
      <c r="G10" s="53">
        <v>0</v>
      </c>
      <c r="H10" s="53">
        <v>8</v>
      </c>
      <c r="I10" s="53">
        <v>0</v>
      </c>
      <c r="J10" s="53">
        <v>3</v>
      </c>
      <c r="K10" s="53">
        <v>0</v>
      </c>
      <c r="L10" s="54">
        <v>0</v>
      </c>
    </row>
    <row r="11" spans="1:12" x14ac:dyDescent="0.25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49" t="s">
        <v>1321</v>
      </c>
      <c r="C20" s="53">
        <v>0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49" t="s">
        <v>1325</v>
      </c>
      <c r="C24" s="53">
        <v>0</v>
      </c>
      <c r="D24" s="53">
        <v>0</v>
      </c>
      <c r="E24" s="53">
        <v>1</v>
      </c>
      <c r="F24" s="53">
        <v>1</v>
      </c>
      <c r="G24" s="53">
        <v>0</v>
      </c>
      <c r="H24" s="53">
        <v>2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49" t="s">
        <v>1331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49" t="s">
        <v>1337</v>
      </c>
      <c r="C36" s="53">
        <v>0</v>
      </c>
      <c r="D36" s="53">
        <v>0</v>
      </c>
      <c r="E36" s="53">
        <v>1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49" t="s">
        <v>1363</v>
      </c>
      <c r="C62" s="53">
        <v>0</v>
      </c>
      <c r="D62" s="53">
        <v>0</v>
      </c>
      <c r="E62" s="53">
        <v>1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49" t="s">
        <v>1371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49" t="s">
        <v>1373</v>
      </c>
      <c r="C72" s="53">
        <v>0</v>
      </c>
      <c r="D72" s="53">
        <v>0</v>
      </c>
      <c r="E72" s="53">
        <v>0</v>
      </c>
      <c r="F72" s="53">
        <v>1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1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1</v>
      </c>
      <c r="I79" s="53">
        <v>0</v>
      </c>
      <c r="J79" s="53">
        <v>1</v>
      </c>
      <c r="K79" s="53">
        <v>0</v>
      </c>
      <c r="L79" s="54">
        <v>0</v>
      </c>
    </row>
    <row r="80" spans="1:12" x14ac:dyDescent="0.25">
      <c r="A80" s="179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13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49" t="s">
        <v>1387</v>
      </c>
      <c r="C86" s="53">
        <v>0</v>
      </c>
      <c r="D86" s="53">
        <v>0</v>
      </c>
      <c r="E86" s="53">
        <v>5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49" t="s">
        <v>1479</v>
      </c>
      <c r="C178" s="53">
        <v>0</v>
      </c>
      <c r="D178" s="53">
        <v>0</v>
      </c>
      <c r="E178" s="53">
        <v>1</v>
      </c>
      <c r="F178" s="53">
        <v>0</v>
      </c>
      <c r="G178" s="53">
        <v>0</v>
      </c>
      <c r="H178" s="53">
        <v>0</v>
      </c>
      <c r="I178" s="53">
        <v>0</v>
      </c>
      <c r="J178" s="53">
        <v>1</v>
      </c>
      <c r="K178" s="53">
        <v>0</v>
      </c>
      <c r="L178" s="54">
        <v>0</v>
      </c>
    </row>
    <row r="179" spans="1:12" x14ac:dyDescent="0.25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49" t="s">
        <v>1487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5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49" t="s">
        <v>1488</v>
      </c>
      <c r="C187" s="53">
        <v>1</v>
      </c>
      <c r="D187" s="53">
        <v>0</v>
      </c>
      <c r="E187" s="53">
        <v>13</v>
      </c>
      <c r="F187" s="53">
        <v>2</v>
      </c>
      <c r="G187" s="53">
        <v>0</v>
      </c>
      <c r="H187" s="53">
        <v>5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1</v>
      </c>
      <c r="K190" s="53">
        <v>0</v>
      </c>
      <c r="L190" s="54">
        <v>0</v>
      </c>
    </row>
    <row r="191" spans="1:12" x14ac:dyDescent="0.25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49" t="s">
        <v>1493</v>
      </c>
      <c r="C192" s="53">
        <v>3</v>
      </c>
      <c r="D192" s="53">
        <v>0</v>
      </c>
      <c r="E192" s="53">
        <v>0</v>
      </c>
      <c r="F192" s="53">
        <v>0</v>
      </c>
      <c r="G192" s="53">
        <v>0</v>
      </c>
      <c r="H192" s="53">
        <v>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49" t="s">
        <v>1503</v>
      </c>
      <c r="C202" s="53">
        <v>0</v>
      </c>
      <c r="D202" s="53">
        <v>0</v>
      </c>
      <c r="E202" s="53">
        <v>1</v>
      </c>
      <c r="F202" s="53">
        <v>0</v>
      </c>
      <c r="G202" s="53">
        <v>0</v>
      </c>
      <c r="H202" s="53">
        <v>1</v>
      </c>
      <c r="I202" s="53">
        <v>0</v>
      </c>
      <c r="J202" s="53">
        <v>1</v>
      </c>
      <c r="K202" s="53">
        <v>0</v>
      </c>
      <c r="L202" s="54">
        <v>0</v>
      </c>
    </row>
    <row r="203" spans="1:12" x14ac:dyDescent="0.25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49" t="s">
        <v>1529</v>
      </c>
      <c r="C228" s="53">
        <v>1</v>
      </c>
      <c r="D228" s="53">
        <v>0</v>
      </c>
      <c r="E228" s="53">
        <v>2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49" t="s">
        <v>1563</v>
      </c>
      <c r="C261" s="53">
        <v>1</v>
      </c>
      <c r="D261" s="53">
        <v>0</v>
      </c>
      <c r="E261" s="53">
        <v>0</v>
      </c>
      <c r="F261" s="53">
        <v>1</v>
      </c>
      <c r="G261" s="53">
        <v>0</v>
      </c>
      <c r="H261" s="53">
        <v>2</v>
      </c>
      <c r="I261" s="53">
        <v>0</v>
      </c>
      <c r="J261" s="53">
        <v>1</v>
      </c>
      <c r="K261" s="53">
        <v>0</v>
      </c>
      <c r="L261" s="54">
        <v>0</v>
      </c>
    </row>
    <row r="262" spans="1:12" x14ac:dyDescent="0.25">
      <c r="A262" s="179"/>
      <c r="B262" s="49" t="s">
        <v>1564</v>
      </c>
      <c r="C262" s="53">
        <v>18</v>
      </c>
      <c r="D262" s="53">
        <v>0</v>
      </c>
      <c r="E262" s="53">
        <v>12</v>
      </c>
      <c r="F262" s="53">
        <v>4</v>
      </c>
      <c r="G262" s="53">
        <v>0</v>
      </c>
      <c r="H262" s="53">
        <v>19</v>
      </c>
      <c r="I262" s="53">
        <v>0</v>
      </c>
      <c r="J262" s="53">
        <v>2</v>
      </c>
      <c r="K262" s="53">
        <v>0</v>
      </c>
      <c r="L262" s="54">
        <v>0</v>
      </c>
    </row>
    <row r="263" spans="1:12" x14ac:dyDescent="0.25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1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49" t="s">
        <v>1568</v>
      </c>
      <c r="C266" s="53">
        <v>1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49" t="s">
        <v>1569</v>
      </c>
      <c r="C267" s="53">
        <v>1</v>
      </c>
      <c r="D267" s="53">
        <v>0</v>
      </c>
      <c r="E267" s="53">
        <v>0</v>
      </c>
      <c r="F267" s="53">
        <v>0</v>
      </c>
      <c r="G267" s="53">
        <v>0</v>
      </c>
      <c r="H267" s="53">
        <v>2</v>
      </c>
      <c r="I267" s="53">
        <v>0</v>
      </c>
      <c r="J267" s="53">
        <v>1</v>
      </c>
      <c r="K267" s="53">
        <v>0</v>
      </c>
      <c r="L267" s="54">
        <v>0</v>
      </c>
    </row>
    <row r="268" spans="1:12" x14ac:dyDescent="0.25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49" t="s">
        <v>1571</v>
      </c>
      <c r="C269" s="53">
        <v>0</v>
      </c>
      <c r="D269" s="53">
        <v>0</v>
      </c>
      <c r="E269" s="53">
        <v>0</v>
      </c>
      <c r="F269" s="53">
        <v>1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49" t="s">
        <v>1572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49" t="s">
        <v>986</v>
      </c>
      <c r="C271" s="53">
        <v>0</v>
      </c>
      <c r="D271" s="53">
        <v>0</v>
      </c>
      <c r="E271" s="53">
        <v>6</v>
      </c>
      <c r="F271" s="53">
        <v>0</v>
      </c>
      <c r="G271" s="53">
        <v>0</v>
      </c>
      <c r="H271" s="53">
        <v>14</v>
      </c>
      <c r="I271" s="53">
        <v>0</v>
      </c>
      <c r="J271" s="53">
        <v>1</v>
      </c>
      <c r="K271" s="53">
        <v>0</v>
      </c>
      <c r="L271" s="54">
        <v>0</v>
      </c>
    </row>
    <row r="272" spans="1:12" x14ac:dyDescent="0.25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1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49" t="s">
        <v>1574</v>
      </c>
      <c r="C273" s="53">
        <v>0</v>
      </c>
      <c r="D273" s="53">
        <v>0</v>
      </c>
      <c r="E273" s="53">
        <v>6</v>
      </c>
      <c r="F273" s="53">
        <v>0</v>
      </c>
      <c r="G273" s="53">
        <v>0</v>
      </c>
      <c r="H273" s="53">
        <v>0</v>
      </c>
      <c r="I273" s="53">
        <v>0</v>
      </c>
      <c r="J273" s="53">
        <v>1</v>
      </c>
      <c r="K273" s="53">
        <v>0</v>
      </c>
      <c r="L273" s="54">
        <v>0</v>
      </c>
    </row>
    <row r="274" spans="1:12" x14ac:dyDescent="0.25">
      <c r="A274" s="179"/>
      <c r="B274" s="49" t="s">
        <v>1575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9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3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1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49" t="s">
        <v>946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2</v>
      </c>
      <c r="K287" s="53">
        <v>0</v>
      </c>
      <c r="L287" s="54">
        <v>0</v>
      </c>
    </row>
    <row r="288" spans="1:12" x14ac:dyDescent="0.25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25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12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1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2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3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4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5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7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3YXvEQ0mRQfWBCKdM3r3pkdEs2fmULsaHyI4KCDdahhX6KhPizQ0prnw2l1dxP87nEnmoOs0kYquBSVWIoK74w==" saltValue="m0CK01kFtjQ/KbAZFb9wQ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A2A5-D59E-449A-ADC1-3FBF6BEAA111}">
  <dimension ref="A1:CO66"/>
  <sheetViews>
    <sheetView showGridLines="0" showRowColHeaders="0" workbookViewId="0">
      <selection activeCell="D24" sqref="D24"/>
    </sheetView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1.25" x14ac:dyDescent="0.25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25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36103</v>
      </c>
      <c r="D7" s="121">
        <f>SUM(DatosGenerales!C15:C19)</f>
        <v>7320</v>
      </c>
      <c r="E7" s="120">
        <f>SUM(DatosGenerales!C12:C14)</f>
        <v>30074</v>
      </c>
      <c r="I7" s="122">
        <f>DatosGenerales!C31</f>
        <v>8004</v>
      </c>
      <c r="J7" s="121">
        <f>DatosGenerales!C32</f>
        <v>916</v>
      </c>
      <c r="K7" s="120">
        <f>SUM(DatosGenerales!C33:C34)</f>
        <v>841</v>
      </c>
      <c r="L7" s="121">
        <f>DatosGenerales!C36</f>
        <v>5857</v>
      </c>
      <c r="M7" s="120">
        <f>DatosGenerales!C95</f>
        <v>3881</v>
      </c>
      <c r="N7" s="123">
        <f>L7-M7</f>
        <v>1976</v>
      </c>
      <c r="O7" s="123"/>
      <c r="Q7" s="122">
        <f>DatosGenerales!C36</f>
        <v>5857</v>
      </c>
      <c r="R7" s="121">
        <f>DatosGenerales!C49</f>
        <v>4460</v>
      </c>
      <c r="S7" s="121">
        <f>DatosGenerales!C50</f>
        <v>368</v>
      </c>
      <c r="T7" s="121">
        <f>DatosGenerales!C62</f>
        <v>108</v>
      </c>
      <c r="U7" s="121">
        <f>DatosGenerales!C78</f>
        <v>21</v>
      </c>
      <c r="V7" s="124">
        <f>SUM(Q7:U7)</f>
        <v>10814</v>
      </c>
      <c r="Z7" s="122">
        <f>SUM(DatosGenerales!C106,DatosGenerales!C107,DatosGenerales!C109)</f>
        <v>2545</v>
      </c>
      <c r="AA7" s="121">
        <f>SUM(DatosGenerales!C108,DatosGenerales!C110)</f>
        <v>2721</v>
      </c>
      <c r="AB7" s="121">
        <f>DatosGenerales!C106</f>
        <v>2137</v>
      </c>
      <c r="AC7" s="124">
        <f>DatosGenerales!C107</f>
        <v>298</v>
      </c>
      <c r="AH7" s="122">
        <f>SUM(DatosGenerales!C115,DatosGenerales!C116,DatosGenerales!C118)</f>
        <v>236</v>
      </c>
      <c r="AI7" s="121">
        <f>SUM(DatosGenerales!C117,DatosGenerales!C119)</f>
        <v>247</v>
      </c>
      <c r="AJ7" s="121">
        <f>DatosGenerales!C115</f>
        <v>185</v>
      </c>
      <c r="AK7" s="124">
        <f>DatosGenerales!C116</f>
        <v>44</v>
      </c>
      <c r="AP7" s="122">
        <f>SUM(DatosGenerales!C135:C136)</f>
        <v>480</v>
      </c>
      <c r="AQ7" s="121">
        <f>SUM(DatosGenerales!C137:C138)</f>
        <v>6</v>
      </c>
      <c r="AR7" s="124">
        <f>SUM(DatosGenerales!C139:C140)</f>
        <v>7</v>
      </c>
      <c r="AV7" s="122">
        <f>DatosGenerales!C145</f>
        <v>11</v>
      </c>
      <c r="AW7" s="121">
        <f>DatosGenerales!C146</f>
        <v>1214</v>
      </c>
      <c r="AX7" s="121">
        <f>DatosGenerales!C147</f>
        <v>55</v>
      </c>
      <c r="AY7" s="121">
        <f>DatosGenerales!C148</f>
        <v>239</v>
      </c>
      <c r="AZ7" s="121">
        <f>DatosGenerales!C149</f>
        <v>103</v>
      </c>
      <c r="BA7" s="124">
        <f>DatosGenerales!C150</f>
        <v>4</v>
      </c>
      <c r="BE7" s="122">
        <f>DatosGenerales!C151</f>
        <v>334</v>
      </c>
      <c r="BF7" s="121">
        <f>DatosGenerales!C152</f>
        <v>1385</v>
      </c>
      <c r="BG7" s="124">
        <f>DatosGenerales!C154</f>
        <v>445</v>
      </c>
      <c r="BK7" s="122">
        <f>SUM(DatosGenerales!C307:C321)</f>
        <v>5359</v>
      </c>
      <c r="BL7" s="121">
        <f>SUM(DatosGenerales!C304:C306)</f>
        <v>58</v>
      </c>
      <c r="BM7" s="121">
        <f>SUM(DatosGenerales!C322:C354)</f>
        <v>458</v>
      </c>
      <c r="BN7" s="121">
        <f>SUM(DatosGenerales!C299)</f>
        <v>17</v>
      </c>
      <c r="BO7" s="121">
        <f>SUM(DatosGenerales!C366:C374)</f>
        <v>72</v>
      </c>
      <c r="BP7" s="121">
        <f>SUM(DatosGenerales!C296:C298)</f>
        <v>4</v>
      </c>
      <c r="BQ7" s="121">
        <f>SUM(DatosGenerales!C355:C365)</f>
        <v>4</v>
      </c>
      <c r="BR7" s="121">
        <f>SUM(DatosGenerales!C300:C302)</f>
        <v>117</v>
      </c>
      <c r="BS7" s="124">
        <f>SUM(DatosGenerales!C293:C295)</f>
        <v>697</v>
      </c>
      <c r="BT7" s="124">
        <f>SUM(DatosGenerales!C303)</f>
        <v>3</v>
      </c>
      <c r="BU7" s="124">
        <f>SUM(DatosGenerales!C375:C387)</f>
        <v>52</v>
      </c>
      <c r="BV7" s="124">
        <f>SUM(DatosGenerales!C388:C409)</f>
        <v>2111</v>
      </c>
      <c r="BY7" s="122">
        <f>DatosGenerales!C246</f>
        <v>881</v>
      </c>
      <c r="BZ7" s="121">
        <f>DatosGenerales!C247</f>
        <v>187</v>
      </c>
      <c r="CA7" s="124">
        <f>DatosGenerales!C248</f>
        <v>483</v>
      </c>
      <c r="CF7" s="122">
        <f>DatosGenerales!C255</f>
        <v>53</v>
      </c>
      <c r="CG7" s="124">
        <f>DatosGenerales!C258</f>
        <v>481</v>
      </c>
      <c r="CM7" s="122">
        <f>DatosGenerales!C40</f>
        <v>3773</v>
      </c>
      <c r="CN7" s="124">
        <f>DatosGenerales!C41</f>
        <v>3028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1849</v>
      </c>
      <c r="BL53" s="132">
        <f>SUM(DatosGenerales!C321,DatosGenerales!C310,DatosGenerales!C319)</f>
        <v>1621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68</v>
      </c>
      <c r="BL66" s="132">
        <f>SUM(DatosGenerales!C309:C310)</f>
        <v>1576</v>
      </c>
      <c r="BM66" s="132">
        <f>SUM(DatosGenerales!C318:C319)</f>
        <v>1826</v>
      </c>
      <c r="BN66" s="132"/>
      <c r="BO66" s="119"/>
      <c r="BP66" s="119"/>
      <c r="BQ66" s="119"/>
      <c r="BR66" s="119"/>
      <c r="BS66" s="119"/>
    </row>
  </sheetData>
  <sheetProtection algorithmName="SHA-512" hashValue="8AcnnBWZWN7OGKLTrhXY2R4JwNvE0z/zTVPvGrCXgZdxi4O4YfzaF7tgUPidzu/cv1P7EH17XAq24ChmMj+5sw==" saltValue="U1/XC+hTuIqbNezxU/TbW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ignoredErrors>
    <ignoredError sqref="BP7:BS7 BL7:BM7 BK7" formulaRange="1"/>
  </ignoredErrors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18A5-5C8E-4573-B892-30CF5FF919DE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jymaS5+cLQ5dROwnXfj0Dh8BbOGbOOcr/g0Ew2Kcb/p1Ww145tfngFWc1Kq2ZO4tTxxLHAkovOsfg60mpCXpIw==" saltValue="78K00vO2xO2AiGcJ8SkAH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ABAB-3FCD-4772-A0C3-5A5FEB11BB08}">
  <dimension ref="A1:AX17"/>
  <sheetViews>
    <sheetView showGridLines="0" zoomScale="96" zoomScaleNormal="96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25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747</v>
      </c>
    </row>
    <row r="8" spans="1:50" s="119" customFormat="1" ht="14.85" customHeight="1" x14ac:dyDescent="0.25">
      <c r="C8" s="207"/>
      <c r="D8" s="121">
        <f>DatosMenores!C56</f>
        <v>2351</v>
      </c>
      <c r="E8" s="121">
        <f>DatosMenores!C57</f>
        <v>277</v>
      </c>
      <c r="F8" s="121">
        <f>DatosMenores!C58</f>
        <v>84</v>
      </c>
      <c r="G8" s="121">
        <f>DatosMenores!C59</f>
        <v>551</v>
      </c>
      <c r="H8" s="120">
        <f>DatosMenores!C60</f>
        <v>83</v>
      </c>
      <c r="I8" s="103"/>
      <c r="L8" s="120">
        <f>DatosMenores!C48</f>
        <v>78</v>
      </c>
      <c r="M8" s="121">
        <f>DatosMenores!C49</f>
        <v>169</v>
      </c>
      <c r="N8" s="121">
        <f>DatosMenores!C50</f>
        <v>589</v>
      </c>
      <c r="O8" s="121">
        <f>DatosMenores!C51</f>
        <v>4</v>
      </c>
      <c r="P8" s="120">
        <f>DatosMenores!C52</f>
        <v>0</v>
      </c>
      <c r="S8" s="120">
        <f>DatosMenores!C28</f>
        <v>910</v>
      </c>
      <c r="T8" s="121">
        <f>SUM(DatosMenores!C29:C32)</f>
        <v>161</v>
      </c>
      <c r="U8" s="121">
        <f>DatosMenores!C33</f>
        <v>25</v>
      </c>
      <c r="V8" s="121">
        <f>DatosMenores!C34</f>
        <v>537</v>
      </c>
      <c r="W8" s="121">
        <f>DatosMenores!C35</f>
        <v>36</v>
      </c>
      <c r="X8" s="121">
        <f>DatosMenores!C36</f>
        <v>5</v>
      </c>
      <c r="Y8" s="121">
        <f>DatosMenores!C38</f>
        <v>46</v>
      </c>
      <c r="Z8" s="121">
        <f>DatosMenores!C37</f>
        <v>82</v>
      </c>
      <c r="AA8" s="120">
        <f>DatosMenores!C39</f>
        <v>175</v>
      </c>
      <c r="AC8" s="105"/>
      <c r="AE8" s="122">
        <f>DatosMenores!C5</f>
        <v>2</v>
      </c>
      <c r="AF8" s="121">
        <f>DatosMenores!C6</f>
        <v>687</v>
      </c>
      <c r="AG8" s="121">
        <f>DatosMenores!C7</f>
        <v>22</v>
      </c>
      <c r="AH8" s="121">
        <f>DatosMenores!C8</f>
        <v>50</v>
      </c>
      <c r="AI8" s="121">
        <f>DatosMenores!C9</f>
        <v>83</v>
      </c>
      <c r="AJ8" s="120">
        <f>DatosMenores!C10</f>
        <v>137</v>
      </c>
      <c r="AK8" s="121">
        <f>DatosMenores!C11</f>
        <v>184</v>
      </c>
      <c r="AL8" s="121">
        <f>DatosMenores!C12</f>
        <v>96</v>
      </c>
      <c r="AM8" s="120">
        <f>DatosMenores!C13</f>
        <v>96</v>
      </c>
      <c r="AN8" s="105"/>
      <c r="AP8" s="122">
        <f>DatosMenores!C69</f>
        <v>747</v>
      </c>
      <c r="AQ8" s="122">
        <f>DatosMenores!C70</f>
        <v>0</v>
      </c>
      <c r="AR8" s="121">
        <f>DatosMenores!C71</f>
        <v>387</v>
      </c>
      <c r="AS8" s="121">
        <f>DatosMenores!C74</f>
        <v>1</v>
      </c>
      <c r="AT8" s="121">
        <f>DatosMenores!C75</f>
        <v>41</v>
      </c>
      <c r="AU8" s="120">
        <f>DatosMenores!C76</f>
        <v>0</v>
      </c>
      <c r="AW8" s="143" t="s">
        <v>1657</v>
      </c>
      <c r="AX8" s="144">
        <f>DatosMenores!C70</f>
        <v>0</v>
      </c>
    </row>
    <row r="9" spans="1:50" ht="14.85" customHeight="1" x14ac:dyDescent="0.25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387</v>
      </c>
    </row>
    <row r="10" spans="1:50" ht="29.85" customHeight="1" x14ac:dyDescent="0.25">
      <c r="C10" s="207"/>
      <c r="D10" s="120">
        <f>DatosMenores!C61</f>
        <v>1268</v>
      </c>
      <c r="E10" s="121">
        <f>DatosMenores!C62</f>
        <v>94</v>
      </c>
      <c r="F10" s="124">
        <f>DatosMenores!C63</f>
        <v>61</v>
      </c>
      <c r="G10" s="124">
        <f>DatosMenores!C64</f>
        <v>780</v>
      </c>
      <c r="H10" s="124">
        <f>DatosMenores!C65</f>
        <v>354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2</v>
      </c>
      <c r="AF11" s="121">
        <f>DatosMenores!C15</f>
        <v>13</v>
      </c>
      <c r="AG11" s="121">
        <f>DatosMenores!C16</f>
        <v>131</v>
      </c>
      <c r="AH11" s="121">
        <f>DatosMenores!C17</f>
        <v>177</v>
      </c>
      <c r="AI11" s="121">
        <f>DatosMenores!C18</f>
        <v>28</v>
      </c>
      <c r="AJ11" s="121">
        <f>DatosMenores!C20</f>
        <v>103</v>
      </c>
      <c r="AK11" s="121">
        <f>DatosMenores!C21</f>
        <v>13</v>
      </c>
      <c r="AL11" s="120">
        <f>DatosMenores!C19</f>
        <v>337</v>
      </c>
      <c r="AP11" s="122">
        <f>DatosMenores!C78</f>
        <v>1</v>
      </c>
      <c r="AQ11" s="121">
        <f>DatosMenores!C77</f>
        <v>1</v>
      </c>
      <c r="AR11" s="121">
        <f>DatosMenores!C79</f>
        <v>0</v>
      </c>
      <c r="AS11" s="122">
        <f>DatosMenores!C72</f>
        <v>0</v>
      </c>
      <c r="AT11" s="120">
        <f>DatosMenores!C73</f>
        <v>50</v>
      </c>
      <c r="AW11" s="143" t="s">
        <v>1799</v>
      </c>
      <c r="AX11" s="144">
        <f>DatosMenores!C73</f>
        <v>50</v>
      </c>
    </row>
    <row r="12" spans="1:50" ht="12.75" customHeight="1" x14ac:dyDescent="0.25">
      <c r="AW12" s="143" t="s">
        <v>1659</v>
      </c>
      <c r="AX12" s="144">
        <f>DatosMenores!C74</f>
        <v>1</v>
      </c>
    </row>
    <row r="13" spans="1:50" ht="12.75" customHeight="1" x14ac:dyDescent="0.25">
      <c r="AW13" s="143" t="s">
        <v>1040</v>
      </c>
      <c r="AX13" s="144">
        <f>DatosMenores!C75</f>
        <v>41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</v>
      </c>
    </row>
    <row r="16" spans="1:50" ht="12.75" customHeight="1" x14ac:dyDescent="0.25">
      <c r="AW16" s="143" t="s">
        <v>272</v>
      </c>
      <c r="AX16" s="144">
        <f>DatosMenores!C78</f>
        <v>1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+xk3r1JVHUbyrcqbXsEYsZ6/Jk/oZpgUosuus7tbKk9t1tdh3QLgWUCp0Msg/rZ+T1b6XmTdS/9FpU+AaJJVIA==" saltValue="ozdJ/l9dPRBk915ZnYxqL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B5171-9FA7-49B4-9E92-C2AFE7AC847F}">
  <dimension ref="A1:AF25"/>
  <sheetViews>
    <sheetView showGridLines="0" showRowColHeaders="0" workbookViewId="0">
      <selection activeCell="B1" sqref="B1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228</v>
      </c>
      <c r="F4" s="157" t="s">
        <v>1807</v>
      </c>
      <c r="G4" s="159">
        <f>DatosViolenciaDoméstica!E67</f>
        <v>82</v>
      </c>
      <c r="H4" s="160"/>
    </row>
    <row r="5" spans="1:30" x14ac:dyDescent="0.2">
      <c r="C5" s="157" t="s">
        <v>12</v>
      </c>
      <c r="D5" s="158">
        <f>DatosViolenciaDoméstica!C6</f>
        <v>372</v>
      </c>
      <c r="F5" s="157" t="s">
        <v>1808</v>
      </c>
      <c r="G5" s="161">
        <f>DatosViolenciaDoméstica!F67</f>
        <v>164</v>
      </c>
      <c r="H5" s="160"/>
    </row>
    <row r="6" spans="1:30" x14ac:dyDescent="0.2">
      <c r="C6" s="157" t="s">
        <v>1809</v>
      </c>
      <c r="D6" s="158">
        <f>DatosViolenciaDoméstica!C7</f>
        <v>130</v>
      </c>
    </row>
    <row r="7" spans="1:30" x14ac:dyDescent="0.2">
      <c r="C7" s="157" t="s">
        <v>59</v>
      </c>
      <c r="D7" s="158">
        <f>DatosViolenciaDoméstica!C8</f>
        <v>1</v>
      </c>
    </row>
    <row r="8" spans="1:30" x14ac:dyDescent="0.2">
      <c r="C8" s="157" t="s">
        <v>1810</v>
      </c>
      <c r="D8" s="158">
        <f>DatosViolenciaDoméstica!C9</f>
        <v>3</v>
      </c>
    </row>
    <row r="9" spans="1:30" x14ac:dyDescent="0.2">
      <c r="C9" s="157" t="s">
        <v>1811</v>
      </c>
      <c r="D9" s="162">
        <f>SUM(DatosViolenciaDoméstica!C10:C11)</f>
        <v>0</v>
      </c>
    </row>
    <row r="21" spans="6:32" x14ac:dyDescent="0.2">
      <c r="F21" s="163"/>
      <c r="G21" s="163"/>
    </row>
    <row r="22" spans="6:32" s="163" customFormat="1" ht="12.75" customHeight="1" x14ac:dyDescent="0.2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Gw/SuYrUAAiJwV9Gvh42yiMCpZ1HzxECJUCrzD1eeBe0gXVDpyr9hfEVyjxtrYFMKDKY3dUB70tS+8NyO54LYg==" saltValue="Atkw1qGifvpXCjm0kbSib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617B-960E-4035-916C-962E8569F35D}">
  <dimension ref="A1:AF25"/>
  <sheetViews>
    <sheetView showGridLines="0" showRowColHeaders="0" workbookViewId="0">
      <selection activeCell="I30" sqref="I30"/>
    </sheetView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2838</v>
      </c>
      <c r="F4" s="157" t="s">
        <v>1807</v>
      </c>
      <c r="G4" s="159">
        <f>DatosViolenciaGénero!E82</f>
        <v>741</v>
      </c>
      <c r="H4" s="160"/>
    </row>
    <row r="5" spans="1:30" x14ac:dyDescent="0.2">
      <c r="C5" s="157" t="s">
        <v>39</v>
      </c>
      <c r="D5" s="158">
        <f>DatosViolenciaGénero!C5</f>
        <v>2460</v>
      </c>
      <c r="F5" s="157" t="s">
        <v>1808</v>
      </c>
      <c r="G5" s="159">
        <f>DatosViolenciaGénero!F82</f>
        <v>1025</v>
      </c>
      <c r="H5" s="160"/>
    </row>
    <row r="6" spans="1:30" x14ac:dyDescent="0.2">
      <c r="C6" s="157" t="s">
        <v>1809</v>
      </c>
      <c r="D6" s="168">
        <f>DatosViolenciaGénero!C8</f>
        <v>539</v>
      </c>
    </row>
    <row r="7" spans="1:30" x14ac:dyDescent="0.2">
      <c r="C7" s="157" t="s">
        <v>59</v>
      </c>
      <c r="D7" s="168">
        <f>DatosViolenciaGénero!C9</f>
        <v>13</v>
      </c>
    </row>
    <row r="8" spans="1:30" x14ac:dyDescent="0.2">
      <c r="C8" s="157" t="s">
        <v>1813</v>
      </c>
      <c r="D8" s="158">
        <f>DatosViolenciaGénero!C11</f>
        <v>9</v>
      </c>
    </row>
    <row r="9" spans="1:30" x14ac:dyDescent="0.2">
      <c r="C9" s="157" t="s">
        <v>1814</v>
      </c>
      <c r="D9" s="158">
        <f>DatosViolenciaGénero!C12</f>
        <v>2</v>
      </c>
    </row>
    <row r="10" spans="1:30" x14ac:dyDescent="0.2">
      <c r="C10" s="157" t="s">
        <v>1806</v>
      </c>
      <c r="D10" s="168">
        <f>DatosViolenciaGénero!C6</f>
        <v>791</v>
      </c>
    </row>
    <row r="11" spans="1:30" x14ac:dyDescent="0.2">
      <c r="C11" s="157" t="s">
        <v>1810</v>
      </c>
      <c r="D11" s="168">
        <f>DatosViolenciaGénero!C10</f>
        <v>15</v>
      </c>
    </row>
    <row r="20" spans="3:32" x14ac:dyDescent="0.2">
      <c r="C20" s="163"/>
      <c r="D20" s="163"/>
    </row>
    <row r="21" spans="3:32" x14ac:dyDescent="0.2">
      <c r="C21" s="164"/>
      <c r="D21" s="164"/>
    </row>
    <row r="22" spans="3:32" s="163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701fzYKsCLwvyGuHTiVWhh/l2x3CjQYJmj/MQkM47g2ViRwIU7/9onfVAnwanlV6bZPbyLhjQAne7Fvg80wriw==" saltValue="/gAShmlVBHM5GmW/ySUql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E7E7A-1F2E-4BB5-B718-D6864C3A2FEE}">
  <dimension ref="A1:Z25"/>
  <sheetViews>
    <sheetView showGridLines="0" showRowColHeaders="0" workbookViewId="0">
      <selection activeCell="E31" sqref="E31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VhizzB5N5l/p+/hIEQmm0rNxZ+ovfXDmoe9OlnyYJQLLw8/aM+Jg4uKmFThoAfew2NiJMtngdAxFShDOSPnJag==" saltValue="uQDPpaeq4G7U5U9qCk8by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EDF5-E768-411C-AA9C-DF5C9C0CED40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doF7rZHNNLXeWEkTWSukG6hUPg/BsWz8sqgKtiyhOH+lT43qB2wm0LxvZs5A3xhLi2rB7CMLA8clVydFjQJDXA==" saltValue="IGwIFSW+AtwwnW/xYGRop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4BD8-5B9D-4A1D-91E6-4AF225113D6F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">
      <c r="M6" s="173">
        <f>DatosMedioAmbiente!C53</f>
        <v>4</v>
      </c>
      <c r="N6" s="173">
        <f>DatosMedioAmbiente!C55</f>
        <v>35</v>
      </c>
      <c r="O6" s="173">
        <f>DatosMedioAmbiente!C57</f>
        <v>0</v>
      </c>
      <c r="P6" s="173">
        <f>DatosMedioAmbiente!C59</f>
        <v>10</v>
      </c>
      <c r="Q6" s="173">
        <f>DatosMedioAmbiente!C61</f>
        <v>0</v>
      </c>
      <c r="R6" s="173">
        <f>DatosMedioAmbiente!C63</f>
        <v>1</v>
      </c>
      <c r="S6" s="171"/>
      <c r="U6" s="174">
        <f>DatosMedioAmbiente!C54</f>
        <v>0</v>
      </c>
      <c r="V6" s="174">
        <f>DatosMedioAmbiente!C56</f>
        <v>5</v>
      </c>
      <c r="W6" s="174">
        <f>DatosMedioAmbiente!C58</f>
        <v>0</v>
      </c>
      <c r="X6" s="174">
        <f>DatosMedioAmbiente!C60</f>
        <v>4</v>
      </c>
      <c r="Y6" s="174">
        <f>DatosMedioAmbiente!C62</f>
        <v>0</v>
      </c>
      <c r="Z6" s="174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Q43JU6AmJaS+dHyzwi2O4CS1UFGs4DeTrVYqqVzyNofJv9k+cksGH7XFR8uxUYpRrZEXLL/E0+T+kH6AOupafQ==" saltValue="2XFWDjzYB04NDRzE4lyLZ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002-14CF-4998-8866-BD68F2CE9FDE}">
  <dimension ref="A1:BI20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1618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667</v>
      </c>
      <c r="AS2" s="87" t="s">
        <v>669</v>
      </c>
      <c r="AT2" s="87" t="s">
        <v>671</v>
      </c>
      <c r="AV2" s="87" t="s">
        <v>667</v>
      </c>
      <c r="AW2" s="87" t="s">
        <v>1203</v>
      </c>
      <c r="AX2" s="87" t="s">
        <v>1204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F2" s="87" t="s">
        <v>103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1652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310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1048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669</v>
      </c>
      <c r="AS3" s="87" t="s">
        <v>671</v>
      </c>
      <c r="AT3" s="87" t="s">
        <v>677</v>
      </c>
      <c r="AV3" s="87" t="s">
        <v>669</v>
      </c>
      <c r="AW3" s="87" t="s">
        <v>1204</v>
      </c>
      <c r="AX3" s="87" t="s">
        <v>1206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1658</v>
      </c>
      <c r="BF3" s="87" t="s">
        <v>113</v>
      </c>
      <c r="BG3" s="87" t="s">
        <v>113</v>
      </c>
      <c r="BH3" s="87" t="s">
        <v>1163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1622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1619</v>
      </c>
      <c r="M4" s="87" t="s">
        <v>1620</v>
      </c>
      <c r="N4" s="87" t="s">
        <v>1620</v>
      </c>
      <c r="O4" s="87" t="s">
        <v>1620</v>
      </c>
      <c r="P4" s="87" t="s">
        <v>1666</v>
      </c>
      <c r="Q4" s="87" t="s">
        <v>1670</v>
      </c>
      <c r="R4" s="87" t="s">
        <v>1061</v>
      </c>
      <c r="S4" s="87" t="s">
        <v>1666</v>
      </c>
      <c r="T4" s="87" t="s">
        <v>1667</v>
      </c>
      <c r="V4" s="87" t="s">
        <v>30</v>
      </c>
      <c r="W4" s="87" t="s">
        <v>1762</v>
      </c>
      <c r="AA4" s="87" t="s">
        <v>1152</v>
      </c>
      <c r="AB4" s="87" t="s">
        <v>1156</v>
      </c>
      <c r="AC4" s="87" t="s">
        <v>1159</v>
      </c>
      <c r="AD4" s="87" t="s">
        <v>671</v>
      </c>
      <c r="AE4" s="87" t="s">
        <v>1206</v>
      </c>
      <c r="AF4" s="87" t="s">
        <v>1213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671</v>
      </c>
      <c r="AT4" s="87" t="s">
        <v>679</v>
      </c>
      <c r="AV4" s="87" t="s">
        <v>671</v>
      </c>
      <c r="AW4" s="87" t="s">
        <v>1206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981</v>
      </c>
      <c r="BE4" s="87" t="s">
        <v>1799</v>
      </c>
      <c r="BF4" s="87" t="s">
        <v>1079</v>
      </c>
      <c r="BG4" s="87" t="s">
        <v>1079</v>
      </c>
      <c r="BH4" s="87" t="s">
        <v>1164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1626</v>
      </c>
      <c r="G5" s="87" t="s">
        <v>995</v>
      </c>
      <c r="H5" s="87" t="s">
        <v>1622</v>
      </c>
      <c r="I5" s="87" t="s">
        <v>1622</v>
      </c>
      <c r="J5" s="87" t="s">
        <v>1622</v>
      </c>
      <c r="K5" s="87" t="s">
        <v>1622</v>
      </c>
      <c r="L5" s="87" t="s">
        <v>1620</v>
      </c>
      <c r="M5" s="87" t="s">
        <v>1622</v>
      </c>
      <c r="N5" s="87" t="s">
        <v>1621</v>
      </c>
      <c r="O5" s="87" t="s">
        <v>1622</v>
      </c>
      <c r="P5" s="87" t="s">
        <v>1670</v>
      </c>
      <c r="R5" s="87" t="s">
        <v>1062</v>
      </c>
      <c r="S5" s="87" t="s">
        <v>1667</v>
      </c>
      <c r="T5" s="87" t="s">
        <v>1668</v>
      </c>
      <c r="V5" s="87" t="s">
        <v>31</v>
      </c>
      <c r="AC5" s="87" t="s">
        <v>1160</v>
      </c>
      <c r="AD5" s="87" t="s">
        <v>673</v>
      </c>
      <c r="AE5" s="87" t="s">
        <v>1207</v>
      </c>
      <c r="AF5" s="87" t="s">
        <v>1214</v>
      </c>
      <c r="AI5" s="87" t="s">
        <v>229</v>
      </c>
      <c r="AL5" s="87" t="s">
        <v>673</v>
      </c>
      <c r="AM5" s="87" t="s">
        <v>673</v>
      </c>
      <c r="AN5" s="87" t="s">
        <v>673</v>
      </c>
      <c r="AO5" s="87" t="s">
        <v>673</v>
      </c>
      <c r="AV5" s="87" t="s">
        <v>673</v>
      </c>
      <c r="AW5" s="87" t="s">
        <v>1207</v>
      </c>
      <c r="AY5" s="87" t="s">
        <v>1025</v>
      </c>
      <c r="AZ5" s="87" t="s">
        <v>1031</v>
      </c>
      <c r="BC5" s="87" t="s">
        <v>1005</v>
      </c>
      <c r="BD5" s="87" t="s">
        <v>982</v>
      </c>
      <c r="BE5" s="87" t="s">
        <v>1659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995</v>
      </c>
      <c r="F6" s="87" t="s">
        <v>995</v>
      </c>
      <c r="G6" s="87" t="s">
        <v>1632</v>
      </c>
      <c r="H6" s="87" t="s">
        <v>1625</v>
      </c>
      <c r="I6" s="87" t="s">
        <v>1626</v>
      </c>
      <c r="J6" s="87" t="s">
        <v>1626</v>
      </c>
      <c r="K6" s="87" t="s">
        <v>995</v>
      </c>
      <c r="L6" s="87" t="s">
        <v>1622</v>
      </c>
      <c r="M6" s="87" t="s">
        <v>1623</v>
      </c>
      <c r="N6" s="87" t="s">
        <v>1622</v>
      </c>
      <c r="O6" s="87" t="s">
        <v>1626</v>
      </c>
      <c r="R6" s="87" t="s">
        <v>1063</v>
      </c>
      <c r="S6" s="87" t="s">
        <v>1668</v>
      </c>
      <c r="T6" s="87" t="s">
        <v>1669</v>
      </c>
      <c r="V6" s="87" t="s">
        <v>32</v>
      </c>
      <c r="AD6" s="87" t="s">
        <v>675</v>
      </c>
      <c r="AI6" s="87" t="s">
        <v>230</v>
      </c>
      <c r="AL6" s="87" t="s">
        <v>675</v>
      </c>
      <c r="AM6" s="87" t="s">
        <v>675</v>
      </c>
      <c r="AN6" s="87" t="s">
        <v>675</v>
      </c>
      <c r="AO6" s="87" t="s">
        <v>675</v>
      </c>
      <c r="AV6" s="87" t="s">
        <v>675</v>
      </c>
      <c r="AY6" s="87" t="s">
        <v>1026</v>
      </c>
      <c r="AZ6" s="87" t="s">
        <v>1026</v>
      </c>
      <c r="BC6" s="87" t="s">
        <v>1006</v>
      </c>
      <c r="BD6" s="87" t="s">
        <v>983</v>
      </c>
      <c r="BE6" s="87" t="s">
        <v>1040</v>
      </c>
    </row>
    <row r="7" spans="1:61" x14ac:dyDescent="0.2">
      <c r="B7" s="87" t="s">
        <v>110</v>
      </c>
      <c r="C7" s="87" t="s">
        <v>1739</v>
      </c>
      <c r="D7" s="87" t="s">
        <v>1625</v>
      </c>
      <c r="E7" s="87" t="s">
        <v>1629</v>
      </c>
      <c r="F7" s="87" t="s">
        <v>1628</v>
      </c>
      <c r="G7" s="87" t="s">
        <v>1633</v>
      </c>
      <c r="H7" s="87" t="s">
        <v>1626</v>
      </c>
      <c r="I7" s="87" t="s">
        <v>995</v>
      </c>
      <c r="J7" s="87" t="s">
        <v>995</v>
      </c>
      <c r="K7" s="87" t="s">
        <v>1630</v>
      </c>
      <c r="L7" s="87" t="s">
        <v>1624</v>
      </c>
      <c r="M7" s="87" t="s">
        <v>1624</v>
      </c>
      <c r="N7" s="87" t="s">
        <v>1623</v>
      </c>
      <c r="O7" s="87" t="s">
        <v>995</v>
      </c>
      <c r="R7" s="87" t="s">
        <v>1064</v>
      </c>
      <c r="S7" s="87" t="s">
        <v>1670</v>
      </c>
      <c r="T7" s="87" t="s">
        <v>1670</v>
      </c>
      <c r="AD7" s="87" t="s">
        <v>677</v>
      </c>
      <c r="AI7" s="87" t="s">
        <v>231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BC7" s="87" t="s">
        <v>1007</v>
      </c>
      <c r="BD7" s="87" t="s">
        <v>984</v>
      </c>
      <c r="BE7" s="87" t="s">
        <v>1661</v>
      </c>
    </row>
    <row r="8" spans="1:61" x14ac:dyDescent="0.2">
      <c r="C8" s="87" t="s">
        <v>1740</v>
      </c>
      <c r="D8" s="87" t="s">
        <v>1626</v>
      </c>
      <c r="E8" s="87" t="s">
        <v>1631</v>
      </c>
      <c r="F8" s="87" t="s">
        <v>1653</v>
      </c>
      <c r="G8" s="87" t="s">
        <v>1634</v>
      </c>
      <c r="H8" s="87" t="s">
        <v>995</v>
      </c>
      <c r="I8" s="87" t="s">
        <v>1630</v>
      </c>
      <c r="J8" s="87" t="s">
        <v>1630</v>
      </c>
      <c r="K8" s="87" t="s">
        <v>1631</v>
      </c>
      <c r="L8" s="87" t="s">
        <v>995</v>
      </c>
      <c r="M8" s="87" t="s">
        <v>995</v>
      </c>
      <c r="N8" s="87" t="s">
        <v>1624</v>
      </c>
      <c r="O8" s="87" t="s">
        <v>1630</v>
      </c>
      <c r="R8" s="87" t="s">
        <v>1065</v>
      </c>
      <c r="AD8" s="87" t="s">
        <v>679</v>
      </c>
      <c r="AI8" s="87" t="s">
        <v>233</v>
      </c>
      <c r="AL8" s="87" t="s">
        <v>679</v>
      </c>
      <c r="AN8" s="87" t="s">
        <v>679</v>
      </c>
      <c r="BC8" s="87" t="s">
        <v>1796</v>
      </c>
      <c r="BD8" s="87" t="s">
        <v>985</v>
      </c>
      <c r="BE8" s="87" t="s">
        <v>272</v>
      </c>
    </row>
    <row r="9" spans="1:61" x14ac:dyDescent="0.2">
      <c r="C9" s="87" t="s">
        <v>216</v>
      </c>
      <c r="D9" s="87" t="s">
        <v>995</v>
      </c>
      <c r="E9" s="87" t="s">
        <v>1632</v>
      </c>
      <c r="F9" s="87" t="s">
        <v>1203</v>
      </c>
      <c r="G9" s="87" t="s">
        <v>1635</v>
      </c>
      <c r="H9" s="87" t="s">
        <v>1629</v>
      </c>
      <c r="I9" s="87" t="s">
        <v>1631</v>
      </c>
      <c r="J9" s="87" t="s">
        <v>1632</v>
      </c>
      <c r="K9" s="87" t="s">
        <v>1632</v>
      </c>
      <c r="L9" s="87" t="s">
        <v>1629</v>
      </c>
      <c r="M9" s="87" t="s">
        <v>1635</v>
      </c>
      <c r="N9" s="87" t="s">
        <v>995</v>
      </c>
      <c r="O9" s="87" t="s">
        <v>1632</v>
      </c>
      <c r="R9" s="87" t="s">
        <v>1066</v>
      </c>
      <c r="AI9" s="87" t="s">
        <v>236</v>
      </c>
      <c r="BC9" s="87" t="s">
        <v>1008</v>
      </c>
      <c r="BD9" s="87" t="s">
        <v>538</v>
      </c>
    </row>
    <row r="10" spans="1:61" x14ac:dyDescent="0.2">
      <c r="C10" s="87" t="s">
        <v>1741</v>
      </c>
      <c r="D10" s="87" t="s">
        <v>1630</v>
      </c>
      <c r="E10" s="87" t="s">
        <v>1634</v>
      </c>
      <c r="F10" s="87" t="s">
        <v>1632</v>
      </c>
      <c r="G10" s="87" t="s">
        <v>1636</v>
      </c>
      <c r="H10" s="87" t="s">
        <v>1631</v>
      </c>
      <c r="I10" s="87" t="s">
        <v>1632</v>
      </c>
      <c r="J10" s="87" t="s">
        <v>1633</v>
      </c>
      <c r="K10" s="87" t="s">
        <v>1634</v>
      </c>
      <c r="L10" s="87" t="s">
        <v>1631</v>
      </c>
      <c r="M10" s="87" t="s">
        <v>1636</v>
      </c>
      <c r="N10" s="87" t="s">
        <v>1633</v>
      </c>
      <c r="O10" s="87" t="s">
        <v>1633</v>
      </c>
      <c r="R10" s="87" t="s">
        <v>1067</v>
      </c>
      <c r="AI10" s="87" t="s">
        <v>237</v>
      </c>
      <c r="BC10" s="87" t="s">
        <v>997</v>
      </c>
      <c r="BD10" s="87" t="s">
        <v>986</v>
      </c>
    </row>
    <row r="11" spans="1:61" x14ac:dyDescent="0.2">
      <c r="C11" s="87" t="s">
        <v>1742</v>
      </c>
      <c r="D11" s="87" t="s">
        <v>1631</v>
      </c>
      <c r="E11" s="87" t="s">
        <v>1635</v>
      </c>
      <c r="F11" s="87" t="s">
        <v>1633</v>
      </c>
      <c r="G11" s="87" t="s">
        <v>1638</v>
      </c>
      <c r="H11" s="87" t="s">
        <v>1632</v>
      </c>
      <c r="I11" s="87" t="s">
        <v>1633</v>
      </c>
      <c r="J11" s="87" t="s">
        <v>1634</v>
      </c>
      <c r="K11" s="87" t="s">
        <v>1642</v>
      </c>
      <c r="L11" s="87" t="s">
        <v>1632</v>
      </c>
      <c r="M11" s="87" t="s">
        <v>1642</v>
      </c>
      <c r="N11" s="87" t="s">
        <v>1634</v>
      </c>
      <c r="O11" s="87" t="s">
        <v>1634</v>
      </c>
      <c r="R11" s="87" t="s">
        <v>1068</v>
      </c>
      <c r="AI11" s="87" t="s">
        <v>238</v>
      </c>
      <c r="BD11" s="87" t="s">
        <v>987</v>
      </c>
    </row>
    <row r="12" spans="1:61" x14ac:dyDescent="0.2">
      <c r="C12" s="87" t="s">
        <v>296</v>
      </c>
      <c r="D12" s="87" t="s">
        <v>1632</v>
      </c>
      <c r="E12" s="87" t="s">
        <v>1636</v>
      </c>
      <c r="F12" s="87" t="s">
        <v>1634</v>
      </c>
      <c r="G12" s="87" t="s">
        <v>1642</v>
      </c>
      <c r="H12" s="87" t="s">
        <v>1633</v>
      </c>
      <c r="I12" s="87" t="s">
        <v>1634</v>
      </c>
      <c r="J12" s="87" t="s">
        <v>1636</v>
      </c>
      <c r="L12" s="87" t="s">
        <v>1636</v>
      </c>
      <c r="N12" s="87" t="s">
        <v>1635</v>
      </c>
      <c r="O12" s="87" t="s">
        <v>1635</v>
      </c>
      <c r="AI12" s="87" t="s">
        <v>239</v>
      </c>
      <c r="BD12" s="87" t="s">
        <v>671</v>
      </c>
    </row>
    <row r="13" spans="1:61" x14ac:dyDescent="0.2">
      <c r="C13" s="87" t="s">
        <v>1743</v>
      </c>
      <c r="D13" s="87" t="s">
        <v>1633</v>
      </c>
      <c r="E13" s="87" t="s">
        <v>1638</v>
      </c>
      <c r="F13" s="87" t="s">
        <v>1635</v>
      </c>
      <c r="G13" s="87" t="s">
        <v>110</v>
      </c>
      <c r="H13" s="87" t="s">
        <v>1634</v>
      </c>
      <c r="I13" s="87" t="s">
        <v>1636</v>
      </c>
      <c r="J13" s="87" t="s">
        <v>1638</v>
      </c>
      <c r="L13" s="87" t="s">
        <v>1638</v>
      </c>
      <c r="N13" s="87" t="s">
        <v>1636</v>
      </c>
      <c r="O13" s="87" t="s">
        <v>1636</v>
      </c>
      <c r="AI13" s="87" t="s">
        <v>110</v>
      </c>
      <c r="BD13" s="87" t="s">
        <v>988</v>
      </c>
    </row>
    <row r="14" spans="1:61" x14ac:dyDescent="0.2">
      <c r="D14" s="87" t="s">
        <v>1634</v>
      </c>
      <c r="E14" s="87" t="s">
        <v>1642</v>
      </c>
      <c r="F14" s="87" t="s">
        <v>1636</v>
      </c>
      <c r="H14" s="87" t="s">
        <v>1635</v>
      </c>
      <c r="I14" s="87" t="s">
        <v>1638</v>
      </c>
      <c r="J14" s="87" t="s">
        <v>1641</v>
      </c>
      <c r="N14" s="87" t="s">
        <v>1637</v>
      </c>
      <c r="O14" s="87" t="s">
        <v>1638</v>
      </c>
      <c r="BD14" s="87" t="s">
        <v>989</v>
      </c>
    </row>
    <row r="15" spans="1:61" x14ac:dyDescent="0.2">
      <c r="D15" s="87" t="s">
        <v>1635</v>
      </c>
      <c r="F15" s="87" t="s">
        <v>1642</v>
      </c>
      <c r="H15" s="87" t="s">
        <v>1636</v>
      </c>
      <c r="I15" s="87" t="s">
        <v>1641</v>
      </c>
      <c r="J15" s="87" t="s">
        <v>110</v>
      </c>
      <c r="N15" s="87" t="s">
        <v>1638</v>
      </c>
      <c r="O15" s="87" t="s">
        <v>110</v>
      </c>
      <c r="BD15" s="87" t="s">
        <v>990</v>
      </c>
    </row>
    <row r="16" spans="1:61" x14ac:dyDescent="0.2">
      <c r="D16" s="87" t="s">
        <v>1636</v>
      </c>
      <c r="F16" s="87" t="s">
        <v>110</v>
      </c>
      <c r="H16" s="87" t="s">
        <v>1638</v>
      </c>
      <c r="I16" s="87" t="s">
        <v>1642</v>
      </c>
      <c r="BD16" s="87" t="s">
        <v>110</v>
      </c>
    </row>
    <row r="17" spans="4:56" x14ac:dyDescent="0.2">
      <c r="D17" s="87" t="s">
        <v>1638</v>
      </c>
      <c r="H17" s="87" t="s">
        <v>110</v>
      </c>
      <c r="I17" s="87" t="s">
        <v>110</v>
      </c>
      <c r="BD17" s="87" t="s">
        <v>992</v>
      </c>
    </row>
    <row r="18" spans="4:56" x14ac:dyDescent="0.2">
      <c r="D18" s="87" t="s">
        <v>1641</v>
      </c>
      <c r="BD18" s="87" t="s">
        <v>993</v>
      </c>
    </row>
    <row r="19" spans="4:56" x14ac:dyDescent="0.2">
      <c r="D19" s="87" t="s">
        <v>1642</v>
      </c>
    </row>
    <row r="20" spans="4:56" x14ac:dyDescent="0.2">
      <c r="D20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A934-A7DC-4773-AD2E-2BFF27CC7790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2100</v>
      </c>
      <c r="D4" s="95">
        <f>SUM(DatosViolenciaGénero!D63:D69)</f>
        <v>1148</v>
      </c>
    </row>
    <row r="5" spans="2:4" x14ac:dyDescent="0.2">
      <c r="B5" s="94" t="s">
        <v>1620</v>
      </c>
      <c r="C5" s="95">
        <f>SUM(DatosViolenciaGénero!C70:C73)</f>
        <v>355</v>
      </c>
      <c r="D5" s="95">
        <f>SUM(DatosViolenciaGénero!D70:D73)</f>
        <v>379</v>
      </c>
    </row>
    <row r="6" spans="2:4" ht="12.75" customHeight="1" x14ac:dyDescent="0.2">
      <c r="B6" s="94" t="s">
        <v>1666</v>
      </c>
      <c r="C6" s="95">
        <f>DatosViolenciaGénero!C74</f>
        <v>4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24</v>
      </c>
      <c r="D7" s="95">
        <f>SUM(DatosViolenciaGénero!D75:D77)</f>
        <v>18</v>
      </c>
    </row>
    <row r="8" spans="2:4" ht="12.75" customHeight="1" x14ac:dyDescent="0.2">
      <c r="B8" s="94" t="s">
        <v>1668</v>
      </c>
      <c r="C8" s="95">
        <f>DatosViolenciaGénero!C81</f>
        <v>5</v>
      </c>
      <c r="D8" s="95">
        <f>DatosViolenciaGénero!D81</f>
        <v>9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5</v>
      </c>
    </row>
    <row r="10" spans="2:4" ht="12.75" customHeight="1" x14ac:dyDescent="0.2">
      <c r="B10" s="94" t="s">
        <v>1670</v>
      </c>
      <c r="C10" s="95">
        <f>SUM(DatosViolenciaGénero!C79:C80)</f>
        <v>1781</v>
      </c>
      <c r="D10" s="95">
        <f>SUM(DatosViolenciaGénero!D79:D80)</f>
        <v>605</v>
      </c>
    </row>
    <row r="14" spans="2:4" ht="12.95" customHeight="1" thickTop="1" thickBot="1" x14ac:dyDescent="0.25">
      <c r="B14" s="214" t="s">
        <v>1674</v>
      </c>
      <c r="C14" s="214"/>
    </row>
    <row r="15" spans="2:4" ht="13.5" thickTop="1" x14ac:dyDescent="0.2">
      <c r="B15" s="96" t="s">
        <v>1672</v>
      </c>
      <c r="C15" s="97">
        <f>DatosViolenciaGénero!C38</f>
        <v>175</v>
      </c>
    </row>
    <row r="16" spans="2:4" ht="13.5" thickBot="1" x14ac:dyDescent="0.25">
      <c r="B16" s="98" t="s">
        <v>1673</v>
      </c>
      <c r="C16" s="99">
        <f>DatosViolenciaGénero!C39</f>
        <v>1260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DD06-E85D-42D6-98EF-0FFAEF3DDFE0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561</v>
      </c>
      <c r="D4" s="95">
        <f>SUM(DatosViolenciaDoméstica!D48:D54)</f>
        <v>359</v>
      </c>
    </row>
    <row r="5" spans="2:4" x14ac:dyDescent="0.2">
      <c r="B5" s="94" t="s">
        <v>1620</v>
      </c>
      <c r="C5" s="95">
        <f>SUM(DatosViolenciaDoméstica!C55:C58)</f>
        <v>73</v>
      </c>
      <c r="D5" s="95">
        <f>SUM(DatosViolenciaDoméstica!D55:D58)</f>
        <v>54</v>
      </c>
    </row>
    <row r="6" spans="2:4" ht="12.75" customHeight="1" x14ac:dyDescent="0.2">
      <c r="B6" s="94" t="s">
        <v>1666</v>
      </c>
      <c r="C6" s="95">
        <f>DatosViolenciaDoméstica!C59</f>
        <v>1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113</v>
      </c>
      <c r="D10" s="95">
        <f>SUM(DatosViolenciaDoméstica!D64:D65)</f>
        <v>97</v>
      </c>
    </row>
    <row r="14" spans="2:4" ht="12.95" customHeight="1" thickTop="1" thickBot="1" x14ac:dyDescent="0.25">
      <c r="B14" s="214" t="s">
        <v>1671</v>
      </c>
      <c r="C14" s="214"/>
    </row>
    <row r="15" spans="2:4" ht="13.5" thickTop="1" x14ac:dyDescent="0.2">
      <c r="B15" s="96" t="s">
        <v>1672</v>
      </c>
      <c r="C15" s="97">
        <f>DatosViolenciaDoméstica!C33</f>
        <v>88</v>
      </c>
    </row>
    <row r="16" spans="2:4" ht="13.5" thickBot="1" x14ac:dyDescent="0.25">
      <c r="B16" s="98" t="s">
        <v>1673</v>
      </c>
      <c r="C16" s="99">
        <f>DatosViolenciaDoméstica!C34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609B-B45D-43E3-9131-AE56EC9C4DA6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5" t="s">
        <v>1655</v>
      </c>
      <c r="C3" s="215"/>
    </row>
    <row r="4" spans="2:3" x14ac:dyDescent="0.2">
      <c r="B4" s="88" t="s">
        <v>1656</v>
      </c>
      <c r="C4" s="89">
        <f>DatosMenores!C69</f>
        <v>747</v>
      </c>
    </row>
    <row r="5" spans="2:3" x14ac:dyDescent="0.2">
      <c r="B5" s="88" t="s">
        <v>1657</v>
      </c>
      <c r="C5" s="90">
        <f>DatosMenores!C70</f>
        <v>0</v>
      </c>
    </row>
    <row r="6" spans="2:3" x14ac:dyDescent="0.2">
      <c r="B6" s="88" t="s">
        <v>1658</v>
      </c>
      <c r="C6" s="90">
        <f>DatosMenores!C71</f>
        <v>387</v>
      </c>
    </row>
    <row r="7" spans="2:3" ht="25.5" x14ac:dyDescent="0.2">
      <c r="B7" s="88" t="s">
        <v>1659</v>
      </c>
      <c r="C7" s="90">
        <f>DatosMenores!C74</f>
        <v>1</v>
      </c>
    </row>
    <row r="8" spans="2:3" ht="25.5" x14ac:dyDescent="0.2">
      <c r="B8" s="88" t="s">
        <v>1040</v>
      </c>
      <c r="C8" s="90">
        <f>DatosMenores!C75</f>
        <v>41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1</v>
      </c>
    </row>
    <row r="11" spans="2:3" x14ac:dyDescent="0.2">
      <c r="B11" s="88" t="s">
        <v>1661</v>
      </c>
      <c r="C11" s="90">
        <f>DatosMenores!C77</f>
        <v>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50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1677-A6B8-4BDF-B17A-C9E1512C5840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6" t="s">
        <v>1618</v>
      </c>
      <c r="C11" s="216"/>
      <c r="D11" s="72">
        <f>DatosDelitos!C5+DatosDelitos!C13-DatosDelitos!C17</f>
        <v>7964</v>
      </c>
      <c r="E11" s="73">
        <f>DatosDelitos!H5+DatosDelitos!H13-DatosDelitos!H17</f>
        <v>529</v>
      </c>
      <c r="F11" s="73">
        <f>DatosDelitos!I5+DatosDelitos!I13-DatosDelitos!I17</f>
        <v>547</v>
      </c>
      <c r="G11" s="73">
        <f>DatosDelitos!J5+DatosDelitos!J13-DatosDelitos!J17</f>
        <v>17</v>
      </c>
      <c r="H11" s="74">
        <f>DatosDelitos!K5+DatosDelitos!K13-DatosDelitos!K17</f>
        <v>30</v>
      </c>
      <c r="I11" s="74">
        <f>DatosDelitos!L5+DatosDelitos!L13-DatosDelitos!L17</f>
        <v>9</v>
      </c>
      <c r="J11" s="74">
        <f>DatosDelitos!M5+DatosDelitos!M13-DatosDelitos!M17</f>
        <v>9</v>
      </c>
      <c r="K11" s="74">
        <f>DatosDelitos!O5+DatosDelitos!O13-DatosDelitos!O17</f>
        <v>22</v>
      </c>
      <c r="L11" s="75">
        <f>DatosDelitos!P5+DatosDelitos!P13-DatosDelitos!P17</f>
        <v>922</v>
      </c>
    </row>
    <row r="12" spans="2:13" ht="13.15" customHeight="1" x14ac:dyDescent="0.2">
      <c r="B12" s="217" t="s">
        <v>310</v>
      </c>
      <c r="C12" s="217"/>
      <c r="D12" s="76">
        <f>DatosDelitos!C10</f>
        <v>0</v>
      </c>
      <c r="E12" s="77">
        <f>DatosDelitos!H10</f>
        <v>0</v>
      </c>
      <c r="F12" s="77">
        <f>DatosDelitos!I10</f>
        <v>1</v>
      </c>
      <c r="G12" s="77">
        <f>DatosDelitos!J10</f>
        <v>0</v>
      </c>
      <c r="H12" s="77">
        <f>DatosDelitos!K10</f>
        <v>1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7" t="s">
        <v>367</v>
      </c>
      <c r="C13" s="217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1</v>
      </c>
    </row>
    <row r="14" spans="2:13" ht="13.15" customHeight="1" x14ac:dyDescent="0.2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7" t="s">
        <v>1619</v>
      </c>
      <c r="C15" s="217"/>
      <c r="D15" s="76">
        <f>DatosDelitos!C17+DatosDelitos!C44</f>
        <v>1539</v>
      </c>
      <c r="E15" s="77">
        <f>DatosDelitos!H17+DatosDelitos!H44</f>
        <v>565</v>
      </c>
      <c r="F15" s="77">
        <f>DatosDelitos!I16+DatosDelitos!I44</f>
        <v>144</v>
      </c>
      <c r="G15" s="77">
        <f>DatosDelitos!J17+DatosDelitos!J44</f>
        <v>11</v>
      </c>
      <c r="H15" s="77">
        <f>DatosDelitos!K17+DatosDelitos!K44</f>
        <v>18</v>
      </c>
      <c r="I15" s="77">
        <f>DatosDelitos!L17+DatosDelitos!L44</f>
        <v>5</v>
      </c>
      <c r="J15" s="77">
        <f>DatosDelitos!M17+DatosDelitos!M44</f>
        <v>1</v>
      </c>
      <c r="K15" s="77">
        <f>DatosDelitos!O17+DatosDelitos!O44</f>
        <v>16</v>
      </c>
      <c r="L15" s="78">
        <f>DatosDelitos!P17+DatosDelitos!P44</f>
        <v>862</v>
      </c>
    </row>
    <row r="16" spans="2:13" ht="13.15" customHeight="1" x14ac:dyDescent="0.2">
      <c r="B16" s="217" t="s">
        <v>1620</v>
      </c>
      <c r="C16" s="217"/>
      <c r="D16" s="76">
        <f>DatosDelitos!C30</f>
        <v>1515</v>
      </c>
      <c r="E16" s="77">
        <f>DatosDelitos!H30</f>
        <v>288</v>
      </c>
      <c r="F16" s="77">
        <f>DatosDelitos!I30</f>
        <v>437</v>
      </c>
      <c r="G16" s="77">
        <f>DatosDelitos!J30</f>
        <v>1</v>
      </c>
      <c r="H16" s="77">
        <f>DatosDelitos!K30</f>
        <v>12</v>
      </c>
      <c r="I16" s="77">
        <f>DatosDelitos!L30</f>
        <v>1</v>
      </c>
      <c r="J16" s="77">
        <f>DatosDelitos!M30</f>
        <v>5</v>
      </c>
      <c r="K16" s="77">
        <f>DatosDelitos!O30</f>
        <v>4</v>
      </c>
      <c r="L16" s="78">
        <f>DatosDelitos!P30</f>
        <v>831</v>
      </c>
    </row>
    <row r="17" spans="2:12" ht="13.15" customHeight="1" x14ac:dyDescent="0.2">
      <c r="B17" s="218" t="s">
        <v>1621</v>
      </c>
      <c r="C17" s="218"/>
      <c r="D17" s="76">
        <f>DatosDelitos!C42-DatosDelitos!C44</f>
        <v>25</v>
      </c>
      <c r="E17" s="77">
        <f>DatosDelitos!H42-DatosDelitos!H44</f>
        <v>5</v>
      </c>
      <c r="F17" s="77">
        <f>DatosDelitos!I42-DatosDelitos!I44</f>
        <v>6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1</v>
      </c>
      <c r="K17" s="77">
        <f>DatosDelitos!O42-DatosDelitos!O44</f>
        <v>0</v>
      </c>
      <c r="L17" s="78">
        <f>DatosDelitos!P42-DatosDelitos!P44</f>
        <v>7</v>
      </c>
    </row>
    <row r="18" spans="2:12" ht="13.15" customHeight="1" x14ac:dyDescent="0.2">
      <c r="B18" s="217" t="s">
        <v>1622</v>
      </c>
      <c r="C18" s="217"/>
      <c r="D18" s="76">
        <f>DatosDelitos!C50</f>
        <v>446</v>
      </c>
      <c r="E18" s="77">
        <f>DatosDelitos!H50</f>
        <v>103</v>
      </c>
      <c r="F18" s="77">
        <f>DatosDelitos!I50</f>
        <v>74</v>
      </c>
      <c r="G18" s="77">
        <f>DatosDelitos!J50</f>
        <v>50</v>
      </c>
      <c r="H18" s="77">
        <f>DatosDelitos!K50</f>
        <v>63</v>
      </c>
      <c r="I18" s="77">
        <f>DatosDelitos!L50</f>
        <v>1</v>
      </c>
      <c r="J18" s="77">
        <f>DatosDelitos!M50</f>
        <v>1</v>
      </c>
      <c r="K18" s="77">
        <f>DatosDelitos!O50</f>
        <v>11</v>
      </c>
      <c r="L18" s="78">
        <f>DatosDelitos!P50</f>
        <v>132</v>
      </c>
    </row>
    <row r="19" spans="2:12" ht="13.15" customHeight="1" x14ac:dyDescent="0.2">
      <c r="B19" s="217" t="s">
        <v>1623</v>
      </c>
      <c r="C19" s="217"/>
      <c r="D19" s="76">
        <f>DatosDelitos!C72</f>
        <v>13</v>
      </c>
      <c r="E19" s="77">
        <f>DatosDelitos!H72</f>
        <v>4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1</v>
      </c>
      <c r="J19" s="77">
        <f>DatosDelitos!M72</f>
        <v>2</v>
      </c>
      <c r="K19" s="77">
        <f>DatosDelitos!O72</f>
        <v>0</v>
      </c>
      <c r="L19" s="78">
        <f>DatosDelitos!P72</f>
        <v>5</v>
      </c>
    </row>
    <row r="20" spans="2:12" ht="27" customHeight="1" x14ac:dyDescent="0.2">
      <c r="B20" s="217" t="s">
        <v>1624</v>
      </c>
      <c r="C20" s="217"/>
      <c r="D20" s="76">
        <f>DatosDelitos!C74</f>
        <v>141</v>
      </c>
      <c r="E20" s="77">
        <f>DatosDelitos!H74</f>
        <v>27</v>
      </c>
      <c r="F20" s="77">
        <f>DatosDelitos!I74</f>
        <v>26</v>
      </c>
      <c r="G20" s="77">
        <f>DatosDelitos!J74</f>
        <v>0</v>
      </c>
      <c r="H20" s="77">
        <f>DatosDelitos!K74</f>
        <v>1</v>
      </c>
      <c r="I20" s="77">
        <f>DatosDelitos!L74</f>
        <v>8</v>
      </c>
      <c r="J20" s="77">
        <f>DatosDelitos!M74</f>
        <v>9</v>
      </c>
      <c r="K20" s="77">
        <f>DatosDelitos!O74</f>
        <v>0</v>
      </c>
      <c r="L20" s="78">
        <f>DatosDelitos!P74</f>
        <v>25</v>
      </c>
    </row>
    <row r="21" spans="2:12" ht="13.15" customHeight="1" x14ac:dyDescent="0.2">
      <c r="B21" s="218" t="s">
        <v>1625</v>
      </c>
      <c r="C21" s="218"/>
      <c r="D21" s="76">
        <f>DatosDelitos!C82</f>
        <v>179</v>
      </c>
      <c r="E21" s="77">
        <f>DatosDelitos!H82</f>
        <v>6</v>
      </c>
      <c r="F21" s="77">
        <f>DatosDelitos!I82</f>
        <v>3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29</v>
      </c>
    </row>
    <row r="22" spans="2:12" ht="13.15" customHeight="1" x14ac:dyDescent="0.2">
      <c r="B22" s="217" t="s">
        <v>1626</v>
      </c>
      <c r="C22" s="217"/>
      <c r="D22" s="76">
        <f>DatosDelitos!C85</f>
        <v>1023</v>
      </c>
      <c r="E22" s="77">
        <f>DatosDelitos!H85</f>
        <v>432</v>
      </c>
      <c r="F22" s="77">
        <f>DatosDelitos!I85</f>
        <v>272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243</v>
      </c>
    </row>
    <row r="23" spans="2:12" ht="13.15" customHeight="1" x14ac:dyDescent="0.2">
      <c r="B23" s="217" t="s">
        <v>995</v>
      </c>
      <c r="C23" s="217"/>
      <c r="D23" s="76">
        <f>DatosDelitos!C97</f>
        <v>6650</v>
      </c>
      <c r="E23" s="77">
        <f>DatosDelitos!H97</f>
        <v>2131</v>
      </c>
      <c r="F23" s="77">
        <f>DatosDelitos!I97</f>
        <v>1649</v>
      </c>
      <c r="G23" s="77">
        <f>DatosDelitos!J97</f>
        <v>4</v>
      </c>
      <c r="H23" s="77">
        <f>DatosDelitos!K97</f>
        <v>2</v>
      </c>
      <c r="I23" s="77">
        <f>DatosDelitos!L97</f>
        <v>1</v>
      </c>
      <c r="J23" s="77">
        <f>DatosDelitos!M97</f>
        <v>4</v>
      </c>
      <c r="K23" s="77">
        <f>DatosDelitos!O97</f>
        <v>67</v>
      </c>
      <c r="L23" s="78">
        <f>DatosDelitos!P97</f>
        <v>1582</v>
      </c>
    </row>
    <row r="24" spans="2:12" ht="27" customHeight="1" x14ac:dyDescent="0.2">
      <c r="B24" s="217" t="s">
        <v>1627</v>
      </c>
      <c r="C24" s="217"/>
      <c r="D24" s="76">
        <f>DatosDelitos!C131</f>
        <v>4</v>
      </c>
      <c r="E24" s="77">
        <f>DatosDelitos!H131</f>
        <v>16</v>
      </c>
      <c r="F24" s="77">
        <f>DatosDelitos!I131</f>
        <v>5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8</v>
      </c>
    </row>
    <row r="25" spans="2:12" ht="13.15" customHeight="1" x14ac:dyDescent="0.2">
      <c r="B25" s="217" t="s">
        <v>1628</v>
      </c>
      <c r="C25" s="217"/>
      <c r="D25" s="76">
        <f>DatosDelitos!C137</f>
        <v>18</v>
      </c>
      <c r="E25" s="77">
        <f>DatosDelitos!H137</f>
        <v>8</v>
      </c>
      <c r="F25" s="77">
        <f>DatosDelitos!I137</f>
        <v>27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13</v>
      </c>
    </row>
    <row r="26" spans="2:12" ht="13.15" customHeight="1" x14ac:dyDescent="0.2">
      <c r="B26" s="218" t="s">
        <v>1629</v>
      </c>
      <c r="C26" s="218"/>
      <c r="D26" s="76">
        <f>DatosDelitos!C144</f>
        <v>56</v>
      </c>
      <c r="E26" s="77">
        <f>DatosDelitos!H144</f>
        <v>38</v>
      </c>
      <c r="F26" s="77">
        <f>DatosDelitos!I144</f>
        <v>22</v>
      </c>
      <c r="G26" s="77">
        <f>DatosDelitos!J144</f>
        <v>0</v>
      </c>
      <c r="H26" s="77">
        <f>DatosDelitos!K144</f>
        <v>1</v>
      </c>
      <c r="I26" s="77">
        <f>DatosDelitos!L144</f>
        <v>0</v>
      </c>
      <c r="J26" s="77">
        <f>DatosDelitos!M144</f>
        <v>0</v>
      </c>
      <c r="K26" s="77">
        <f>DatosDelitos!O144</f>
        <v>8</v>
      </c>
      <c r="L26" s="78">
        <f>DatosDelitos!P144</f>
        <v>38</v>
      </c>
    </row>
    <row r="27" spans="2:12" ht="38.25" customHeight="1" x14ac:dyDescent="0.2">
      <c r="B27" s="217" t="s">
        <v>1630</v>
      </c>
      <c r="C27" s="217"/>
      <c r="D27" s="76">
        <f>DatosDelitos!C147</f>
        <v>197</v>
      </c>
      <c r="E27" s="77">
        <f>DatosDelitos!H147</f>
        <v>118</v>
      </c>
      <c r="F27" s="77">
        <f>DatosDelitos!I147</f>
        <v>52</v>
      </c>
      <c r="G27" s="77">
        <f>DatosDelitos!J147</f>
        <v>1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56</v>
      </c>
    </row>
    <row r="28" spans="2:12" ht="13.15" customHeight="1" x14ac:dyDescent="0.2">
      <c r="B28" s="217" t="s">
        <v>1631</v>
      </c>
      <c r="C28" s="217"/>
      <c r="D28" s="76">
        <f>DatosDelitos!C156+SUM(DatosDelitos!C167:C172)</f>
        <v>176</v>
      </c>
      <c r="E28" s="77">
        <f>DatosDelitos!H156+SUM(DatosDelitos!H167:H172)</f>
        <v>69</v>
      </c>
      <c r="F28" s="77">
        <f>DatosDelitos!I156+SUM(DatosDelitos!I167:I172)</f>
        <v>9</v>
      </c>
      <c r="G28" s="77">
        <f>DatosDelitos!J156+SUM(DatosDelitos!J167:J172)</f>
        <v>3</v>
      </c>
      <c r="H28" s="77">
        <f>DatosDelitos!K156+SUM(DatosDelitos!K167:K172)</f>
        <v>4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19</v>
      </c>
      <c r="L28" s="77">
        <f>DatosDelitos!P156+SUM(DatosDelitos!P167:Q172)</f>
        <v>21</v>
      </c>
    </row>
    <row r="29" spans="2:12" ht="13.15" customHeight="1" x14ac:dyDescent="0.2">
      <c r="B29" s="217" t="s">
        <v>1632</v>
      </c>
      <c r="C29" s="217"/>
      <c r="D29" s="76">
        <f>SUM(DatosDelitos!C173:C177)</f>
        <v>885</v>
      </c>
      <c r="E29" s="77">
        <f>SUM(DatosDelitos!H173:H177)</f>
        <v>687</v>
      </c>
      <c r="F29" s="77">
        <f>SUM(DatosDelitos!I173:I177)</f>
        <v>528</v>
      </c>
      <c r="G29" s="77">
        <f>SUM(DatosDelitos!J173:J177)</f>
        <v>5</v>
      </c>
      <c r="H29" s="77">
        <f>SUM(DatosDelitos!K173:K177)</f>
        <v>7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112</v>
      </c>
      <c r="L29" s="77">
        <f>SUM(DatosDelitos!P173:P177)</f>
        <v>523</v>
      </c>
    </row>
    <row r="30" spans="2:12" ht="13.15" customHeight="1" x14ac:dyDescent="0.2">
      <c r="B30" s="217" t="s">
        <v>1633</v>
      </c>
      <c r="C30" s="217"/>
      <c r="D30" s="76">
        <f>DatosDelitos!C178</f>
        <v>534</v>
      </c>
      <c r="E30" s="77">
        <f>DatosDelitos!H178</f>
        <v>367</v>
      </c>
      <c r="F30" s="77">
        <f>DatosDelitos!I178</f>
        <v>408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2</v>
      </c>
      <c r="K30" s="77">
        <f>DatosDelitos!O178</f>
        <v>0</v>
      </c>
      <c r="L30" s="77">
        <f>DatosDelitos!P178</f>
        <v>2706</v>
      </c>
    </row>
    <row r="31" spans="2:12" ht="13.15" customHeight="1" x14ac:dyDescent="0.2">
      <c r="B31" s="217" t="s">
        <v>1634</v>
      </c>
      <c r="C31" s="217"/>
      <c r="D31" s="76">
        <f>DatosDelitos!C186</f>
        <v>253</v>
      </c>
      <c r="E31" s="77">
        <f>DatosDelitos!H186</f>
        <v>114</v>
      </c>
      <c r="F31" s="77">
        <f>DatosDelitos!I186</f>
        <v>111</v>
      </c>
      <c r="G31" s="77">
        <f>DatosDelitos!J186</f>
        <v>1</v>
      </c>
      <c r="H31" s="77">
        <f>DatosDelitos!K186</f>
        <v>0</v>
      </c>
      <c r="I31" s="77">
        <f>DatosDelitos!L186</f>
        <v>0</v>
      </c>
      <c r="J31" s="77">
        <f>DatosDelitos!M186</f>
        <v>1</v>
      </c>
      <c r="K31" s="77">
        <f>DatosDelitos!O186</f>
        <v>1</v>
      </c>
      <c r="L31" s="77">
        <f>DatosDelitos!P186</f>
        <v>182</v>
      </c>
    </row>
    <row r="32" spans="2:12" ht="13.15" customHeight="1" x14ac:dyDescent="0.2">
      <c r="B32" s="217" t="s">
        <v>1635</v>
      </c>
      <c r="C32" s="217"/>
      <c r="D32" s="76">
        <f>DatosDelitos!C201</f>
        <v>133</v>
      </c>
      <c r="E32" s="77">
        <f>DatosDelitos!H201</f>
        <v>42</v>
      </c>
      <c r="F32" s="77">
        <f>DatosDelitos!I201</f>
        <v>45</v>
      </c>
      <c r="G32" s="77">
        <f>DatosDelitos!J201</f>
        <v>0</v>
      </c>
      <c r="H32" s="77">
        <f>DatosDelitos!K201</f>
        <v>0</v>
      </c>
      <c r="I32" s="77">
        <f>DatosDelitos!L201</f>
        <v>1</v>
      </c>
      <c r="J32" s="77">
        <f>DatosDelitos!M201</f>
        <v>3</v>
      </c>
      <c r="K32" s="77">
        <f>DatosDelitos!O201</f>
        <v>1</v>
      </c>
      <c r="L32" s="77">
        <f>DatosDelitos!P201</f>
        <v>98</v>
      </c>
    </row>
    <row r="33" spans="2:13" ht="13.15" customHeight="1" x14ac:dyDescent="0.2">
      <c r="B33" s="217" t="s">
        <v>1636</v>
      </c>
      <c r="C33" s="217"/>
      <c r="D33" s="76">
        <f>DatosDelitos!C223</f>
        <v>2049</v>
      </c>
      <c r="E33" s="77">
        <f>DatosDelitos!H223</f>
        <v>632</v>
      </c>
      <c r="F33" s="77">
        <f>DatosDelitos!I223</f>
        <v>460</v>
      </c>
      <c r="G33" s="77">
        <f>DatosDelitos!J223</f>
        <v>0</v>
      </c>
      <c r="H33" s="77">
        <f>DatosDelitos!K223</f>
        <v>1</v>
      </c>
      <c r="I33" s="77">
        <f>DatosDelitos!L223</f>
        <v>2</v>
      </c>
      <c r="J33" s="77">
        <f>DatosDelitos!M223</f>
        <v>2</v>
      </c>
      <c r="K33" s="77">
        <f>DatosDelitos!O223</f>
        <v>15</v>
      </c>
      <c r="L33" s="77">
        <f>DatosDelitos!P223</f>
        <v>912</v>
      </c>
    </row>
    <row r="34" spans="2:13" ht="13.15" customHeight="1" x14ac:dyDescent="0.2">
      <c r="B34" s="217" t="s">
        <v>1637</v>
      </c>
      <c r="C34" s="217"/>
      <c r="D34" s="76">
        <f>DatosDelitos!C244</f>
        <v>9</v>
      </c>
      <c r="E34" s="77">
        <f>DatosDelitos!H244</f>
        <v>2</v>
      </c>
      <c r="F34" s="77">
        <f>DatosDelitos!I244</f>
        <v>3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1</v>
      </c>
      <c r="K34" s="77">
        <f>DatosDelitos!O244</f>
        <v>0</v>
      </c>
      <c r="L34" s="77">
        <f>DatosDelitos!P244</f>
        <v>3</v>
      </c>
    </row>
    <row r="35" spans="2:13" ht="13.15" customHeight="1" x14ac:dyDescent="0.2">
      <c r="B35" s="217" t="s">
        <v>1638</v>
      </c>
      <c r="C35" s="217"/>
      <c r="D35" s="76">
        <f>DatosDelitos!C271</f>
        <v>340</v>
      </c>
      <c r="E35" s="77">
        <f>DatosDelitos!H271</f>
        <v>295</v>
      </c>
      <c r="F35" s="77">
        <f>DatosDelitos!I271</f>
        <v>345</v>
      </c>
      <c r="G35" s="77">
        <f>DatosDelitos!J271</f>
        <v>0</v>
      </c>
      <c r="H35" s="77">
        <f>DatosDelitos!K271</f>
        <v>5</v>
      </c>
      <c r="I35" s="77">
        <f>DatosDelitos!L271</f>
        <v>0</v>
      </c>
      <c r="J35" s="77">
        <f>DatosDelitos!M271</f>
        <v>1</v>
      </c>
      <c r="K35" s="77">
        <f>DatosDelitos!O271</f>
        <v>9</v>
      </c>
      <c r="L35" s="77">
        <f>DatosDelitos!P271</f>
        <v>763</v>
      </c>
    </row>
    <row r="36" spans="2:13" ht="38.25" customHeight="1" x14ac:dyDescent="0.2">
      <c r="B36" s="217" t="s">
        <v>1639</v>
      </c>
      <c r="C36" s="217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1</v>
      </c>
    </row>
    <row r="37" spans="2:13" ht="13.15" customHeight="1" x14ac:dyDescent="0.2">
      <c r="B37" s="217" t="s">
        <v>1640</v>
      </c>
      <c r="C37" s="217"/>
      <c r="D37" s="76">
        <f>DatosDelitos!C305</f>
        <v>2</v>
      </c>
      <c r="E37" s="77">
        <f>DatosDelitos!H305</f>
        <v>0</v>
      </c>
      <c r="F37" s="77">
        <f>DatosDelitos!I305</f>
        <v>1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7" t="s">
        <v>1641</v>
      </c>
      <c r="C38" s="217"/>
      <c r="D38" s="76">
        <f>DatosDelitos!C312+DatosDelitos!C318+DatosDelitos!C320</f>
        <v>162</v>
      </c>
      <c r="E38" s="77">
        <f>DatosDelitos!H312+DatosDelitos!H318+DatosDelitos!H320</f>
        <v>94</v>
      </c>
      <c r="F38" s="77">
        <f>DatosDelitos!I312+DatosDelitos!I318+DatosDelitos!I320</f>
        <v>79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38</v>
      </c>
    </row>
    <row r="39" spans="2:13" ht="13.15" customHeight="1" x14ac:dyDescent="0.2">
      <c r="B39" s="217" t="s">
        <v>1642</v>
      </c>
      <c r="C39" s="217"/>
      <c r="D39" s="76">
        <f>DatosDelitos!C323</f>
        <v>11597</v>
      </c>
      <c r="E39" s="77">
        <f>DatosDelitos!H323</f>
        <v>497</v>
      </c>
      <c r="F39" s="77">
        <f>DatosDelitos!I323</f>
        <v>0</v>
      </c>
      <c r="G39" s="77">
        <f>DatosDelitos!J323</f>
        <v>10</v>
      </c>
      <c r="H39" s="77">
        <f>DatosDelitos!K323</f>
        <v>0</v>
      </c>
      <c r="I39" s="77">
        <f>DatosDelitos!L323</f>
        <v>3</v>
      </c>
      <c r="J39" s="77">
        <f>DatosDelitos!M323</f>
        <v>0</v>
      </c>
      <c r="K39" s="77">
        <f>DatosDelitos!O323</f>
        <v>23</v>
      </c>
      <c r="L39" s="77">
        <f>DatosDelitos!P323</f>
        <v>6</v>
      </c>
    </row>
    <row r="40" spans="2:13" ht="13.15" customHeight="1" x14ac:dyDescent="0.2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20" t="s">
        <v>976</v>
      </c>
      <c r="C43" s="220"/>
      <c r="D43" s="79">
        <f>SUM(D11:D42)</f>
        <v>35910</v>
      </c>
      <c r="E43" s="79">
        <f t="shared" ref="E43:L43" si="0">SUM(E11:E42)</f>
        <v>7069</v>
      </c>
      <c r="F43" s="79">
        <f t="shared" si="0"/>
        <v>5254</v>
      </c>
      <c r="G43" s="79">
        <f t="shared" si="0"/>
        <v>103</v>
      </c>
      <c r="H43" s="79">
        <f t="shared" si="0"/>
        <v>145</v>
      </c>
      <c r="I43" s="79">
        <f t="shared" si="0"/>
        <v>32</v>
      </c>
      <c r="J43" s="79">
        <f t="shared" si="0"/>
        <v>42</v>
      </c>
      <c r="K43" s="79">
        <f t="shared" si="0"/>
        <v>308</v>
      </c>
      <c r="L43" s="79">
        <f t="shared" si="0"/>
        <v>10007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9" t="s">
        <v>1646</v>
      </c>
      <c r="C49" s="219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9" t="s">
        <v>1647</v>
      </c>
      <c r="C50" s="219"/>
      <c r="D50" s="82">
        <f>DatosDelitos!F13-DatosDelitos!F17</f>
        <v>294</v>
      </c>
      <c r="E50" s="82">
        <f>DatosDelitos!G13-DatosDelitos!G17</f>
        <v>364</v>
      </c>
    </row>
    <row r="51" spans="2:5" ht="13.15" customHeight="1" x14ac:dyDescent="0.25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9" t="s">
        <v>367</v>
      </c>
      <c r="C52" s="219"/>
      <c r="D52" s="82">
        <f>DatosDelitos!F20</f>
        <v>0</v>
      </c>
      <c r="E52" s="82">
        <f>DatosDelitos!G20</f>
        <v>1</v>
      </c>
    </row>
    <row r="53" spans="2:5" ht="13.15" customHeight="1" x14ac:dyDescent="0.25">
      <c r="B53" s="219" t="s">
        <v>372</v>
      </c>
      <c r="C53" s="219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9" t="s">
        <v>1619</v>
      </c>
      <c r="C54" s="219"/>
      <c r="D54" s="82">
        <f>DatosDelitos!F17+DatosDelitos!F44</f>
        <v>1602</v>
      </c>
      <c r="E54" s="82">
        <f>DatosDelitos!G17+DatosDelitos!G44</f>
        <v>811</v>
      </c>
    </row>
    <row r="55" spans="2:5" ht="13.15" customHeight="1" x14ac:dyDescent="0.25">
      <c r="B55" s="219" t="s">
        <v>1620</v>
      </c>
      <c r="C55" s="219"/>
      <c r="D55" s="82">
        <f>DatosDelitos!F30</f>
        <v>752</v>
      </c>
      <c r="E55" s="82">
        <f>DatosDelitos!G30</f>
        <v>692</v>
      </c>
    </row>
    <row r="56" spans="2:5" ht="13.15" customHeight="1" x14ac:dyDescent="0.25">
      <c r="B56" s="219" t="s">
        <v>1621</v>
      </c>
      <c r="C56" s="219"/>
      <c r="D56" s="82">
        <f>DatosDelitos!F42-DatosDelitos!F44</f>
        <v>4</v>
      </c>
      <c r="E56" s="82">
        <f>DatosDelitos!G42-DatosDelitos!G44</f>
        <v>4</v>
      </c>
    </row>
    <row r="57" spans="2:5" ht="13.15" customHeight="1" x14ac:dyDescent="0.25">
      <c r="B57" s="219" t="s">
        <v>1622</v>
      </c>
      <c r="C57" s="219"/>
      <c r="D57" s="82">
        <f>DatosDelitos!F50</f>
        <v>42</v>
      </c>
      <c r="E57" s="82">
        <f>DatosDelitos!G50</f>
        <v>26</v>
      </c>
    </row>
    <row r="58" spans="2:5" ht="13.15" customHeight="1" x14ac:dyDescent="0.25">
      <c r="B58" s="219" t="s">
        <v>1623</v>
      </c>
      <c r="C58" s="219"/>
      <c r="D58" s="82">
        <f>DatosDelitos!F72</f>
        <v>2</v>
      </c>
      <c r="E58" s="82">
        <f>DatosDelitos!G72</f>
        <v>0</v>
      </c>
    </row>
    <row r="59" spans="2:5" ht="27" customHeight="1" x14ac:dyDescent="0.25">
      <c r="B59" s="219" t="s">
        <v>1648</v>
      </c>
      <c r="C59" s="219"/>
      <c r="D59" s="82">
        <f>DatosDelitos!F74</f>
        <v>7</v>
      </c>
      <c r="E59" s="82">
        <f>DatosDelitos!G74</f>
        <v>3</v>
      </c>
    </row>
    <row r="60" spans="2:5" ht="13.15" customHeight="1" x14ac:dyDescent="0.25">
      <c r="B60" s="219" t="s">
        <v>1625</v>
      </c>
      <c r="C60" s="219"/>
      <c r="D60" s="82">
        <f>DatosDelitos!F82</f>
        <v>5</v>
      </c>
      <c r="E60" s="82">
        <f>DatosDelitos!G82</f>
        <v>16</v>
      </c>
    </row>
    <row r="61" spans="2:5" ht="13.15" customHeight="1" x14ac:dyDescent="0.25">
      <c r="B61" s="219" t="s">
        <v>1626</v>
      </c>
      <c r="C61" s="219"/>
      <c r="D61" s="82">
        <f>DatosDelitos!F85</f>
        <v>31</v>
      </c>
      <c r="E61" s="82">
        <f>DatosDelitos!G85</f>
        <v>24</v>
      </c>
    </row>
    <row r="62" spans="2:5" ht="13.15" customHeight="1" x14ac:dyDescent="0.25">
      <c r="B62" s="219" t="s">
        <v>995</v>
      </c>
      <c r="C62" s="219"/>
      <c r="D62" s="82">
        <f>DatosDelitos!F97</f>
        <v>616</v>
      </c>
      <c r="E62" s="82">
        <f>DatosDelitos!G97</f>
        <v>520</v>
      </c>
    </row>
    <row r="63" spans="2:5" ht="27" customHeight="1" x14ac:dyDescent="0.25">
      <c r="B63" s="219" t="s">
        <v>1649</v>
      </c>
      <c r="C63" s="219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9" t="s">
        <v>1628</v>
      </c>
      <c r="C64" s="219"/>
      <c r="D64" s="82">
        <f>DatosDelitos!F137</f>
        <v>1</v>
      </c>
      <c r="E64" s="82">
        <f>DatosDelitos!G137</f>
        <v>4</v>
      </c>
    </row>
    <row r="65" spans="2:5" ht="13.15" customHeight="1" x14ac:dyDescent="0.25">
      <c r="B65" s="219" t="s">
        <v>1629</v>
      </c>
      <c r="C65" s="219"/>
      <c r="D65" s="82">
        <f>DatosDelitos!F144</f>
        <v>33</v>
      </c>
      <c r="E65" s="82">
        <f>DatosDelitos!G144</f>
        <v>27</v>
      </c>
    </row>
    <row r="66" spans="2:5" ht="40.5" customHeight="1" x14ac:dyDescent="0.25">
      <c r="B66" s="219" t="s">
        <v>1630</v>
      </c>
      <c r="C66" s="219"/>
      <c r="D66" s="82">
        <f>DatosDelitos!F147</f>
        <v>3</v>
      </c>
      <c r="E66" s="82">
        <f>DatosDelitos!G147</f>
        <v>3</v>
      </c>
    </row>
    <row r="67" spans="2:5" ht="13.15" customHeight="1" x14ac:dyDescent="0.25">
      <c r="B67" s="219" t="s">
        <v>1631</v>
      </c>
      <c r="C67" s="219"/>
      <c r="D67" s="82">
        <f>DatosDelitos!F156+SUM(DatosDelitos!F167:G172)</f>
        <v>32</v>
      </c>
      <c r="E67" s="82">
        <f>DatosDelitos!G156+SUM(DatosDelitos!G167:H172)</f>
        <v>61</v>
      </c>
    </row>
    <row r="68" spans="2:5" ht="13.15" customHeight="1" x14ac:dyDescent="0.25">
      <c r="B68" s="219" t="s">
        <v>1632</v>
      </c>
      <c r="C68" s="219"/>
      <c r="D68" s="82">
        <f>SUM(DatosDelitos!F173:G177)</f>
        <v>298</v>
      </c>
      <c r="E68" s="82">
        <f>SUM(DatosDelitos!G173:H177)</f>
        <v>832</v>
      </c>
    </row>
    <row r="69" spans="2:5" ht="13.15" customHeight="1" x14ac:dyDescent="0.25">
      <c r="B69" s="219" t="s">
        <v>1633</v>
      </c>
      <c r="C69" s="219"/>
      <c r="D69" s="82">
        <f>DatosDelitos!F178</f>
        <v>2521</v>
      </c>
      <c r="E69" s="82">
        <f>DatosDelitos!G178</f>
        <v>2405</v>
      </c>
    </row>
    <row r="70" spans="2:5" ht="13.15" customHeight="1" x14ac:dyDescent="0.25">
      <c r="B70" s="219" t="s">
        <v>1634</v>
      </c>
      <c r="C70" s="219"/>
      <c r="D70" s="82">
        <f>DatosDelitos!F186</f>
        <v>87</v>
      </c>
      <c r="E70" s="82">
        <f>DatosDelitos!G186</f>
        <v>77</v>
      </c>
    </row>
    <row r="71" spans="2:5" ht="13.15" customHeight="1" x14ac:dyDescent="0.25">
      <c r="B71" s="219" t="s">
        <v>1635</v>
      </c>
      <c r="C71" s="219"/>
      <c r="D71" s="82">
        <f>DatosDelitos!F201</f>
        <v>70</v>
      </c>
      <c r="E71" s="82">
        <f>DatosDelitos!G201</f>
        <v>65</v>
      </c>
    </row>
    <row r="72" spans="2:5" ht="13.15" customHeight="1" x14ac:dyDescent="0.25">
      <c r="B72" s="219" t="s">
        <v>1636</v>
      </c>
      <c r="C72" s="219"/>
      <c r="D72" s="82">
        <f>DatosDelitos!F223</f>
        <v>955</v>
      </c>
      <c r="E72" s="82">
        <f>DatosDelitos!G223</f>
        <v>739</v>
      </c>
    </row>
    <row r="73" spans="2:5" ht="13.15" customHeight="1" x14ac:dyDescent="0.25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9" t="s">
        <v>1638</v>
      </c>
      <c r="C74" s="219"/>
      <c r="D74" s="82">
        <f>DatosDelitos!F271</f>
        <v>517</v>
      </c>
      <c r="E74" s="82">
        <f>DatosDelitos!G271</f>
        <v>509</v>
      </c>
    </row>
    <row r="75" spans="2:5" ht="38.25" customHeight="1" x14ac:dyDescent="0.25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9" t="s">
        <v>1641</v>
      </c>
      <c r="C77" s="219"/>
      <c r="D77" s="82">
        <f>DatosDelitos!F312+DatosDelitos!F318+DatosDelitos!F320</f>
        <v>1</v>
      </c>
      <c r="E77" s="82">
        <f>DatosDelitos!G312+DatosDelitos!G318+DatosDelitos!G320</f>
        <v>2</v>
      </c>
    </row>
    <row r="78" spans="2:5" ht="13.9" customHeight="1" x14ac:dyDescent="0.25">
      <c r="B78" s="219" t="s">
        <v>1642</v>
      </c>
      <c r="C78" s="219"/>
      <c r="D78" s="82">
        <f>DatosDelitos!F323</f>
        <v>230</v>
      </c>
      <c r="E78" s="82">
        <f>DatosDelitos!G323</f>
        <v>0</v>
      </c>
    </row>
    <row r="79" spans="2:5" ht="15" customHeight="1" x14ac:dyDescent="0.25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1" t="s">
        <v>1650</v>
      </c>
      <c r="C82" s="221"/>
      <c r="D82" s="82">
        <f>SUM(D49:D81)</f>
        <v>8103</v>
      </c>
      <c r="E82" s="82">
        <f>SUM(E49:E81)</f>
        <v>7185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9" t="s">
        <v>1618</v>
      </c>
      <c r="C87" s="219"/>
      <c r="D87" s="82">
        <f>DatosDelitos!N5+DatosDelitos!N13-DatosDelitos!N17</f>
        <v>17</v>
      </c>
    </row>
    <row r="88" spans="2:13" ht="13.15" customHeight="1" x14ac:dyDescent="0.25">
      <c r="B88" s="219" t="s">
        <v>310</v>
      </c>
      <c r="C88" s="219"/>
      <c r="D88" s="82">
        <f>DatosDelitos!N10</f>
        <v>0</v>
      </c>
    </row>
    <row r="89" spans="2:13" ht="13.15" customHeight="1" x14ac:dyDescent="0.25">
      <c r="B89" s="219" t="s">
        <v>367</v>
      </c>
      <c r="C89" s="219"/>
      <c r="D89" s="82">
        <f>DatosDelitos!N20</f>
        <v>1</v>
      </c>
    </row>
    <row r="90" spans="2:13" ht="13.15" customHeight="1" x14ac:dyDescent="0.25">
      <c r="B90" s="219" t="s">
        <v>372</v>
      </c>
      <c r="C90" s="219"/>
      <c r="D90" s="82">
        <f>DatosDelitos!N23</f>
        <v>0</v>
      </c>
    </row>
    <row r="91" spans="2:13" ht="13.15" customHeight="1" x14ac:dyDescent="0.25">
      <c r="B91" s="219" t="s">
        <v>1652</v>
      </c>
      <c r="C91" s="219"/>
      <c r="D91" s="82">
        <f>SUM(DatosDelitos!N17,DatosDelitos!N44)</f>
        <v>76</v>
      </c>
    </row>
    <row r="92" spans="2:13" ht="13.15" customHeight="1" x14ac:dyDescent="0.25">
      <c r="B92" s="219" t="s">
        <v>1620</v>
      </c>
      <c r="C92" s="219"/>
      <c r="D92" s="82">
        <f>DatosDelitos!N30</f>
        <v>8</v>
      </c>
    </row>
    <row r="93" spans="2:13" ht="13.15" customHeight="1" x14ac:dyDescent="0.25">
      <c r="B93" s="219" t="s">
        <v>1621</v>
      </c>
      <c r="C93" s="219"/>
      <c r="D93" s="82">
        <f>DatosDelitos!N42-DatosDelitos!N44</f>
        <v>0</v>
      </c>
    </row>
    <row r="94" spans="2:13" ht="13.15" customHeight="1" x14ac:dyDescent="0.25">
      <c r="B94" s="219" t="s">
        <v>1622</v>
      </c>
      <c r="C94" s="219"/>
      <c r="D94" s="82">
        <f>DatosDelitos!N50</f>
        <v>11</v>
      </c>
    </row>
    <row r="95" spans="2:13" ht="13.15" customHeight="1" x14ac:dyDescent="0.25">
      <c r="B95" s="219" t="s">
        <v>1623</v>
      </c>
      <c r="C95" s="219"/>
      <c r="D95" s="82">
        <f>DatosDelitos!N72</f>
        <v>1</v>
      </c>
    </row>
    <row r="96" spans="2:13" ht="27" customHeight="1" x14ac:dyDescent="0.25">
      <c r="B96" s="219" t="s">
        <v>1648</v>
      </c>
      <c r="C96" s="219"/>
      <c r="D96" s="82">
        <f>DatosDelitos!N74</f>
        <v>2</v>
      </c>
    </row>
    <row r="97" spans="2:4" ht="13.15" customHeight="1" x14ac:dyDescent="0.25">
      <c r="B97" s="219" t="s">
        <v>1625</v>
      </c>
      <c r="C97" s="219"/>
      <c r="D97" s="82">
        <f>DatosDelitos!N82</f>
        <v>0</v>
      </c>
    </row>
    <row r="98" spans="2:4" ht="13.15" customHeight="1" x14ac:dyDescent="0.25">
      <c r="B98" s="219" t="s">
        <v>1626</v>
      </c>
      <c r="C98" s="219"/>
      <c r="D98" s="82">
        <f>DatosDelitos!N85</f>
        <v>28</v>
      </c>
    </row>
    <row r="99" spans="2:4" ht="13.15" customHeight="1" x14ac:dyDescent="0.25">
      <c r="B99" s="219" t="s">
        <v>995</v>
      </c>
      <c r="C99" s="219"/>
      <c r="D99" s="82">
        <f>DatosDelitos!N97</f>
        <v>40</v>
      </c>
    </row>
    <row r="100" spans="2:4" ht="27" customHeight="1" x14ac:dyDescent="0.25">
      <c r="B100" s="219" t="s">
        <v>1649</v>
      </c>
      <c r="C100" s="219"/>
      <c r="D100" s="82">
        <f>DatosDelitos!N131</f>
        <v>8</v>
      </c>
    </row>
    <row r="101" spans="2:4" ht="13.15" customHeight="1" x14ac:dyDescent="0.25">
      <c r="B101" s="219" t="s">
        <v>1628</v>
      </c>
      <c r="C101" s="219"/>
      <c r="D101" s="82">
        <f>DatosDelitos!N137</f>
        <v>24</v>
      </c>
    </row>
    <row r="102" spans="2:4" ht="13.15" customHeight="1" x14ac:dyDescent="0.25">
      <c r="B102" s="219" t="s">
        <v>1629</v>
      </c>
      <c r="C102" s="219"/>
      <c r="D102" s="82">
        <f>DatosDelitos!N144</f>
        <v>2</v>
      </c>
    </row>
    <row r="103" spans="2:4" ht="13.15" customHeight="1" x14ac:dyDescent="0.25">
      <c r="B103" s="219" t="s">
        <v>1653</v>
      </c>
      <c r="C103" s="219"/>
      <c r="D103" s="82">
        <f>DatosDelitos!N148</f>
        <v>136</v>
      </c>
    </row>
    <row r="104" spans="2:4" ht="13.15" customHeight="1" x14ac:dyDescent="0.25">
      <c r="B104" s="219" t="s">
        <v>1205</v>
      </c>
      <c r="C104" s="219"/>
      <c r="D104" s="82">
        <f>SUM(DatosDelitos!N149,DatosDelitos!N150)</f>
        <v>0</v>
      </c>
    </row>
    <row r="105" spans="2:4" ht="13.15" customHeight="1" x14ac:dyDescent="0.25">
      <c r="B105" s="219" t="s">
        <v>1203</v>
      </c>
      <c r="C105" s="219"/>
      <c r="D105" s="82">
        <f>SUM(DatosDelitos!N151:N155)</f>
        <v>22</v>
      </c>
    </row>
    <row r="106" spans="2:4" ht="13.15" customHeight="1" x14ac:dyDescent="0.25">
      <c r="B106" s="219" t="s">
        <v>1631</v>
      </c>
      <c r="C106" s="219"/>
      <c r="D106" s="82">
        <f>SUM(SUM(DatosDelitos!N157:N160),SUM(DatosDelitos!N167:N172))</f>
        <v>1</v>
      </c>
    </row>
    <row r="107" spans="2:4" ht="13.15" customHeight="1" x14ac:dyDescent="0.25">
      <c r="B107" s="219" t="s">
        <v>1654</v>
      </c>
      <c r="C107" s="219"/>
      <c r="D107" s="82">
        <f>SUM(DatosDelitos!N161:N165)</f>
        <v>0</v>
      </c>
    </row>
    <row r="108" spans="2:4" ht="13.15" customHeight="1" x14ac:dyDescent="0.25">
      <c r="B108" s="219" t="s">
        <v>1632</v>
      </c>
      <c r="C108" s="219"/>
      <c r="D108" s="82">
        <f>SUM(DatosDelitos!N173:N177)</f>
        <v>28</v>
      </c>
    </row>
    <row r="109" spans="2:4" ht="13.15" customHeight="1" x14ac:dyDescent="0.25">
      <c r="B109" s="219" t="s">
        <v>1633</v>
      </c>
      <c r="C109" s="219"/>
      <c r="D109" s="82">
        <f>DatosDelitos!N178</f>
        <v>107</v>
      </c>
    </row>
    <row r="110" spans="2:4" ht="13.15" customHeight="1" x14ac:dyDescent="0.25">
      <c r="B110" s="219" t="s">
        <v>1634</v>
      </c>
      <c r="C110" s="219"/>
      <c r="D110" s="82">
        <f>DatosDelitos!N186</f>
        <v>12</v>
      </c>
    </row>
    <row r="111" spans="2:4" ht="13.15" customHeight="1" x14ac:dyDescent="0.25">
      <c r="B111" s="219" t="s">
        <v>1635</v>
      </c>
      <c r="C111" s="219"/>
      <c r="D111" s="82">
        <f>DatosDelitos!N201</f>
        <v>34</v>
      </c>
    </row>
    <row r="112" spans="2:4" ht="13.15" customHeight="1" x14ac:dyDescent="0.25">
      <c r="B112" s="219" t="s">
        <v>1636</v>
      </c>
      <c r="C112" s="219"/>
      <c r="D112" s="82">
        <f>DatosDelitos!N223</f>
        <v>1040</v>
      </c>
    </row>
    <row r="113" spans="2:4" ht="13.15" customHeight="1" x14ac:dyDescent="0.25">
      <c r="B113" s="219" t="s">
        <v>1637</v>
      </c>
      <c r="C113" s="219"/>
      <c r="D113" s="82">
        <f>DatosDelitos!N244</f>
        <v>0</v>
      </c>
    </row>
    <row r="114" spans="2:4" ht="13.15" customHeight="1" x14ac:dyDescent="0.25">
      <c r="B114" s="219" t="s">
        <v>1638</v>
      </c>
      <c r="C114" s="219"/>
      <c r="D114" s="82">
        <f>DatosDelitos!N271</f>
        <v>4</v>
      </c>
    </row>
    <row r="115" spans="2:4" ht="38.25" customHeight="1" x14ac:dyDescent="0.25">
      <c r="B115" s="219" t="s">
        <v>1639</v>
      </c>
      <c r="C115" s="219"/>
      <c r="D115" s="82">
        <f>DatosDelitos!N301</f>
        <v>0</v>
      </c>
    </row>
    <row r="116" spans="2:4" ht="13.15" customHeight="1" x14ac:dyDescent="0.25">
      <c r="B116" s="219" t="s">
        <v>1640</v>
      </c>
      <c r="C116" s="219"/>
      <c r="D116" s="82">
        <f>DatosDelitos!N305</f>
        <v>1</v>
      </c>
    </row>
    <row r="117" spans="2:4" ht="13.15" customHeight="1" x14ac:dyDescent="0.25">
      <c r="B117" s="219" t="s">
        <v>1641</v>
      </c>
      <c r="C117" s="219"/>
      <c r="D117" s="82">
        <f>DatosDelitos!N312+DatosDelitos!N320</f>
        <v>1</v>
      </c>
    </row>
    <row r="118" spans="2:4" ht="13.15" customHeight="1" x14ac:dyDescent="0.25">
      <c r="B118" s="219" t="s">
        <v>938</v>
      </c>
      <c r="C118" s="219"/>
      <c r="D118" s="82">
        <f>DatosDelitos!N318</f>
        <v>0</v>
      </c>
    </row>
    <row r="119" spans="2:4" ht="13.9" customHeight="1" x14ac:dyDescent="0.25">
      <c r="B119" s="219" t="s">
        <v>1642</v>
      </c>
      <c r="C119" s="219"/>
      <c r="D119" s="82">
        <f>DatosDelitos!N323</f>
        <v>20</v>
      </c>
    </row>
    <row r="120" spans="2:4" ht="12.75" customHeight="1" x14ac:dyDescent="0.25">
      <c r="B120" s="221" t="s">
        <v>1643</v>
      </c>
      <c r="C120" s="221"/>
      <c r="D120" s="82">
        <f>DatosDelitos!N325</f>
        <v>0</v>
      </c>
    </row>
    <row r="121" spans="2:4" ht="15" customHeight="1" x14ac:dyDescent="0.25">
      <c r="B121" s="221" t="s">
        <v>972</v>
      </c>
      <c r="C121" s="221"/>
      <c r="D121" s="82">
        <f>DatosDelitos!N337</f>
        <v>0</v>
      </c>
    </row>
    <row r="122" spans="2:4" ht="15" customHeight="1" x14ac:dyDescent="0.25">
      <c r="B122" s="221" t="s">
        <v>1644</v>
      </c>
      <c r="C122" s="221"/>
      <c r="D122" s="82">
        <f>DatosDelitos!N339</f>
        <v>0</v>
      </c>
    </row>
    <row r="123" spans="2:4" ht="15" customHeight="1" x14ac:dyDescent="0.25">
      <c r="B123" s="219" t="s">
        <v>1650</v>
      </c>
      <c r="C123" s="219"/>
      <c r="D123" s="82">
        <f>SUM(D87:D122)</f>
        <v>1624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2022-05-23T10:53:09Z</dcterms:created>
  <dcterms:modified xsi:type="dcterms:W3CDTF">2022-06-03T08:27:56Z</dcterms:modified>
</cp:coreProperties>
</file>