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D4B380B-5978-44E4-AD63-6841EE9601C7}" xr6:coauthVersionLast="47" xr6:coauthVersionMax="47" xr10:uidLastSave="{00000000-0000-0000-0000-000000000000}"/>
  <workbookProtection workbookAlgorithmName="SHA-512" workbookHashValue="RGSW5Oy/zToUHINSfX4EU5w7eyHoz+MNcPxhregzviEsZ0zIirEE9AXsW7c9iup4wfcgNziH8KAt931BXnNLCQ==" workbookSaltValue="E99neEWUGhc43EPZI1hx0A==" workbookSpinCount="100000" lockStructure="1"/>
  <bookViews>
    <workbookView xWindow="23880" yWindow="-120" windowWidth="24240" windowHeight="13140" firstSheet="1" activeTab="1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E43" i="15" s="1"/>
  <c r="D12" i="15"/>
  <c r="L11" i="15"/>
  <c r="K11" i="15"/>
  <c r="K43" i="15" s="1"/>
  <c r="J11" i="15"/>
  <c r="I11" i="15"/>
  <c r="I43" i="15" s="1"/>
  <c r="H11" i="15"/>
  <c r="G11" i="15"/>
  <c r="F11" i="15"/>
  <c r="E11" i="15"/>
  <c r="D11" i="15"/>
  <c r="D43" i="15" s="1"/>
  <c r="D123" i="15"/>
  <c r="E82" i="15"/>
  <c r="D82" i="15"/>
  <c r="L43" i="15"/>
  <c r="J43" i="15"/>
  <c r="H43" i="15"/>
  <c r="G43" i="15"/>
  <c r="F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E90D56E-4FE7-400B-8EC7-818C92D028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468B7B7-58B3-471F-9777-3073937C0B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979C63C-DE96-451F-9E6E-79EE6F76A5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A245F8A-36DC-48BC-84F2-450F1D7154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C2CED66-6D05-4B1B-9D9E-CEC464CED8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D964C8-746A-4C27-98E9-FB55500611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B0E5E42-2E2D-4D09-A38C-0B3212D53C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8CD0831-2B74-431E-9F59-F32415A2DD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4F94F3F-E676-49C8-B049-62C210A6C1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0F7DBFC-74B9-4DF7-9A42-6EF5BD3BF1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FB90209-6F1F-4C68-B8D2-ECABBCE3E1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A3196D9-BC80-43D0-B052-F75BE9B8DC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F1C9FDA-A3FB-4328-A639-BE53F2B8FF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E0C61B0-AC25-4346-B1A6-EE39D0705B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8F6E9DC-8A24-4450-8C1C-096F6C70A5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CD45328-9B31-45C1-AEE8-4F55552DF7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E09D54-450F-4608-87B7-765324B589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A76E174-F76F-4695-BE33-FED7DB2997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6A6633-4BAE-4475-BD34-5A691AE8AB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1485783-33A0-43A8-8708-88B415721A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593CA79-9E90-4A1E-8C20-1AB8D5BB99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32DA898-521A-4BDE-8B07-28F2B3697D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EC2518A-79A7-4048-BF5D-79BE7B8E21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501568B-E329-4B23-84E7-E33D2A12C5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2C13D39-ABF4-41AF-AFFD-428A3255B5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DCA38E5-7949-4B35-BAFB-C45969B665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5B4A1CE-5605-44B4-9CDC-39FE2878A3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2319F32-8EB0-4B62-A9C9-390332689B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5C0ABD3-2F7D-444D-901F-575D6B7B01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D6B27B9-0B04-4944-A58D-00494C0A51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B619BE4-A2CC-45BA-BF10-119BA34EBF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A893DB6-6EF4-442D-80A6-9BE5932F6C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<sst xmlns="http://schemas.openxmlformats.org/spreadsheetml/2006/main" count="2935" uniqueCount="1826">
  <si>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</si>
  <si>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</si>
  <si>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</si>
  <si>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</si>
  <si>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</si>
  <si>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</si>
  <si>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Bizkaia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</si>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</sst>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6FB82D23-FE74-4275-9760-79CBFFF85464}"/>
    <cellStyle name="Normal" xfId="0" builtinId="0"/>
    <cellStyle name="Normal 2" xfId="1" xr:uid="{51C55651-BF15-46C0-8809-DECD6D424F16}"/>
    <cellStyle name="Normal 3" xfId="3" xr:uid="{366ED333-F20F-4ED8-8EE5-91B3ACD006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82-4CF3-ABB2-88511554B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82-4CF3-ABB2-88511554B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5609</c:v>
                </c:pt>
                <c:pt idx="1">
                  <c:v>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2-4CF3-ABB2-88511554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10-4D0C-8AFD-C351415A6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10-4D0C-8AFD-C351415A6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10-4D0C-8AFD-C351415A63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583</c:v>
                </c:pt>
                <c:pt idx="1">
                  <c:v>509</c:v>
                </c:pt>
                <c:pt idx="2">
                  <c:v>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0-4D0C-8AFD-C351415A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F2-439A-B4CF-1465992C7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F2-439A-B4CF-1465992C71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2156</c:v>
                </c:pt>
                <c:pt idx="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2-439A-B4CF-1465992C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11-4177-8184-693A387276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11-4177-8184-693A387276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2635</c:v>
                </c:pt>
                <c:pt idx="1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1-4177-8184-693A38727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8F-4026-BA73-C1FB689EDA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8F-4026-BA73-C1FB689EDA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1409</c:v>
                </c:pt>
                <c:pt idx="1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F-4026-BA73-C1FB689ED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DE-42DA-8283-EF9E006071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DE-42DA-8283-EF9E00607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94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E-42DA-8283-EF9E0060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17-4663-9478-CD9F16AA64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17-4663-9478-CD9F16AA64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194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7-4663-9478-CD9F16AA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57-469A-A70B-9274A5E59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57-469A-A70B-9274A5E599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57-469A-A70B-9274A5E599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86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7-469A-A70B-9274A5E59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25-4A34-8AEE-92B5C5AFCD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25-4A34-8AEE-92B5C5AFCD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6412</c:v>
                </c:pt>
                <c:pt idx="1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5-4A34-8AEE-92B5C5AF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EB-4867-BBC9-0A00C53A28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EB-4867-BBC9-0A00C53A28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EB-4867-BBC9-0A00C53A289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78</c:v>
                </c:pt>
                <c:pt idx="1">
                  <c:v>1846</c:v>
                </c:pt>
                <c:pt idx="2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B-4867-BBC9-0A00C53A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AA-4EED-8EE3-072E187259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AA-4EED-8EE3-072E187259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AA-4EED-8EE3-072E187259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2432</c:v>
                </c:pt>
                <c:pt idx="1">
                  <c:v>2542</c:v>
                </c:pt>
                <c:pt idx="2">
                  <c:v>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AA-4EED-8EE3-072E1872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98-43D6-B68D-761AFC3C1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98-43D6-B68D-761AFC3C18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576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8-43D6-B68D-761AFC3C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E3-4C2E-8F9C-005A7B209A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E3-4C2E-8F9C-005A7B209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11123</c:v>
                </c:pt>
                <c:pt idx="1">
                  <c:v>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3-4C2E-8F9C-005A7B209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807</c:v>
              </c:pt>
              <c:pt idx="1">
                <c:v>3982</c:v>
              </c:pt>
              <c:pt idx="2">
                <c:v>61</c:v>
              </c:pt>
              <c:pt idx="3">
                <c:v>3</c:v>
              </c:pt>
              <c:pt idx="4">
                <c:v>756</c:v>
              </c:pt>
            </c:numLit>
          </c:val>
          <c:extLst>
            <c:ext xmlns:c16="http://schemas.microsoft.com/office/drawing/2014/chart" uri="{C3380CC4-5D6E-409C-BE32-E72D297353CC}">
              <c16:uniqueId val="{00000003-9531-4A9D-858B-094CABC5D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2538</c:v>
              </c:pt>
              <c:pt idx="1">
                <c:v>3355</c:v>
              </c:pt>
              <c:pt idx="2">
                <c:v>131</c:v>
              </c:pt>
              <c:pt idx="3">
                <c:v>53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0AC6-40F8-BB9C-80B01263D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53</c:v>
              </c:pt>
              <c:pt idx="2">
                <c:v>45</c:v>
              </c:pt>
              <c:pt idx="3">
                <c:v>12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3-9977-4867-B945-51024E6B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0734908136482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58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E679-4E5A-9512-F01090AE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10359</c:v>
              </c:pt>
              <c:pt idx="1">
                <c:v>50</c:v>
              </c:pt>
              <c:pt idx="2">
                <c:v>1930</c:v>
              </c:pt>
              <c:pt idx="3">
                <c:v>7</c:v>
              </c:pt>
              <c:pt idx="4">
                <c:v>170</c:v>
              </c:pt>
              <c:pt idx="5">
                <c:v>4</c:v>
              </c:pt>
              <c:pt idx="6">
                <c:v>118</c:v>
              </c:pt>
              <c:pt idx="7">
                <c:v>1261</c:v>
              </c:pt>
              <c:pt idx="8">
                <c:v>1800</c:v>
              </c:pt>
              <c:pt idx="9">
                <c:v>6382</c:v>
              </c:pt>
            </c:numLit>
          </c:val>
          <c:extLst>
            <c:ext xmlns:c16="http://schemas.microsoft.com/office/drawing/2014/chart" uri="{C3380CC4-5D6E-409C-BE32-E72D297353CC}">
              <c16:uniqueId val="{00000003-2EEA-4F4F-A5A2-08286285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contencioso</c:v>
                </c:pt>
                <c:pt idx="11">
                  <c:v>Separación mutuo acuerdo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166</c:v>
              </c:pt>
              <c:pt idx="1">
                <c:v>570</c:v>
              </c:pt>
              <c:pt idx="2">
                <c:v>1276</c:v>
              </c:pt>
              <c:pt idx="3">
                <c:v>391</c:v>
              </c:pt>
              <c:pt idx="4">
                <c:v>562</c:v>
              </c:pt>
              <c:pt idx="5">
                <c:v>315</c:v>
              </c:pt>
              <c:pt idx="6">
                <c:v>120</c:v>
              </c:pt>
              <c:pt idx="7">
                <c:v>471</c:v>
              </c:pt>
              <c:pt idx="8">
                <c:v>5823</c:v>
              </c:pt>
              <c:pt idx="9">
                <c:v>585</c:v>
              </c:pt>
              <c:pt idx="10">
                <c:v>19</c:v>
              </c:pt>
              <c:pt idx="11">
                <c:v>59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9DEF-44AF-998F-B807AC10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2154</c:v>
              </c:pt>
              <c:pt idx="1">
                <c:v>1742</c:v>
              </c:pt>
              <c:pt idx="2">
                <c:v>1215</c:v>
              </c:pt>
              <c:pt idx="3">
                <c:v>524</c:v>
              </c:pt>
              <c:pt idx="4">
                <c:v>106</c:v>
              </c:pt>
              <c:pt idx="5">
                <c:v>166</c:v>
              </c:pt>
              <c:pt idx="6">
                <c:v>396</c:v>
              </c:pt>
              <c:pt idx="7">
                <c:v>6711</c:v>
              </c:pt>
              <c:pt idx="8">
                <c:v>337</c:v>
              </c:pt>
              <c:pt idx="9">
                <c:v>1155</c:v>
              </c:pt>
              <c:pt idx="10">
                <c:v>433</c:v>
              </c:pt>
              <c:pt idx="11">
                <c:v>1136</c:v>
              </c:pt>
              <c:pt idx="12">
                <c:v>953</c:v>
              </c:pt>
              <c:pt idx="13">
                <c:v>1757</c:v>
              </c:pt>
              <c:pt idx="14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646B-4283-AACA-A7AC2E6B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114</c:v>
              </c:pt>
              <c:pt idx="1">
                <c:v>1316</c:v>
              </c:pt>
              <c:pt idx="2">
                <c:v>395</c:v>
              </c:pt>
              <c:pt idx="3">
                <c:v>216</c:v>
              </c:pt>
              <c:pt idx="4">
                <c:v>1618</c:v>
              </c:pt>
              <c:pt idx="5">
                <c:v>350</c:v>
              </c:pt>
              <c:pt idx="6">
                <c:v>103</c:v>
              </c:pt>
              <c:pt idx="7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FA4C-4B41-8EC8-0A835296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63</c:v>
              </c:pt>
              <c:pt idx="1">
                <c:v>417</c:v>
              </c:pt>
              <c:pt idx="2">
                <c:v>272</c:v>
              </c:pt>
              <c:pt idx="3">
                <c:v>13</c:v>
              </c:pt>
              <c:pt idx="4">
                <c:v>108</c:v>
              </c:pt>
              <c:pt idx="5">
                <c:v>198</c:v>
              </c:pt>
              <c:pt idx="6">
                <c:v>1413</c:v>
              </c:pt>
              <c:pt idx="7">
                <c:v>242</c:v>
              </c:pt>
              <c:pt idx="8">
                <c:v>74</c:v>
              </c:pt>
              <c:pt idx="9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E63-4BBC-9A99-417E5D6A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516</c:v>
              </c:pt>
              <c:pt idx="1">
                <c:v>370</c:v>
              </c:pt>
              <c:pt idx="2">
                <c:v>271</c:v>
              </c:pt>
              <c:pt idx="3">
                <c:v>85</c:v>
              </c:pt>
              <c:pt idx="4">
                <c:v>81</c:v>
              </c:pt>
              <c:pt idx="5">
                <c:v>1655</c:v>
              </c:pt>
              <c:pt idx="6">
                <c:v>193</c:v>
              </c:pt>
              <c:pt idx="7">
                <c:v>400</c:v>
              </c:pt>
              <c:pt idx="8">
                <c:v>91</c:v>
              </c:pt>
              <c:pt idx="9">
                <c:v>378</c:v>
              </c:pt>
              <c:pt idx="10">
                <c:v>551</c:v>
              </c:pt>
              <c:pt idx="11">
                <c:v>210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12FB-456C-A9E1-5C9491CB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756</c:v>
              </c:pt>
              <c:pt idx="1">
                <c:v>354</c:v>
              </c:pt>
              <c:pt idx="2">
                <c:v>86</c:v>
              </c:pt>
              <c:pt idx="3">
                <c:v>63</c:v>
              </c:pt>
              <c:pt idx="4">
                <c:v>1445</c:v>
              </c:pt>
              <c:pt idx="5">
                <c:v>140</c:v>
              </c:pt>
              <c:pt idx="6">
                <c:v>432</c:v>
              </c:pt>
              <c:pt idx="7">
                <c:v>73</c:v>
              </c:pt>
              <c:pt idx="8">
                <c:v>350</c:v>
              </c:pt>
              <c:pt idx="9">
                <c:v>549</c:v>
              </c:pt>
              <c:pt idx="10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67EC-43D7-94AD-4E08226C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17</c:v>
              </c:pt>
              <c:pt idx="2">
                <c:v>4</c:v>
              </c:pt>
              <c:pt idx="3">
                <c:v>51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04-4052-84E2-DFF4E50E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217988031496063"/>
          <c:w val="0.27398425196850396"/>
          <c:h val="0.644023622047244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7</c:v>
              </c:pt>
              <c:pt idx="2">
                <c:v>7</c:v>
              </c:pt>
              <c:pt idx="3">
                <c:v>40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0D-4CFE-8CFD-48C68B9F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8065732283464567"/>
          <c:w val="0.27392224409448818"/>
          <c:h val="0.482685039370078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EE5-46A0-815C-87F6A2F6D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5BB-4AB9-A0FE-AC496B7D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Violencia doméstica/género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Medio ambiente</c:v>
                </c:pt>
                <c:pt idx="4">
                  <c:v>Falsedades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32</c:v>
              </c:pt>
              <c:pt idx="2">
                <c:v>35</c:v>
              </c:pt>
              <c:pt idx="3">
                <c:v>16</c:v>
              </c:pt>
              <c:pt idx="4">
                <c:v>11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37F6-43EF-8A77-FFD78B627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</c:v>
              </c:pt>
              <c:pt idx="1">
                <c:v>8</c:v>
              </c:pt>
              <c:pt idx="2">
                <c:v>11</c:v>
              </c:pt>
              <c:pt idx="3">
                <c:v>9</c:v>
              </c:pt>
              <c:pt idx="4">
                <c:v>27</c:v>
              </c:pt>
              <c:pt idx="5">
                <c:v>13</c:v>
              </c:pt>
              <c:pt idx="6">
                <c:v>1</c:v>
              </c:pt>
              <c:pt idx="7">
                <c:v>12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9ED-4D88-8A70-D78FF5ED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1647</c:v>
              </c:pt>
              <c:pt idx="1">
                <c:v>740</c:v>
              </c:pt>
              <c:pt idx="2">
                <c:v>1690</c:v>
              </c:pt>
              <c:pt idx="3">
                <c:v>128</c:v>
              </c:pt>
              <c:pt idx="4">
                <c:v>120</c:v>
              </c:pt>
              <c:pt idx="5">
                <c:v>80</c:v>
              </c:pt>
              <c:pt idx="6">
                <c:v>4823</c:v>
              </c:pt>
              <c:pt idx="7">
                <c:v>163</c:v>
              </c:pt>
              <c:pt idx="8">
                <c:v>1655</c:v>
              </c:pt>
              <c:pt idx="9">
                <c:v>90</c:v>
              </c:pt>
              <c:pt idx="10">
                <c:v>535</c:v>
              </c:pt>
              <c:pt idx="11">
                <c:v>511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DCD5-48F5-8F2F-58C5E99E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5-4200-ABB9-B258EC72EA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5-4200-ABB9-B258EC72EA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15-4200-ABB9-B258EC72EA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15-4200-ABB9-B258EC72EA0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200-ABB9-B258EC72E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48</c:v>
                </c:pt>
                <c:pt idx="2">
                  <c:v>4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15-4200-ABB9-B258EC72E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C-43E5-B60A-685768A6C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9C-43E5-B60A-685768A6C4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9C-43E5-B60A-685768A6C4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9C-43E5-B60A-685768A6C4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9C-43E5-B60A-685768A6C4E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C-43E5-B60A-685768A6C4E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C-43E5-B60A-685768A6C4E9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C-43E5-B60A-685768A6C4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C-43E5-B60A-685768A6C4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33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C-43E5-B60A-685768A6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1475</c:v>
              </c:pt>
              <c:pt idx="1">
                <c:v>156</c:v>
              </c:pt>
              <c:pt idx="2">
                <c:v>192</c:v>
              </c:pt>
              <c:pt idx="3">
                <c:v>288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C685-404B-8E7C-34010385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791</c:v>
              </c:pt>
              <c:pt idx="1">
                <c:v>142</c:v>
              </c:pt>
              <c:pt idx="2">
                <c:v>2</c:v>
              </c:pt>
              <c:pt idx="3">
                <c:v>328</c:v>
              </c:pt>
              <c:pt idx="4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2E17-465A-BD52-FC8D6053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41</c:v>
              </c:pt>
              <c:pt idx="2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0964-41C2-B606-AA565142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18</c:v>
              </c:pt>
              <c:pt idx="2">
                <c:v>171</c:v>
              </c:pt>
              <c:pt idx="3">
                <c:v>49</c:v>
              </c:pt>
              <c:pt idx="4">
                <c:v>13</c:v>
              </c:pt>
              <c:pt idx="5">
                <c:v>1</c:v>
              </c:pt>
              <c:pt idx="6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482E-4442-A7DC-CA495F7FC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4</c:v>
              </c:pt>
              <c:pt idx="1">
                <c:v>203</c:v>
              </c:pt>
              <c:pt idx="2">
                <c:v>19</c:v>
              </c:pt>
              <c:pt idx="3">
                <c:v>27</c:v>
              </c:pt>
              <c:pt idx="4">
                <c:v>95</c:v>
              </c:pt>
              <c:pt idx="5">
                <c:v>127</c:v>
              </c:pt>
              <c:pt idx="6">
                <c:v>216</c:v>
              </c:pt>
              <c:pt idx="7">
                <c:v>130</c:v>
              </c:pt>
              <c:pt idx="8">
                <c:v>12</c:v>
              </c:pt>
              <c:pt idx="9">
                <c:v>1</c:v>
              </c:pt>
              <c:pt idx="10">
                <c:v>2</c:v>
              </c:pt>
              <c:pt idx="11">
                <c:v>30</c:v>
              </c:pt>
              <c:pt idx="12">
                <c:v>119</c:v>
              </c:pt>
              <c:pt idx="13">
                <c:v>14</c:v>
              </c:pt>
              <c:pt idx="14">
                <c:v>3</c:v>
              </c:pt>
              <c:pt idx="15">
                <c:v>42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129-4116-A22F-A431C69C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77</c:v>
              </c:pt>
              <c:pt idx="1">
                <c:v>237</c:v>
              </c:pt>
              <c:pt idx="2">
                <c:v>422</c:v>
              </c:pt>
              <c:pt idx="3">
                <c:v>86</c:v>
              </c:pt>
              <c:pt idx="4">
                <c:v>49</c:v>
              </c:pt>
              <c:pt idx="5">
                <c:v>2</c:v>
              </c:pt>
              <c:pt idx="6">
                <c:v>4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40-4D89-BFE1-6B33BE7B5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A2-4CDB-B96F-0588F286D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A2-4CDB-B96F-0588F286D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90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2-4CDB-B96F-0588F286D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23-4E2F-9D2A-FA1941E1F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23-4E2F-9D2A-FA1941E1F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23-4E2F-9D2A-FA1941E1FF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23-4E2F-9D2A-FA1941E1FF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23</c:v>
                </c:pt>
                <c:pt idx="1">
                  <c:v>113</c:v>
                </c:pt>
                <c:pt idx="2">
                  <c:v>128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3-4E2F-9D2A-FA1941E1FF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917</c:v>
              </c:pt>
              <c:pt idx="1">
                <c:v>154</c:v>
              </c:pt>
              <c:pt idx="2">
                <c:v>50</c:v>
              </c:pt>
              <c:pt idx="3">
                <c:v>1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E30B-4DE4-B957-91D694F0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204</c:v>
              </c:pt>
              <c:pt idx="1">
                <c:v>72</c:v>
              </c:pt>
              <c:pt idx="2">
                <c:v>1</c:v>
              </c:pt>
              <c:pt idx="3">
                <c:v>7</c:v>
              </c:pt>
              <c:pt idx="4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3BE8-48D2-ADB4-4A2951179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58</c:v>
              </c:pt>
              <c:pt idx="2">
                <c:v>20</c:v>
              </c:pt>
              <c:pt idx="3">
                <c:v>47</c:v>
              </c:pt>
              <c:pt idx="4">
                <c:v>302</c:v>
              </c:pt>
              <c:pt idx="5">
                <c:v>283</c:v>
              </c:pt>
              <c:pt idx="6">
                <c:v>12</c:v>
              </c:pt>
              <c:pt idx="7">
                <c:v>10</c:v>
              </c:pt>
              <c:pt idx="8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0-5258-4B7C-8FDC-EFD5AA95B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4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9BD7-40AF-BA7F-DFE59B91B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D5-4212-B77D-3DAD116FC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D5-4212-B77D-3DAD116FCB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248</c:v>
                </c:pt>
                <c:pt idx="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5-4212-B77D-3DAD116F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FA-4A46-A54F-5DBED854B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FA-4A46-A54F-5DBED854B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FA-4A46-A54F-5DBED854BA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FA-4A46-A54F-5DBED854BA8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A-4A46-A54F-5DBED854B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39</c:v>
                </c:pt>
                <c:pt idx="1">
                  <c:v>584</c:v>
                </c:pt>
                <c:pt idx="2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A-4A46-A54F-5DBED854B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1866</c:v>
              </c:pt>
              <c:pt idx="1">
                <c:v>431</c:v>
              </c:pt>
              <c:pt idx="2">
                <c:v>37</c:v>
              </c:pt>
              <c:pt idx="3">
                <c:v>8</c:v>
              </c:pt>
              <c:pt idx="4">
                <c:v>2</c:v>
              </c:pt>
              <c:pt idx="5">
                <c:v>679</c:v>
              </c:pt>
            </c:numLit>
          </c:val>
          <c:extLst>
            <c:ext xmlns:c16="http://schemas.microsoft.com/office/drawing/2014/chart" uri="{C3380CC4-5D6E-409C-BE32-E72D297353CC}">
              <c16:uniqueId val="{00000000-4AEF-4639-B57F-7822D179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623</c:v>
              </c:pt>
              <c:pt idx="1">
                <c:v>464</c:v>
              </c:pt>
              <c:pt idx="2">
                <c:v>2</c:v>
              </c:pt>
              <c:pt idx="3">
                <c:v>16</c:v>
              </c:pt>
              <c:pt idx="4">
                <c:v>2</c:v>
              </c:pt>
              <c:pt idx="5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C93D-48DA-8D80-DC5C51C9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70E-44A8-9E88-CD7052223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31-41E8-9E1A-B355D016A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E328-427E-9C1A-A3BCF3B2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14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BE1D-45EB-9EC0-53F28F4B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CD-4D55-8AC1-2BCFACD1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574</c:v>
              </c:pt>
              <c:pt idx="2">
                <c:v>64</c:v>
              </c:pt>
              <c:pt idx="3">
                <c:v>2</c:v>
              </c:pt>
              <c:pt idx="4">
                <c:v>42</c:v>
              </c:pt>
              <c:pt idx="5">
                <c:v>394</c:v>
              </c:pt>
              <c:pt idx="6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6CBA-4EF9-A2D9-835F4618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1017</c:v>
              </c:pt>
              <c:pt idx="2">
                <c:v>30</c:v>
              </c:pt>
              <c:pt idx="3">
                <c:v>2</c:v>
              </c:pt>
              <c:pt idx="4">
                <c:v>65</c:v>
              </c:pt>
              <c:pt idx="5">
                <c:v>467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4009-4B34-9A4C-E92084E9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928</c:v>
              </c:pt>
              <c:pt idx="2">
                <c:v>25</c:v>
              </c:pt>
              <c:pt idx="3">
                <c:v>59</c:v>
              </c:pt>
              <c:pt idx="4">
                <c:v>398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4E-4014-86B8-2668173E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155</c:v>
              </c:pt>
              <c:pt idx="2">
                <c:v>26</c:v>
              </c:pt>
              <c:pt idx="3">
                <c:v>17</c:v>
              </c:pt>
              <c:pt idx="4">
                <c:v>175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783E-4175-BD98-F1F4967F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171</c:v>
              </c:pt>
              <c:pt idx="1">
                <c:v>31</c:v>
              </c:pt>
              <c:pt idx="2">
                <c:v>1</c:v>
              </c:pt>
              <c:pt idx="3">
                <c:v>33</c:v>
              </c:pt>
              <c:pt idx="4">
                <c:v>192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D5-4772-A3CE-98D1CB6B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993</c:v>
              </c:pt>
              <c:pt idx="2">
                <c:v>52</c:v>
              </c:pt>
              <c:pt idx="3">
                <c:v>6</c:v>
              </c:pt>
              <c:pt idx="4">
                <c:v>93</c:v>
              </c:pt>
              <c:pt idx="5">
                <c:v>503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213-4FCA-975C-3D581DE0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</c:v>
              </c:pt>
              <c:pt idx="2">
                <c:v>7</c:v>
              </c:pt>
              <c:pt idx="3">
                <c:v>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2A4-4201-804F-EA6C6A1E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76</c:v>
              </c:pt>
              <c:pt idx="2">
                <c:v>6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A2B8-4BBB-8591-79645D025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82AC-44B1-B12B-A71533AA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2CF-4E69-80C1-DFCAE74C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DB3ED6F-C1DC-4973-B3A4-A0CA5523F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2CA8738-6A95-4C63-9C51-4C9671B59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8548BEF-4769-442D-A229-CB6310FAD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482D20C-E873-47AD-8C1D-34059D3F1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10098FA-1E61-4AAA-B9C8-869C3E46F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4A0EE8A-7A26-4C7C-A069-8C9A8B8B8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DF6CB58-FBFF-4FE7-8041-59C61A5CF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DEB6729-C849-4C3F-BF18-3A3631C1A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41103E9-0914-4EB6-A5E4-6BEC0A328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57C3EDD-753B-4F3E-9F7F-C5E597AD8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1B3EBCA-22EA-4F4A-AFC3-DDF9B9DA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26D0FC2-CB2E-4797-A1F6-2AF740AE5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1DA37E0-48C9-4118-A9CD-9FA00342B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21C462D-8F0B-4D3D-8B8A-4280D7735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393700</xdr:colOff>
      <xdr:row>7</xdr:row>
      <xdr:rowOff>9525</xdr:rowOff>
    </xdr:from>
    <xdr:to>
      <xdr:col>22</xdr:col>
      <xdr:colOff>76200</xdr:colOff>
      <xdr:row>18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C4D2B48-0BAE-47D9-8E37-DABB53E4D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ECA2E25-3088-4014-BD31-3980C994E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588D833-AA60-4F02-96FE-27EEBD040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20</xdr:row>
      <xdr:rowOff>57149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A93B9B9-4B5F-4F25-A3A4-3B46AAB1C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47625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34FB371-A382-41BD-AD52-95C09AC4F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22</xdr:row>
      <xdr:rowOff>95249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670C4FC-2FDE-42B9-AA37-F0200A100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1928437-BDC8-481B-9F52-1F70A0D0E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1346226-53D1-47CD-A89F-742BD4E69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72A9F26-989E-4914-908C-3FDAD2828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84F2010-59D3-4939-A210-51221E6F4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DF98F5B-C6BC-4EAD-978A-96A2A3C71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BCAFEF5-F0C1-4DC7-934E-AF110107F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8207511-3582-488C-820F-D096CD213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F513BE8-98A5-45B6-94F4-E43D064D9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28EC645-CED3-4ED6-9F41-32D3C10BA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B841703-8AD1-4D29-9C11-15FBCE643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69ECB2B-9CD0-4046-9712-C6FF26358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6CA73C-AFB3-4EBB-BB30-EB3B650B4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2D3C3C-74F1-427E-AE05-239F5D3DB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C7FC521-81B0-4D06-BC32-22618B852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F78F921-C817-43C6-9572-5E582E253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8586951-5C9D-4DBE-B63B-19230876CD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7D6B917-38A3-49B0-80DB-A0CAF5D0D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9D06F2DE-2894-495F-A88D-1044CA52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95406897-34CD-42AB-B3AD-F4652056E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F7DB999-4680-49EE-BD0A-7C1D23873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208B9CD-56EE-4EDA-A02E-E7A20CB8F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4B50C89-D581-4C31-80A5-1B6B4AC848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7EFF965-D18F-4C86-874F-C8A65EF92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000F093-9038-4891-AEFF-CC8C63B23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783CCEE-215F-478B-82A0-E72C0076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B20D680-FDC9-4AC3-B011-6696AAE4F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F99A630-7469-4C7B-83FC-2A27E9AF0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D3B8742-035C-4334-89A2-D568E1613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DBAC7E0-BA72-45D9-911E-95C0650C10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9E6D6E2-088F-4184-AC9E-FFA69B87C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EB3AE21-AC8D-4227-918D-8CFD6EC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C397B9B-E8F3-4467-956C-C5CE54DAF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0B814CE-2BFA-4167-8A76-6AC0E48F0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827BCE2-BC91-4281-B41F-6F0F11787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191838EB-EF63-4034-B228-A051FA552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3BC2FF1-8672-4778-9584-A1F25912D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E0871C0-F572-4811-B983-D40978977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D3CA858-3847-4760-A3F8-2221D3A64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156E67D-AF50-43EF-972D-1D43E05FC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65317E4-8AE5-4ACC-82C5-3B3C53A2E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9ABE28A-8564-44C7-B9B0-BAC81A7ED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7E0F14B1-EF7C-4011-A9CE-34721352E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4EFDD4E-07A1-4A28-8494-B7D7FEBE9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F544AC2-4897-4F4C-9A2D-C4783D70A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F7B8794-D75E-4312-8508-72158DD84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8E7C936-4B9A-4113-9167-E7080E959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tabSelected="1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3752</v>
      </c>
      <c r="D7" s="14">
        <v>2778</v>
      </c>
      <c r="E7" s="15">
        <v>0.35061195104391601</v>
      </c>
    </row>
    <row r="8" spans="1:5" x14ac:dyDescent="0.25">
      <c r="A8" s="176"/>
      <c r="B8" s="13" t="s">
        <v>19</v>
      </c>
      <c r="C8" s="14">
        <v>18085</v>
      </c>
      <c r="D8" s="14">
        <v>17280</v>
      </c>
      <c r="E8" s="15">
        <v>4.6585648148148098E-2</v>
      </c>
    </row>
    <row r="9" spans="1:5" x14ac:dyDescent="0.25">
      <c r="A9" s="176"/>
      <c r="B9" s="13" t="s">
        <v>20</v>
      </c>
      <c r="C9" s="14">
        <v>18085</v>
      </c>
      <c r="D9" s="14">
        <v>17280</v>
      </c>
      <c r="E9" s="15">
        <v>4.6585648148148098E-2</v>
      </c>
    </row>
    <row r="10" spans="1:5" x14ac:dyDescent="0.25">
      <c r="A10" s="176"/>
      <c r="B10" s="13" t="s">
        <v>21</v>
      </c>
      <c r="C10" s="14">
        <v>1450</v>
      </c>
      <c r="D10" s="14">
        <v>1045</v>
      </c>
      <c r="E10" s="15">
        <v>0.38755980861243999</v>
      </c>
    </row>
    <row r="11" spans="1:5" x14ac:dyDescent="0.25">
      <c r="A11" s="177"/>
      <c r="B11" s="13" t="s">
        <v>22</v>
      </c>
      <c r="C11" s="14">
        <v>2293</v>
      </c>
      <c r="D11" s="14">
        <v>3752</v>
      </c>
      <c r="E11" s="15">
        <v>-0.38885927505330498</v>
      </c>
    </row>
    <row r="12" spans="1:5" x14ac:dyDescent="0.25">
      <c r="A12" s="175" t="s">
        <v>23</v>
      </c>
      <c r="B12" s="13" t="s">
        <v>24</v>
      </c>
      <c r="C12" s="14">
        <v>2880</v>
      </c>
      <c r="D12" s="14">
        <v>2894</v>
      </c>
      <c r="E12" s="15">
        <v>-4.8375950241879798E-3</v>
      </c>
    </row>
    <row r="13" spans="1:5" x14ac:dyDescent="0.25">
      <c r="A13" s="176"/>
      <c r="B13" s="13" t="s">
        <v>25</v>
      </c>
      <c r="C13" s="14">
        <v>3432</v>
      </c>
      <c r="D13" s="14">
        <v>2162</v>
      </c>
      <c r="E13" s="15">
        <v>0.58741905642923198</v>
      </c>
    </row>
    <row r="14" spans="1:5" x14ac:dyDescent="0.25">
      <c r="A14" s="177"/>
      <c r="B14" s="13" t="s">
        <v>26</v>
      </c>
      <c r="C14" s="14">
        <v>9073</v>
      </c>
      <c r="D14" s="14">
        <v>7710</v>
      </c>
      <c r="E14" s="15">
        <v>0.17678339818417599</v>
      </c>
    </row>
    <row r="15" spans="1:5" x14ac:dyDescent="0.25">
      <c r="A15" s="175" t="s">
        <v>27</v>
      </c>
      <c r="B15" s="13" t="s">
        <v>28</v>
      </c>
      <c r="C15" s="14">
        <v>807</v>
      </c>
      <c r="D15" s="14">
        <v>718</v>
      </c>
      <c r="E15" s="15">
        <v>0.123955431754875</v>
      </c>
    </row>
    <row r="16" spans="1:5" x14ac:dyDescent="0.25">
      <c r="A16" s="176"/>
      <c r="B16" s="13" t="s">
        <v>29</v>
      </c>
      <c r="C16" s="14">
        <v>3982</v>
      </c>
      <c r="D16" s="14">
        <v>3178</v>
      </c>
      <c r="E16" s="15">
        <v>0.25298930144745102</v>
      </c>
    </row>
    <row r="17" spans="1:5" x14ac:dyDescent="0.25">
      <c r="A17" s="176"/>
      <c r="B17" s="13" t="s">
        <v>30</v>
      </c>
      <c r="C17" s="14">
        <v>61</v>
      </c>
      <c r="D17" s="14">
        <v>60</v>
      </c>
      <c r="E17" s="15">
        <v>1.6666666666666701E-2</v>
      </c>
    </row>
    <row r="18" spans="1:5" x14ac:dyDescent="0.25">
      <c r="A18" s="176"/>
      <c r="B18" s="13" t="s">
        <v>31</v>
      </c>
      <c r="C18" s="14">
        <v>3</v>
      </c>
      <c r="D18" s="14">
        <v>10</v>
      </c>
      <c r="E18" s="15">
        <v>-0.7</v>
      </c>
    </row>
    <row r="19" spans="1:5" x14ac:dyDescent="0.25">
      <c r="A19" s="177"/>
      <c r="B19" s="13" t="s">
        <v>32</v>
      </c>
      <c r="C19" s="14">
        <v>756</v>
      </c>
      <c r="D19" s="14">
        <v>619</v>
      </c>
      <c r="E19" s="15">
        <v>0.22132471728594499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3</v>
      </c>
      <c r="D23" s="14">
        <v>186</v>
      </c>
      <c r="E23" s="15">
        <v>-0.98387096774193505</v>
      </c>
    </row>
    <row r="24" spans="1:5" x14ac:dyDescent="0.25">
      <c r="A24" s="12" t="s">
        <v>35</v>
      </c>
      <c r="B24" s="17"/>
      <c r="C24" s="14">
        <v>26</v>
      </c>
      <c r="D24" s="14">
        <v>28</v>
      </c>
      <c r="E24" s="15">
        <v>-7.1428571428571397E-2</v>
      </c>
    </row>
    <row r="25" spans="1:5" x14ac:dyDescent="0.25">
      <c r="A25" s="12" t="s">
        <v>36</v>
      </c>
      <c r="B25" s="17"/>
      <c r="C25" s="14">
        <v>76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15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3666</v>
      </c>
      <c r="D31" s="14">
        <v>2871</v>
      </c>
      <c r="E31" s="15">
        <v>0.27690700104493199</v>
      </c>
    </row>
    <row r="32" spans="1:5" x14ac:dyDescent="0.25">
      <c r="A32" s="175" t="s">
        <v>41</v>
      </c>
      <c r="B32" s="13" t="s">
        <v>42</v>
      </c>
      <c r="C32" s="14">
        <v>583</v>
      </c>
      <c r="D32" s="14">
        <v>500</v>
      </c>
      <c r="E32" s="15">
        <v>0.16600000000000001</v>
      </c>
    </row>
    <row r="33" spans="1:5" x14ac:dyDescent="0.25">
      <c r="A33" s="176"/>
      <c r="B33" s="13" t="s">
        <v>43</v>
      </c>
      <c r="C33" s="14">
        <v>454</v>
      </c>
      <c r="D33" s="14">
        <v>411</v>
      </c>
      <c r="E33" s="15">
        <v>0.104622871046229</v>
      </c>
    </row>
    <row r="34" spans="1:5" x14ac:dyDescent="0.25">
      <c r="A34" s="176"/>
      <c r="B34" s="13" t="s">
        <v>44</v>
      </c>
      <c r="C34" s="14">
        <v>55</v>
      </c>
      <c r="D34" s="14">
        <v>59</v>
      </c>
      <c r="E34" s="15">
        <v>-6.7796610169491497E-2</v>
      </c>
    </row>
    <row r="35" spans="1:5" x14ac:dyDescent="0.25">
      <c r="A35" s="176"/>
      <c r="B35" s="13" t="s">
        <v>45</v>
      </c>
      <c r="C35" s="14">
        <v>36</v>
      </c>
      <c r="D35" s="14">
        <v>30</v>
      </c>
      <c r="E35" s="15">
        <v>0.2</v>
      </c>
    </row>
    <row r="36" spans="1:5" x14ac:dyDescent="0.25">
      <c r="A36" s="177"/>
      <c r="B36" s="13" t="s">
        <v>46</v>
      </c>
      <c r="C36" s="14">
        <v>2538</v>
      </c>
      <c r="D36" s="14">
        <v>1871</v>
      </c>
      <c r="E36" s="15">
        <v>0.35649385355424901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11123</v>
      </c>
      <c r="D40" s="14">
        <v>9983</v>
      </c>
      <c r="E40" s="15">
        <v>0.114194130021036</v>
      </c>
    </row>
    <row r="41" spans="1:5" x14ac:dyDescent="0.25">
      <c r="A41" s="12" t="s">
        <v>49</v>
      </c>
      <c r="B41" s="17"/>
      <c r="C41" s="14">
        <v>5854</v>
      </c>
      <c r="D41" s="14">
        <v>4423</v>
      </c>
      <c r="E41" s="15">
        <v>0.32353606149672198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353</v>
      </c>
      <c r="D45" s="14">
        <v>690</v>
      </c>
      <c r="E45" s="15">
        <v>-0.48840579710144899</v>
      </c>
    </row>
    <row r="46" spans="1:5" x14ac:dyDescent="0.25">
      <c r="A46" s="176"/>
      <c r="B46" s="13" t="s">
        <v>52</v>
      </c>
      <c r="C46" s="14">
        <v>220</v>
      </c>
      <c r="D46" s="14">
        <v>195</v>
      </c>
      <c r="E46" s="15">
        <v>0.128205128205128</v>
      </c>
    </row>
    <row r="47" spans="1:5" x14ac:dyDescent="0.25">
      <c r="A47" s="176"/>
      <c r="B47" s="13" t="s">
        <v>53</v>
      </c>
      <c r="C47" s="14">
        <v>3982</v>
      </c>
      <c r="D47" s="14">
        <v>3178</v>
      </c>
      <c r="E47" s="15">
        <v>0.25298930144745102</v>
      </c>
    </row>
    <row r="48" spans="1:5" x14ac:dyDescent="0.25">
      <c r="A48" s="177"/>
      <c r="B48" s="13" t="s">
        <v>22</v>
      </c>
      <c r="C48" s="14">
        <v>137</v>
      </c>
      <c r="D48" s="14">
        <v>353</v>
      </c>
      <c r="E48" s="15">
        <v>-0.61189801699716695</v>
      </c>
    </row>
    <row r="49" spans="1:5" x14ac:dyDescent="0.25">
      <c r="A49" s="175" t="s">
        <v>54</v>
      </c>
      <c r="B49" s="13" t="s">
        <v>55</v>
      </c>
      <c r="C49" s="14">
        <v>3355</v>
      </c>
      <c r="D49" s="14">
        <v>2876</v>
      </c>
      <c r="E49" s="15">
        <v>0.16655076495132101</v>
      </c>
    </row>
    <row r="50" spans="1:5" x14ac:dyDescent="0.25">
      <c r="A50" s="176"/>
      <c r="B50" s="13" t="s">
        <v>56</v>
      </c>
      <c r="C50" s="14">
        <v>131</v>
      </c>
      <c r="D50" s="14">
        <v>122</v>
      </c>
      <c r="E50" s="15">
        <v>7.3770491803278701E-2</v>
      </c>
    </row>
    <row r="51" spans="1:5" x14ac:dyDescent="0.25">
      <c r="A51" s="176"/>
      <c r="B51" s="13" t="s">
        <v>57</v>
      </c>
      <c r="C51" s="14">
        <v>849</v>
      </c>
      <c r="D51" s="14">
        <v>629</v>
      </c>
      <c r="E51" s="15">
        <v>0.34976152623211398</v>
      </c>
    </row>
    <row r="52" spans="1:5" x14ac:dyDescent="0.25">
      <c r="A52" s="177"/>
      <c r="B52" s="13" t="s">
        <v>58</v>
      </c>
      <c r="C52" s="14">
        <v>83</v>
      </c>
      <c r="D52" s="14">
        <v>83</v>
      </c>
      <c r="E52" s="15">
        <v>0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68</v>
      </c>
      <c r="D56" s="14">
        <v>63</v>
      </c>
      <c r="E56" s="15">
        <v>7.9365079365079402E-2</v>
      </c>
    </row>
    <row r="57" spans="1:5" x14ac:dyDescent="0.25">
      <c r="A57" s="176"/>
      <c r="B57" s="13" t="s">
        <v>52</v>
      </c>
      <c r="C57" s="14">
        <v>4</v>
      </c>
      <c r="D57" s="14">
        <v>5</v>
      </c>
      <c r="E57" s="15">
        <v>-0.2</v>
      </c>
    </row>
    <row r="58" spans="1:5" x14ac:dyDescent="0.25">
      <c r="A58" s="176"/>
      <c r="B58" s="13" t="s">
        <v>18</v>
      </c>
      <c r="C58" s="14">
        <v>31</v>
      </c>
      <c r="D58" s="14">
        <v>30</v>
      </c>
      <c r="E58" s="15">
        <v>3.3333333333333298E-2</v>
      </c>
    </row>
    <row r="59" spans="1:5" x14ac:dyDescent="0.25">
      <c r="A59" s="176"/>
      <c r="B59" s="13" t="s">
        <v>22</v>
      </c>
      <c r="C59" s="14">
        <v>26</v>
      </c>
      <c r="D59" s="14">
        <v>31</v>
      </c>
      <c r="E59" s="15">
        <v>-0.16129032258064499</v>
      </c>
    </row>
    <row r="60" spans="1:5" x14ac:dyDescent="0.25">
      <c r="A60" s="176"/>
      <c r="B60" s="13" t="s">
        <v>61</v>
      </c>
      <c r="C60" s="14">
        <v>60</v>
      </c>
      <c r="D60" s="14">
        <v>54</v>
      </c>
      <c r="E60" s="15">
        <v>0.11111111111111099</v>
      </c>
    </row>
    <row r="61" spans="1:5" x14ac:dyDescent="0.25">
      <c r="A61" s="177"/>
      <c r="B61" s="13" t="s">
        <v>62</v>
      </c>
      <c r="C61" s="14">
        <v>17</v>
      </c>
      <c r="D61" s="14">
        <v>13</v>
      </c>
      <c r="E61" s="15">
        <v>0.30769230769230799</v>
      </c>
    </row>
    <row r="62" spans="1:5" x14ac:dyDescent="0.25">
      <c r="A62" s="175" t="s">
        <v>63</v>
      </c>
      <c r="B62" s="13" t="s">
        <v>64</v>
      </c>
      <c r="C62" s="14">
        <v>53</v>
      </c>
      <c r="D62" s="14">
        <v>28</v>
      </c>
      <c r="E62" s="15">
        <v>0.89285714285714302</v>
      </c>
    </row>
    <row r="63" spans="1:5" x14ac:dyDescent="0.25">
      <c r="A63" s="176"/>
      <c r="B63" s="13" t="s">
        <v>57</v>
      </c>
      <c r="C63" s="14">
        <v>4</v>
      </c>
      <c r="D63" s="18"/>
      <c r="E63" s="15">
        <v>0</v>
      </c>
    </row>
    <row r="64" spans="1:5" x14ac:dyDescent="0.25">
      <c r="A64" s="177"/>
      <c r="B64" s="13" t="s">
        <v>65</v>
      </c>
      <c r="C64" s="14">
        <v>0</v>
      </c>
      <c r="D64" s="18"/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3</v>
      </c>
      <c r="E68" s="15">
        <v>-1</v>
      </c>
    </row>
    <row r="69" spans="1:5" x14ac:dyDescent="0.25">
      <c r="A69" s="12" t="s">
        <v>35</v>
      </c>
      <c r="B69" s="17"/>
      <c r="C69" s="14">
        <v>1</v>
      </c>
      <c r="D69" s="14">
        <v>2</v>
      </c>
      <c r="E69" s="15">
        <v>-0.5</v>
      </c>
    </row>
    <row r="70" spans="1:5" x14ac:dyDescent="0.25">
      <c r="A70" s="12" t="s">
        <v>36</v>
      </c>
      <c r="B70" s="17"/>
      <c r="C70" s="14">
        <v>1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4</v>
      </c>
      <c r="D76" s="14">
        <v>9</v>
      </c>
      <c r="E76" s="15">
        <v>-0.55555555555555503</v>
      </c>
    </row>
    <row r="77" spans="1:5" x14ac:dyDescent="0.25">
      <c r="A77" s="179"/>
      <c r="B77" s="13" t="s">
        <v>57</v>
      </c>
      <c r="C77" s="14">
        <v>1</v>
      </c>
      <c r="D77" s="14">
        <v>3</v>
      </c>
      <c r="E77" s="15">
        <v>-0.66666666666666696</v>
      </c>
    </row>
    <row r="78" spans="1:5" x14ac:dyDescent="0.25">
      <c r="A78" s="179"/>
      <c r="B78" s="13" t="s">
        <v>64</v>
      </c>
      <c r="C78" s="14">
        <v>4</v>
      </c>
      <c r="D78" s="14">
        <v>3</v>
      </c>
      <c r="E78" s="15">
        <v>0.33333333333333298</v>
      </c>
    </row>
    <row r="79" spans="1:5" x14ac:dyDescent="0.25">
      <c r="A79" s="179"/>
      <c r="B79" s="13" t="s">
        <v>68</v>
      </c>
      <c r="C79" s="14">
        <v>2</v>
      </c>
      <c r="D79" s="14">
        <v>0</v>
      </c>
      <c r="E79" s="15">
        <v>0</v>
      </c>
    </row>
    <row r="80" spans="1:5" x14ac:dyDescent="0.25">
      <c r="A80" s="180"/>
      <c r="B80" s="13" t="s">
        <v>69</v>
      </c>
      <c r="C80" s="14">
        <v>1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7137</v>
      </c>
      <c r="D84" s="14">
        <v>4952</v>
      </c>
      <c r="E84" s="15">
        <v>0.44123586429725398</v>
      </c>
    </row>
    <row r="85" spans="1:5" x14ac:dyDescent="0.25">
      <c r="A85" s="177"/>
      <c r="B85" s="13" t="s">
        <v>73</v>
      </c>
      <c r="C85" s="14">
        <v>1309</v>
      </c>
      <c r="D85" s="14">
        <v>1569</v>
      </c>
      <c r="E85" s="15">
        <v>-0.165710643722116</v>
      </c>
    </row>
    <row r="86" spans="1:5" x14ac:dyDescent="0.25">
      <c r="A86" s="175" t="s">
        <v>74</v>
      </c>
      <c r="B86" s="13" t="s">
        <v>72</v>
      </c>
      <c r="C86" s="14">
        <v>4521</v>
      </c>
      <c r="D86" s="14">
        <v>2473</v>
      </c>
      <c r="E86" s="15">
        <v>0.82814395471087698</v>
      </c>
    </row>
    <row r="87" spans="1:5" x14ac:dyDescent="0.25">
      <c r="A87" s="177"/>
      <c r="B87" s="13" t="s">
        <v>73</v>
      </c>
      <c r="C87" s="14">
        <v>707</v>
      </c>
      <c r="D87" s="14">
        <v>1482</v>
      </c>
      <c r="E87" s="15">
        <v>-0.52294197031039102</v>
      </c>
    </row>
    <row r="88" spans="1:5" x14ac:dyDescent="0.25">
      <c r="A88" s="175" t="s">
        <v>75</v>
      </c>
      <c r="B88" s="13" t="s">
        <v>72</v>
      </c>
      <c r="C88" s="14">
        <v>239</v>
      </c>
      <c r="D88" s="14">
        <v>232</v>
      </c>
      <c r="E88" s="15">
        <v>3.0172413793103401E-2</v>
      </c>
    </row>
    <row r="89" spans="1:5" x14ac:dyDescent="0.25">
      <c r="A89" s="177"/>
      <c r="B89" s="13" t="s">
        <v>73</v>
      </c>
      <c r="C89" s="14">
        <v>38</v>
      </c>
      <c r="D89" s="14">
        <v>125</v>
      </c>
      <c r="E89" s="15">
        <v>-0.69599999999999995</v>
      </c>
    </row>
    <row r="90" spans="1:5" x14ac:dyDescent="0.25">
      <c r="A90" s="175" t="s">
        <v>76</v>
      </c>
      <c r="B90" s="13" t="s">
        <v>72</v>
      </c>
      <c r="C90" s="14">
        <v>0</v>
      </c>
      <c r="D90" s="18"/>
      <c r="E90" s="15">
        <v>0</v>
      </c>
    </row>
    <row r="91" spans="1:5" x14ac:dyDescent="0.25">
      <c r="A91" s="177"/>
      <c r="B91" s="13" t="s">
        <v>73</v>
      </c>
      <c r="C91" s="14">
        <v>0</v>
      </c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2156</v>
      </c>
      <c r="D95" s="14">
        <v>1559</v>
      </c>
      <c r="E95" s="15">
        <v>0.382937780628608</v>
      </c>
    </row>
    <row r="96" spans="1:5" x14ac:dyDescent="0.25">
      <c r="A96" s="12" t="s">
        <v>78</v>
      </c>
      <c r="B96" s="17"/>
      <c r="C96" s="14">
        <v>2</v>
      </c>
      <c r="D96" s="14">
        <v>2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2810</v>
      </c>
      <c r="D100" s="14">
        <v>1978</v>
      </c>
      <c r="E100" s="15">
        <v>0.420626895854398</v>
      </c>
    </row>
    <row r="101" spans="1:5" x14ac:dyDescent="0.25">
      <c r="A101" s="12" t="s">
        <v>81</v>
      </c>
      <c r="B101" s="17"/>
      <c r="C101" s="14">
        <v>2201</v>
      </c>
      <c r="D101" s="14">
        <v>1664</v>
      </c>
      <c r="E101" s="15">
        <v>0.32271634615384598</v>
      </c>
    </row>
    <row r="102" spans="1:5" x14ac:dyDescent="0.25">
      <c r="A102" s="12" t="s">
        <v>78</v>
      </c>
      <c r="B102" s="17"/>
      <c r="C102" s="14">
        <v>15</v>
      </c>
      <c r="D102" s="18"/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1409</v>
      </c>
      <c r="D106" s="14">
        <v>923</v>
      </c>
      <c r="E106" s="15">
        <v>0.52654387865655505</v>
      </c>
    </row>
    <row r="107" spans="1:5" x14ac:dyDescent="0.25">
      <c r="A107" s="176"/>
      <c r="B107" s="13" t="s">
        <v>84</v>
      </c>
      <c r="C107" s="14">
        <v>1184</v>
      </c>
      <c r="D107" s="14">
        <v>822</v>
      </c>
      <c r="E107" s="15">
        <v>0.44038929440389302</v>
      </c>
    </row>
    <row r="108" spans="1:5" x14ac:dyDescent="0.25">
      <c r="A108" s="177"/>
      <c r="B108" s="13" t="s">
        <v>85</v>
      </c>
      <c r="C108" s="14">
        <v>142</v>
      </c>
      <c r="D108" s="14">
        <v>106</v>
      </c>
      <c r="E108" s="15">
        <v>0.339622641509434</v>
      </c>
    </row>
    <row r="109" spans="1:5" x14ac:dyDescent="0.25">
      <c r="A109" s="175" t="s">
        <v>81</v>
      </c>
      <c r="B109" s="13" t="s">
        <v>86</v>
      </c>
      <c r="C109" s="14">
        <v>42</v>
      </c>
      <c r="D109" s="14">
        <v>262</v>
      </c>
      <c r="E109" s="15">
        <v>-0.83969465648855002</v>
      </c>
    </row>
    <row r="110" spans="1:5" x14ac:dyDescent="0.25">
      <c r="A110" s="177"/>
      <c r="B110" s="13" t="s">
        <v>85</v>
      </c>
      <c r="C110" s="14">
        <v>563</v>
      </c>
      <c r="D110" s="14">
        <v>227</v>
      </c>
      <c r="E110" s="15">
        <v>1.48017621145374</v>
      </c>
    </row>
    <row r="111" spans="1:5" x14ac:dyDescent="0.25">
      <c r="A111" s="12" t="s">
        <v>78</v>
      </c>
      <c r="B111" s="17"/>
      <c r="C111" s="14">
        <v>21</v>
      </c>
      <c r="D111" s="14">
        <v>27</v>
      </c>
      <c r="E111" s="15">
        <v>-0.22222222222222199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94</v>
      </c>
      <c r="D115" s="14">
        <v>82</v>
      </c>
      <c r="E115" s="15">
        <v>0.146341463414634</v>
      </c>
    </row>
    <row r="116" spans="1:5" x14ac:dyDescent="0.25">
      <c r="A116" s="176"/>
      <c r="B116" s="13" t="s">
        <v>84</v>
      </c>
      <c r="C116" s="14">
        <v>96</v>
      </c>
      <c r="D116" s="14">
        <v>70</v>
      </c>
      <c r="E116" s="15">
        <v>0.371428571428571</v>
      </c>
    </row>
    <row r="117" spans="1:5" x14ac:dyDescent="0.25">
      <c r="A117" s="177"/>
      <c r="B117" s="13" t="s">
        <v>85</v>
      </c>
      <c r="C117" s="14">
        <v>0</v>
      </c>
      <c r="D117" s="14">
        <v>0</v>
      </c>
      <c r="E117" s="15">
        <v>0</v>
      </c>
    </row>
    <row r="118" spans="1:5" x14ac:dyDescent="0.25">
      <c r="A118" s="175" t="s">
        <v>81</v>
      </c>
      <c r="B118" s="13" t="s">
        <v>86</v>
      </c>
      <c r="C118" s="14">
        <v>4</v>
      </c>
      <c r="D118" s="14">
        <v>7</v>
      </c>
      <c r="E118" s="15">
        <v>-0.42857142857142799</v>
      </c>
    </row>
    <row r="119" spans="1:5" x14ac:dyDescent="0.25">
      <c r="A119" s="177"/>
      <c r="B119" s="13" t="s">
        <v>85</v>
      </c>
      <c r="C119" s="14">
        <v>39</v>
      </c>
      <c r="D119" s="14">
        <v>30</v>
      </c>
      <c r="E119" s="15">
        <v>0.3</v>
      </c>
    </row>
    <row r="120" spans="1:5" x14ac:dyDescent="0.25">
      <c r="A120" s="12" t="s">
        <v>78</v>
      </c>
      <c r="B120" s="17"/>
      <c r="C120" s="14">
        <v>2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8"/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8"/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189</v>
      </c>
      <c r="D126" s="14">
        <v>163</v>
      </c>
      <c r="E126" s="15">
        <v>0.159509202453988</v>
      </c>
    </row>
    <row r="127" spans="1:5" x14ac:dyDescent="0.25">
      <c r="A127" s="177"/>
      <c r="B127" s="13" t="s">
        <v>91</v>
      </c>
      <c r="C127" s="14">
        <v>1259</v>
      </c>
      <c r="D127" s="14">
        <v>1116</v>
      </c>
      <c r="E127" s="15">
        <v>0.128136200716846</v>
      </c>
    </row>
    <row r="128" spans="1:5" x14ac:dyDescent="0.25">
      <c r="A128" s="175" t="s">
        <v>93</v>
      </c>
      <c r="B128" s="13" t="s">
        <v>90</v>
      </c>
      <c r="C128" s="14">
        <v>4834</v>
      </c>
      <c r="D128" s="14">
        <v>3415</v>
      </c>
      <c r="E128" s="15">
        <v>0.41551976573938498</v>
      </c>
    </row>
    <row r="129" spans="1:5" x14ac:dyDescent="0.25">
      <c r="A129" s="177"/>
      <c r="B129" s="13" t="s">
        <v>91</v>
      </c>
      <c r="C129" s="14">
        <v>18558</v>
      </c>
      <c r="D129" s="14">
        <v>13478</v>
      </c>
      <c r="E129" s="15">
        <v>0.37691052084879101</v>
      </c>
    </row>
    <row r="130" spans="1:5" x14ac:dyDescent="0.25">
      <c r="A130" s="175" t="s">
        <v>94</v>
      </c>
      <c r="B130" s="13" t="s">
        <v>90</v>
      </c>
      <c r="C130" s="14">
        <v>3372</v>
      </c>
      <c r="D130" s="14">
        <v>2127</v>
      </c>
      <c r="E130" s="15">
        <v>0.58533145275035303</v>
      </c>
    </row>
    <row r="131" spans="1:5" x14ac:dyDescent="0.25">
      <c r="A131" s="177"/>
      <c r="B131" s="13" t="s">
        <v>91</v>
      </c>
      <c r="C131" s="14">
        <v>5339</v>
      </c>
      <c r="D131" s="14">
        <v>4314</v>
      </c>
      <c r="E131" s="15">
        <v>0.237598516458043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72</v>
      </c>
      <c r="D135" s="14">
        <v>44</v>
      </c>
      <c r="E135" s="15">
        <v>0.63636363636363602</v>
      </c>
    </row>
    <row r="136" spans="1:5" x14ac:dyDescent="0.25">
      <c r="A136" s="177"/>
      <c r="B136" s="13" t="s">
        <v>98</v>
      </c>
      <c r="C136" s="14">
        <v>14</v>
      </c>
      <c r="D136" s="14">
        <v>4</v>
      </c>
      <c r="E136" s="15">
        <v>2.5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0</v>
      </c>
      <c r="E137" s="15">
        <v>0</v>
      </c>
    </row>
    <row r="138" spans="1:5" x14ac:dyDescent="0.25">
      <c r="A138" s="177"/>
      <c r="B138" s="13" t="s">
        <v>98</v>
      </c>
      <c r="C138" s="14">
        <v>1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2</v>
      </c>
      <c r="D139" s="14">
        <v>1</v>
      </c>
      <c r="E139" s="15">
        <v>1</v>
      </c>
    </row>
    <row r="140" spans="1:5" x14ac:dyDescent="0.25">
      <c r="A140" s="177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166</v>
      </c>
      <c r="D144" s="14">
        <v>138</v>
      </c>
      <c r="E144" s="15">
        <v>0.202898550724638</v>
      </c>
    </row>
    <row r="145" spans="1:5" x14ac:dyDescent="0.25">
      <c r="A145" s="175" t="s">
        <v>104</v>
      </c>
      <c r="B145" s="13" t="s">
        <v>105</v>
      </c>
      <c r="C145" s="14">
        <v>8</v>
      </c>
      <c r="D145" s="14">
        <v>11</v>
      </c>
      <c r="E145" s="15">
        <v>-0.27272727272727298</v>
      </c>
    </row>
    <row r="146" spans="1:5" x14ac:dyDescent="0.25">
      <c r="A146" s="176"/>
      <c r="B146" s="13" t="s">
        <v>106</v>
      </c>
      <c r="C146" s="14">
        <v>53</v>
      </c>
      <c r="D146" s="14">
        <v>59</v>
      </c>
      <c r="E146" s="15">
        <v>-0.101694915254237</v>
      </c>
    </row>
    <row r="147" spans="1:5" x14ac:dyDescent="0.25">
      <c r="A147" s="176"/>
      <c r="B147" s="13" t="s">
        <v>107</v>
      </c>
      <c r="C147" s="14">
        <v>45</v>
      </c>
      <c r="D147" s="14">
        <v>21</v>
      </c>
      <c r="E147" s="15">
        <v>1.1428571428571399</v>
      </c>
    </row>
    <row r="148" spans="1:5" x14ac:dyDescent="0.25">
      <c r="A148" s="176"/>
      <c r="B148" s="13" t="s">
        <v>108</v>
      </c>
      <c r="C148" s="14">
        <v>12</v>
      </c>
      <c r="D148" s="14">
        <v>23</v>
      </c>
      <c r="E148" s="15">
        <v>-0.47826086956521702</v>
      </c>
    </row>
    <row r="149" spans="1:5" x14ac:dyDescent="0.25">
      <c r="A149" s="176"/>
      <c r="B149" s="13" t="s">
        <v>109</v>
      </c>
      <c r="C149" s="14">
        <v>48</v>
      </c>
      <c r="D149" s="14">
        <v>17</v>
      </c>
      <c r="E149" s="15">
        <v>1.8235294117647101</v>
      </c>
    </row>
    <row r="150" spans="1:5" x14ac:dyDescent="0.25">
      <c r="A150" s="177"/>
      <c r="B150" s="13" t="s">
        <v>110</v>
      </c>
      <c r="C150" s="14">
        <v>0</v>
      </c>
      <c r="D150" s="14">
        <v>7</v>
      </c>
      <c r="E150" s="15">
        <v>-1</v>
      </c>
    </row>
    <row r="151" spans="1:5" x14ac:dyDescent="0.25">
      <c r="A151" s="175" t="s">
        <v>111</v>
      </c>
      <c r="B151" s="13" t="s">
        <v>112</v>
      </c>
      <c r="C151" s="14">
        <v>94</v>
      </c>
      <c r="D151" s="14">
        <v>82</v>
      </c>
      <c r="E151" s="15">
        <v>0.146341463414634</v>
      </c>
    </row>
    <row r="152" spans="1:5" x14ac:dyDescent="0.25">
      <c r="A152" s="177"/>
      <c r="B152" s="13" t="s">
        <v>113</v>
      </c>
      <c r="C152" s="14">
        <v>58</v>
      </c>
      <c r="D152" s="14">
        <v>33</v>
      </c>
      <c r="E152" s="15">
        <v>0.75757575757575801</v>
      </c>
    </row>
    <row r="153" spans="1:5" x14ac:dyDescent="0.25">
      <c r="A153" s="175" t="s">
        <v>114</v>
      </c>
      <c r="B153" s="13" t="s">
        <v>18</v>
      </c>
      <c r="C153" s="14">
        <v>13</v>
      </c>
      <c r="D153" s="14">
        <v>25</v>
      </c>
      <c r="E153" s="15">
        <v>-0.48</v>
      </c>
    </row>
    <row r="154" spans="1:5" x14ac:dyDescent="0.25">
      <c r="A154" s="177"/>
      <c r="B154" s="13" t="s">
        <v>22</v>
      </c>
      <c r="C154" s="14">
        <v>27</v>
      </c>
      <c r="D154" s="14">
        <v>48</v>
      </c>
      <c r="E154" s="15">
        <v>-0.4375</v>
      </c>
    </row>
    <row r="155" spans="1:5" x14ac:dyDescent="0.25">
      <c r="A155" s="12" t="s">
        <v>115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1994</v>
      </c>
      <c r="D159" s="14">
        <v>1966</v>
      </c>
      <c r="E159" s="15">
        <v>1.42421159715158E-2</v>
      </c>
    </row>
    <row r="160" spans="1:5" x14ac:dyDescent="0.25">
      <c r="A160" s="176"/>
      <c r="B160" s="13" t="s">
        <v>119</v>
      </c>
      <c r="C160" s="14">
        <v>305</v>
      </c>
      <c r="D160" s="14">
        <v>524</v>
      </c>
      <c r="E160" s="15">
        <v>-0.41793893129770998</v>
      </c>
    </row>
    <row r="161" spans="1:5" x14ac:dyDescent="0.25">
      <c r="A161" s="176"/>
      <c r="B161" s="13" t="s">
        <v>120</v>
      </c>
      <c r="C161" s="14">
        <v>223</v>
      </c>
      <c r="D161" s="14">
        <v>345</v>
      </c>
      <c r="E161" s="15">
        <v>-0.35362318840579698</v>
      </c>
    </row>
    <row r="162" spans="1:5" x14ac:dyDescent="0.25">
      <c r="A162" s="176"/>
      <c r="B162" s="13" t="s">
        <v>121</v>
      </c>
      <c r="C162" s="14">
        <v>240</v>
      </c>
      <c r="D162" s="14">
        <v>273</v>
      </c>
      <c r="E162" s="15">
        <v>-0.120879120879121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125</v>
      </c>
      <c r="D164" s="14">
        <v>89</v>
      </c>
      <c r="E164" s="15">
        <v>0.40449438202247201</v>
      </c>
    </row>
    <row r="165" spans="1:5" x14ac:dyDescent="0.25">
      <c r="A165" s="176"/>
      <c r="B165" s="13" t="s">
        <v>124</v>
      </c>
      <c r="C165" s="14">
        <v>2675</v>
      </c>
      <c r="D165" s="14">
        <v>1273</v>
      </c>
      <c r="E165" s="15">
        <v>1.10133542812255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154</v>
      </c>
      <c r="D167" s="14">
        <v>198</v>
      </c>
      <c r="E167" s="15">
        <v>-0.22222222222222199</v>
      </c>
    </row>
    <row r="168" spans="1:5" x14ac:dyDescent="0.25">
      <c r="A168" s="176"/>
      <c r="B168" s="13" t="s">
        <v>127</v>
      </c>
      <c r="C168" s="14">
        <v>491</v>
      </c>
      <c r="D168" s="14">
        <v>528</v>
      </c>
      <c r="E168" s="15">
        <v>-7.0075757575757597E-2</v>
      </c>
    </row>
    <row r="169" spans="1:5" x14ac:dyDescent="0.25">
      <c r="A169" s="176"/>
      <c r="B169" s="13" t="s">
        <v>128</v>
      </c>
      <c r="C169" s="14">
        <v>28</v>
      </c>
      <c r="D169" s="14">
        <v>60</v>
      </c>
      <c r="E169" s="15">
        <v>-0.53333333333333299</v>
      </c>
    </row>
    <row r="170" spans="1:5" x14ac:dyDescent="0.25">
      <c r="A170" s="176"/>
      <c r="B170" s="13" t="s">
        <v>129</v>
      </c>
      <c r="C170" s="14">
        <v>183</v>
      </c>
      <c r="D170" s="14">
        <v>276</v>
      </c>
      <c r="E170" s="15">
        <v>-0.33695652173912999</v>
      </c>
    </row>
    <row r="171" spans="1:5" x14ac:dyDescent="0.25">
      <c r="A171" s="176"/>
      <c r="B171" s="13" t="s">
        <v>130</v>
      </c>
      <c r="C171" s="14">
        <v>19</v>
      </c>
      <c r="D171" s="14">
        <v>17</v>
      </c>
      <c r="E171" s="15">
        <v>0.11764705882352899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2</v>
      </c>
      <c r="D173" s="14">
        <v>5</v>
      </c>
      <c r="E173" s="15">
        <v>-0.6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13</v>
      </c>
      <c r="D175" s="14">
        <v>13</v>
      </c>
      <c r="E175" s="15">
        <v>0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879</v>
      </c>
      <c r="D201" s="14">
        <v>925</v>
      </c>
      <c r="E201" s="15">
        <v>-4.9729729729729701E-2</v>
      </c>
    </row>
    <row r="202" spans="1:5" x14ac:dyDescent="0.25">
      <c r="A202" s="176"/>
      <c r="B202" s="13" t="s">
        <v>119</v>
      </c>
      <c r="C202" s="14">
        <v>1074</v>
      </c>
      <c r="D202" s="14">
        <v>1050</v>
      </c>
      <c r="E202" s="15">
        <v>2.2857142857142899E-2</v>
      </c>
    </row>
    <row r="203" spans="1:5" x14ac:dyDescent="0.25">
      <c r="A203" s="176"/>
      <c r="B203" s="13" t="s">
        <v>162</v>
      </c>
      <c r="C203" s="14">
        <v>557</v>
      </c>
      <c r="D203" s="14">
        <v>337</v>
      </c>
      <c r="E203" s="15">
        <v>0.65281899109792296</v>
      </c>
    </row>
    <row r="204" spans="1:5" x14ac:dyDescent="0.25">
      <c r="A204" s="176"/>
      <c r="B204" s="13" t="s">
        <v>121</v>
      </c>
      <c r="C204" s="14">
        <v>255</v>
      </c>
      <c r="D204" s="14">
        <v>291</v>
      </c>
      <c r="E204" s="15">
        <v>-0.123711340206186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51</v>
      </c>
      <c r="D206" s="14">
        <v>45</v>
      </c>
      <c r="E206" s="15">
        <v>0.133333333333333</v>
      </c>
    </row>
    <row r="207" spans="1:5" x14ac:dyDescent="0.25">
      <c r="A207" s="176"/>
      <c r="B207" s="13" t="s">
        <v>124</v>
      </c>
      <c r="C207" s="14">
        <v>179</v>
      </c>
      <c r="D207" s="14">
        <v>114</v>
      </c>
      <c r="E207" s="15">
        <v>0.570175438596491</v>
      </c>
    </row>
    <row r="208" spans="1:5" x14ac:dyDescent="0.25">
      <c r="A208" s="176"/>
      <c r="B208" s="13" t="s">
        <v>163</v>
      </c>
      <c r="C208" s="14">
        <v>0</v>
      </c>
      <c r="D208" s="14">
        <v>7</v>
      </c>
      <c r="E208" s="15">
        <v>-1</v>
      </c>
    </row>
    <row r="209" spans="1:5" x14ac:dyDescent="0.25">
      <c r="A209" s="176"/>
      <c r="B209" s="13" t="s">
        <v>126</v>
      </c>
      <c r="C209" s="14">
        <v>141</v>
      </c>
      <c r="D209" s="14">
        <v>188</v>
      </c>
      <c r="E209" s="15">
        <v>-0.25</v>
      </c>
    </row>
    <row r="210" spans="1:5" x14ac:dyDescent="0.25">
      <c r="A210" s="176"/>
      <c r="B210" s="13" t="s">
        <v>164</v>
      </c>
      <c r="C210" s="14">
        <v>85</v>
      </c>
      <c r="D210" s="14">
        <v>73</v>
      </c>
      <c r="E210" s="15">
        <v>0.164383561643836</v>
      </c>
    </row>
    <row r="211" spans="1:5" x14ac:dyDescent="0.25">
      <c r="A211" s="176"/>
      <c r="B211" s="13" t="s">
        <v>128</v>
      </c>
      <c r="C211" s="14">
        <v>28</v>
      </c>
      <c r="D211" s="14">
        <v>60</v>
      </c>
      <c r="E211" s="15">
        <v>-0.53333333333333299</v>
      </c>
    </row>
    <row r="212" spans="1:5" x14ac:dyDescent="0.25">
      <c r="A212" s="176"/>
      <c r="B212" s="13" t="s">
        <v>129</v>
      </c>
      <c r="C212" s="14">
        <v>183</v>
      </c>
      <c r="D212" s="14">
        <v>276</v>
      </c>
      <c r="E212" s="15">
        <v>-0.33695652173912999</v>
      </c>
    </row>
    <row r="213" spans="1:5" x14ac:dyDescent="0.25">
      <c r="A213" s="176"/>
      <c r="B213" s="13" t="s">
        <v>130</v>
      </c>
      <c r="C213" s="14">
        <v>19</v>
      </c>
      <c r="D213" s="14">
        <v>17</v>
      </c>
      <c r="E213" s="15">
        <v>0.11764705882352899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2</v>
      </c>
      <c r="D215" s="14">
        <v>5</v>
      </c>
      <c r="E215" s="15">
        <v>-0.6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13</v>
      </c>
      <c r="D217" s="14">
        <v>13</v>
      </c>
      <c r="E217" s="15">
        <v>0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2432</v>
      </c>
      <c r="D246" s="14">
        <v>2491</v>
      </c>
      <c r="E246" s="15">
        <v>-2.3685266961059801E-2</v>
      </c>
    </row>
    <row r="247" spans="1:5" x14ac:dyDescent="0.25">
      <c r="A247" s="12" t="s">
        <v>169</v>
      </c>
      <c r="B247" s="17"/>
      <c r="C247" s="14">
        <v>2542</v>
      </c>
      <c r="D247" s="14">
        <v>1338</v>
      </c>
      <c r="E247" s="15">
        <v>0.89985052316890901</v>
      </c>
    </row>
    <row r="248" spans="1:5" x14ac:dyDescent="0.25">
      <c r="A248" s="12" t="s">
        <v>170</v>
      </c>
      <c r="B248" s="17"/>
      <c r="C248" s="14">
        <v>8527</v>
      </c>
      <c r="D248" s="14">
        <v>6598</v>
      </c>
      <c r="E248" s="15">
        <v>0.29236132161261003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739</v>
      </c>
      <c r="D252" s="14">
        <v>734</v>
      </c>
      <c r="E252" s="15">
        <v>6.8119891008174404E-3</v>
      </c>
    </row>
    <row r="253" spans="1:5" x14ac:dyDescent="0.25">
      <c r="A253" s="176"/>
      <c r="B253" s="13" t="s">
        <v>18</v>
      </c>
      <c r="C253" s="14">
        <v>52</v>
      </c>
      <c r="D253" s="14">
        <v>66</v>
      </c>
      <c r="E253" s="15">
        <v>-0.21212121212121199</v>
      </c>
    </row>
    <row r="254" spans="1:5" x14ac:dyDescent="0.25">
      <c r="A254" s="177"/>
      <c r="B254" s="13" t="s">
        <v>22</v>
      </c>
      <c r="C254" s="14">
        <v>138</v>
      </c>
      <c r="D254" s="14">
        <v>52</v>
      </c>
      <c r="E254" s="15">
        <v>1.65384615384615</v>
      </c>
    </row>
    <row r="255" spans="1:5" x14ac:dyDescent="0.25">
      <c r="A255" s="175" t="s">
        <v>174</v>
      </c>
      <c r="B255" s="13" t="s">
        <v>175</v>
      </c>
      <c r="C255" s="14">
        <v>576</v>
      </c>
      <c r="D255" s="14">
        <v>567</v>
      </c>
      <c r="E255" s="15">
        <v>1.58730158730159E-2</v>
      </c>
    </row>
    <row r="256" spans="1:5" x14ac:dyDescent="0.25">
      <c r="A256" s="176"/>
      <c r="B256" s="13" t="s">
        <v>176</v>
      </c>
      <c r="C256" s="14">
        <v>574</v>
      </c>
      <c r="D256" s="14">
        <v>567</v>
      </c>
      <c r="E256" s="15">
        <v>1.2345679012345699E-2</v>
      </c>
    </row>
    <row r="257" spans="1:5" x14ac:dyDescent="0.25">
      <c r="A257" s="177"/>
      <c r="B257" s="13" t="s">
        <v>177</v>
      </c>
      <c r="C257" s="14">
        <v>2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171</v>
      </c>
      <c r="D258" s="14">
        <v>292</v>
      </c>
      <c r="E258" s="15">
        <v>-0.414383561643836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60</v>
      </c>
      <c r="D262" s="14">
        <v>58</v>
      </c>
      <c r="E262" s="15">
        <v>3.4482758620689703E-2</v>
      </c>
    </row>
    <row r="263" spans="1:5" x14ac:dyDescent="0.25">
      <c r="A263" s="175" t="s">
        <v>181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1</v>
      </c>
      <c r="D264" s="14">
        <v>1</v>
      </c>
      <c r="E264" s="15">
        <v>0</v>
      </c>
    </row>
    <row r="265" spans="1:5" x14ac:dyDescent="0.25">
      <c r="A265" s="177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10</v>
      </c>
      <c r="D267" s="14">
        <v>11</v>
      </c>
      <c r="E267" s="15">
        <v>-9.0909090909090898E-2</v>
      </c>
    </row>
    <row r="268" spans="1:5" x14ac:dyDescent="0.25">
      <c r="A268" s="12" t="s">
        <v>110</v>
      </c>
      <c r="B268" s="17"/>
      <c r="C268" s="14">
        <v>75</v>
      </c>
      <c r="D268" s="14">
        <v>78</v>
      </c>
      <c r="E268" s="15">
        <v>-3.8461538461538498E-2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51</v>
      </c>
      <c r="D272" s="14">
        <v>52</v>
      </c>
      <c r="E272" s="15">
        <v>-1.9230769230769201E-2</v>
      </c>
    </row>
    <row r="273" spans="1:5" x14ac:dyDescent="0.25">
      <c r="A273" s="175" t="s">
        <v>68</v>
      </c>
      <c r="B273" s="13" t="s">
        <v>189</v>
      </c>
      <c r="C273" s="14">
        <v>70</v>
      </c>
      <c r="D273" s="14">
        <v>69</v>
      </c>
      <c r="E273" s="15">
        <v>1.4492753623188401E-2</v>
      </c>
    </row>
    <row r="274" spans="1:5" x14ac:dyDescent="0.25">
      <c r="A274" s="177"/>
      <c r="B274" s="13" t="s">
        <v>110</v>
      </c>
      <c r="C274" s="14">
        <v>46</v>
      </c>
      <c r="D274" s="14">
        <v>48</v>
      </c>
      <c r="E274" s="15">
        <v>-4.1666666666666699E-2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10</v>
      </c>
      <c r="D276" s="14">
        <v>11</v>
      </c>
      <c r="E276" s="15">
        <v>-9.0909090909090898E-2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4</v>
      </c>
      <c r="D281" s="14">
        <v>6</v>
      </c>
      <c r="E281" s="15">
        <v>-0.33333333333333298</v>
      </c>
    </row>
    <row r="282" spans="1:5" x14ac:dyDescent="0.25">
      <c r="A282" s="177"/>
      <c r="B282" s="13" t="s">
        <v>196</v>
      </c>
      <c r="C282" s="14">
        <v>59</v>
      </c>
      <c r="D282" s="14">
        <v>32</v>
      </c>
      <c r="E282" s="15">
        <v>0.84375</v>
      </c>
    </row>
    <row r="283" spans="1:5" x14ac:dyDescent="0.25">
      <c r="A283" s="12" t="s">
        <v>197</v>
      </c>
      <c r="B283" s="17"/>
      <c r="C283" s="14">
        <v>41</v>
      </c>
      <c r="D283" s="14">
        <v>9</v>
      </c>
      <c r="E283" s="15">
        <v>3.5555555555555598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10</v>
      </c>
      <c r="D293" s="14">
        <v>10</v>
      </c>
      <c r="E293" s="23">
        <v>0</v>
      </c>
    </row>
    <row r="294" spans="1:5" x14ac:dyDescent="0.25">
      <c r="A294" s="173"/>
      <c r="B294" s="13" t="s">
        <v>207</v>
      </c>
      <c r="C294" s="14">
        <v>1246</v>
      </c>
      <c r="D294" s="14">
        <v>1246</v>
      </c>
      <c r="E294" s="23">
        <v>0</v>
      </c>
    </row>
    <row r="295" spans="1:5" x14ac:dyDescent="0.25">
      <c r="A295" s="174"/>
      <c r="B295" s="13" t="s">
        <v>208</v>
      </c>
      <c r="C295" s="14">
        <v>5</v>
      </c>
      <c r="D295" s="14">
        <v>5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7</v>
      </c>
      <c r="D299" s="14">
        <v>7</v>
      </c>
      <c r="E299" s="23">
        <v>7</v>
      </c>
    </row>
    <row r="300" spans="1:5" x14ac:dyDescent="0.25">
      <c r="A300" s="172" t="s">
        <v>215</v>
      </c>
      <c r="B300" s="13" t="s">
        <v>216</v>
      </c>
      <c r="C300" s="14">
        <v>58</v>
      </c>
      <c r="D300" s="14">
        <v>29</v>
      </c>
      <c r="E300" s="23">
        <v>0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60</v>
      </c>
      <c r="D302" s="14">
        <v>60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3">
        <v>0</v>
      </c>
    </row>
    <row r="304" spans="1:5" x14ac:dyDescent="0.25">
      <c r="A304" s="172" t="s">
        <v>221</v>
      </c>
      <c r="B304" s="13" t="s">
        <v>212</v>
      </c>
      <c r="C304" s="14">
        <v>0</v>
      </c>
      <c r="D304" s="14">
        <v>0</v>
      </c>
      <c r="E304" s="23">
        <v>0</v>
      </c>
    </row>
    <row r="305" spans="1:5" x14ac:dyDescent="0.25">
      <c r="A305" s="173"/>
      <c r="B305" s="13" t="s">
        <v>222</v>
      </c>
      <c r="C305" s="14">
        <v>50</v>
      </c>
      <c r="D305" s="14">
        <v>62</v>
      </c>
      <c r="E305" s="23">
        <v>50</v>
      </c>
    </row>
    <row r="306" spans="1:5" x14ac:dyDescent="0.25">
      <c r="A306" s="174"/>
      <c r="B306" s="13" t="s">
        <v>223</v>
      </c>
      <c r="C306" s="14">
        <v>0</v>
      </c>
      <c r="D306" s="14">
        <v>0</v>
      </c>
      <c r="E306" s="23">
        <v>0</v>
      </c>
    </row>
    <row r="307" spans="1:5" x14ac:dyDescent="0.25">
      <c r="A307" s="172" t="s">
        <v>224</v>
      </c>
      <c r="B307" s="13" t="s">
        <v>225</v>
      </c>
      <c r="C307" s="14">
        <v>166</v>
      </c>
      <c r="D307" s="14">
        <v>152</v>
      </c>
      <c r="E307" s="23">
        <v>128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570</v>
      </c>
      <c r="D309" s="14">
        <v>410</v>
      </c>
      <c r="E309" s="23">
        <v>395</v>
      </c>
    </row>
    <row r="310" spans="1:5" x14ac:dyDescent="0.25">
      <c r="A310" s="173"/>
      <c r="B310" s="13" t="s">
        <v>228</v>
      </c>
      <c r="C310" s="14">
        <v>1276</v>
      </c>
      <c r="D310" s="14">
        <v>714</v>
      </c>
      <c r="E310" s="23">
        <v>0</v>
      </c>
    </row>
    <row r="311" spans="1:5" x14ac:dyDescent="0.25">
      <c r="A311" s="173"/>
      <c r="B311" s="13" t="s">
        <v>229</v>
      </c>
      <c r="C311" s="14">
        <v>391</v>
      </c>
      <c r="D311" s="14">
        <v>56</v>
      </c>
      <c r="E311" s="23">
        <v>16</v>
      </c>
    </row>
    <row r="312" spans="1:5" x14ac:dyDescent="0.25">
      <c r="A312" s="173"/>
      <c r="B312" s="13" t="s">
        <v>230</v>
      </c>
      <c r="C312" s="14">
        <v>562</v>
      </c>
      <c r="D312" s="14">
        <v>480</v>
      </c>
      <c r="E312" s="23">
        <v>792</v>
      </c>
    </row>
    <row r="313" spans="1:5" x14ac:dyDescent="0.25">
      <c r="A313" s="173"/>
      <c r="B313" s="13" t="s">
        <v>231</v>
      </c>
      <c r="C313" s="14">
        <v>315</v>
      </c>
      <c r="D313" s="14">
        <v>191</v>
      </c>
      <c r="E313" s="23">
        <v>0</v>
      </c>
    </row>
    <row r="314" spans="1:5" x14ac:dyDescent="0.25">
      <c r="A314" s="173"/>
      <c r="B314" s="13" t="s">
        <v>232</v>
      </c>
      <c r="C314" s="14">
        <v>120</v>
      </c>
      <c r="D314" s="14">
        <v>30</v>
      </c>
      <c r="E314" s="23">
        <v>0</v>
      </c>
    </row>
    <row r="315" spans="1:5" x14ac:dyDescent="0.25">
      <c r="A315" s="173"/>
      <c r="B315" s="13" t="s">
        <v>233</v>
      </c>
      <c r="C315" s="14">
        <v>471</v>
      </c>
      <c r="D315" s="14">
        <v>50</v>
      </c>
      <c r="E315" s="23">
        <v>117</v>
      </c>
    </row>
    <row r="316" spans="1:5" x14ac:dyDescent="0.25">
      <c r="A316" s="173"/>
      <c r="B316" s="13" t="s">
        <v>234</v>
      </c>
      <c r="C316" s="14">
        <v>2</v>
      </c>
      <c r="D316" s="14">
        <v>4</v>
      </c>
      <c r="E316" s="23">
        <v>0</v>
      </c>
    </row>
    <row r="317" spans="1:5" x14ac:dyDescent="0.25">
      <c r="A317" s="173"/>
      <c r="B317" s="13" t="s">
        <v>235</v>
      </c>
      <c r="C317" s="14">
        <v>0</v>
      </c>
      <c r="D317" s="14">
        <v>0</v>
      </c>
      <c r="E317" s="23">
        <v>0</v>
      </c>
    </row>
    <row r="318" spans="1:5" x14ac:dyDescent="0.25">
      <c r="A318" s="173"/>
      <c r="B318" s="13" t="s">
        <v>236</v>
      </c>
      <c r="C318" s="14">
        <v>5823</v>
      </c>
      <c r="D318" s="14">
        <v>579</v>
      </c>
      <c r="E318" s="23">
        <v>970</v>
      </c>
    </row>
    <row r="319" spans="1:5" x14ac:dyDescent="0.25">
      <c r="A319" s="173"/>
      <c r="B319" s="13" t="s">
        <v>237</v>
      </c>
      <c r="C319" s="14">
        <v>585</v>
      </c>
      <c r="D319" s="14">
        <v>362</v>
      </c>
      <c r="E319" s="23">
        <v>0</v>
      </c>
    </row>
    <row r="320" spans="1:5" x14ac:dyDescent="0.25">
      <c r="A320" s="173"/>
      <c r="B320" s="13" t="s">
        <v>238</v>
      </c>
      <c r="C320" s="14">
        <v>19</v>
      </c>
      <c r="D320" s="14">
        <v>9</v>
      </c>
      <c r="E320" s="23">
        <v>0</v>
      </c>
    </row>
    <row r="321" spans="1:5" x14ac:dyDescent="0.25">
      <c r="A321" s="174"/>
      <c r="B321" s="13" t="s">
        <v>239</v>
      </c>
      <c r="C321" s="14">
        <v>59</v>
      </c>
      <c r="D321" s="14">
        <v>38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3"/>
      <c r="B323" s="13" t="s">
        <v>242</v>
      </c>
      <c r="C323" s="14">
        <v>24</v>
      </c>
      <c r="D323" s="14">
        <v>24</v>
      </c>
      <c r="E323" s="23">
        <v>1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102</v>
      </c>
      <c r="D326" s="14">
        <v>102</v>
      </c>
      <c r="E326" s="23">
        <v>18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93</v>
      </c>
      <c r="D329" s="14">
        <v>93</v>
      </c>
      <c r="E329" s="23">
        <v>0</v>
      </c>
    </row>
    <row r="330" spans="1:5" x14ac:dyDescent="0.25">
      <c r="A330" s="173"/>
      <c r="B330" s="13" t="s">
        <v>249</v>
      </c>
      <c r="C330" s="14">
        <v>1</v>
      </c>
      <c r="D330" s="14">
        <v>1</v>
      </c>
      <c r="E330" s="23">
        <v>1</v>
      </c>
    </row>
    <row r="331" spans="1:5" x14ac:dyDescent="0.25">
      <c r="A331" s="173"/>
      <c r="B331" s="13" t="s">
        <v>250</v>
      </c>
      <c r="C331" s="14">
        <v>26</v>
      </c>
      <c r="D331" s="14">
        <v>26</v>
      </c>
      <c r="E331" s="23">
        <v>0</v>
      </c>
    </row>
    <row r="332" spans="1:5" x14ac:dyDescent="0.25">
      <c r="A332" s="173"/>
      <c r="B332" s="13" t="s">
        <v>251</v>
      </c>
      <c r="C332" s="14">
        <v>48</v>
      </c>
      <c r="D332" s="14">
        <v>48</v>
      </c>
      <c r="E332" s="23">
        <v>66</v>
      </c>
    </row>
    <row r="333" spans="1:5" x14ac:dyDescent="0.25">
      <c r="A333" s="173"/>
      <c r="B333" s="13" t="s">
        <v>252</v>
      </c>
      <c r="C333" s="14">
        <v>16</v>
      </c>
      <c r="D333" s="14">
        <v>16</v>
      </c>
      <c r="E333" s="23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1</v>
      </c>
      <c r="D335" s="14">
        <v>1</v>
      </c>
      <c r="E335" s="23">
        <v>0</v>
      </c>
    </row>
    <row r="336" spans="1:5" x14ac:dyDescent="0.25">
      <c r="A336" s="173"/>
      <c r="B336" s="13" t="s">
        <v>255</v>
      </c>
      <c r="C336" s="14">
        <v>78</v>
      </c>
      <c r="D336" s="14">
        <v>78</v>
      </c>
      <c r="E336" s="23">
        <v>89</v>
      </c>
    </row>
    <row r="337" spans="1:5" x14ac:dyDescent="0.25">
      <c r="A337" s="173"/>
      <c r="B337" s="13" t="s">
        <v>256</v>
      </c>
      <c r="C337" s="14">
        <v>7</v>
      </c>
      <c r="D337" s="14">
        <v>7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1</v>
      </c>
      <c r="D339" s="14">
        <v>1</v>
      </c>
      <c r="E339" s="23">
        <v>0</v>
      </c>
    </row>
    <row r="340" spans="1:5" x14ac:dyDescent="0.25">
      <c r="A340" s="173"/>
      <c r="B340" s="13" t="s">
        <v>259</v>
      </c>
      <c r="C340" s="14">
        <v>50</v>
      </c>
      <c r="D340" s="14">
        <v>80</v>
      </c>
      <c r="E340" s="23">
        <v>83</v>
      </c>
    </row>
    <row r="341" spans="1:5" x14ac:dyDescent="0.25">
      <c r="A341" s="173"/>
      <c r="B341" s="13" t="s">
        <v>260</v>
      </c>
      <c r="C341" s="14">
        <v>680</v>
      </c>
      <c r="D341" s="14">
        <v>869</v>
      </c>
      <c r="E341" s="23">
        <v>0</v>
      </c>
    </row>
    <row r="342" spans="1:5" x14ac:dyDescent="0.25">
      <c r="A342" s="173"/>
      <c r="B342" s="13" t="s">
        <v>261</v>
      </c>
      <c r="C342" s="14">
        <v>1</v>
      </c>
      <c r="D342" s="14">
        <v>1</v>
      </c>
      <c r="E342" s="23">
        <v>0</v>
      </c>
    </row>
    <row r="343" spans="1:5" x14ac:dyDescent="0.25">
      <c r="A343" s="173"/>
      <c r="B343" s="13" t="s">
        <v>262</v>
      </c>
      <c r="C343" s="14">
        <v>62</v>
      </c>
      <c r="D343" s="14">
        <v>42</v>
      </c>
      <c r="E343" s="23">
        <v>41</v>
      </c>
    </row>
    <row r="344" spans="1:5" x14ac:dyDescent="0.25">
      <c r="A344" s="173"/>
      <c r="B344" s="13" t="s">
        <v>263</v>
      </c>
      <c r="C344" s="14">
        <v>38</v>
      </c>
      <c r="D344" s="14">
        <v>19</v>
      </c>
      <c r="E344" s="23">
        <v>0</v>
      </c>
    </row>
    <row r="345" spans="1:5" x14ac:dyDescent="0.25">
      <c r="A345" s="173"/>
      <c r="B345" s="13" t="s">
        <v>264</v>
      </c>
      <c r="C345" s="14">
        <v>4</v>
      </c>
      <c r="D345" s="14">
        <v>4</v>
      </c>
      <c r="E345" s="23">
        <v>4</v>
      </c>
    </row>
    <row r="346" spans="1:5" x14ac:dyDescent="0.25">
      <c r="A346" s="173"/>
      <c r="B346" s="13" t="s">
        <v>265</v>
      </c>
      <c r="C346" s="14">
        <v>60</v>
      </c>
      <c r="D346" s="14">
        <v>52</v>
      </c>
      <c r="E346" s="23">
        <v>39</v>
      </c>
    </row>
    <row r="347" spans="1:5" x14ac:dyDescent="0.25">
      <c r="A347" s="173"/>
      <c r="B347" s="13" t="s">
        <v>266</v>
      </c>
      <c r="C347" s="14">
        <v>456</v>
      </c>
      <c r="D347" s="14">
        <v>53</v>
      </c>
      <c r="E347" s="23">
        <v>33</v>
      </c>
    </row>
    <row r="348" spans="1:5" x14ac:dyDescent="0.25">
      <c r="A348" s="173"/>
      <c r="B348" s="13" t="s">
        <v>267</v>
      </c>
      <c r="C348" s="14">
        <v>62</v>
      </c>
      <c r="D348" s="14">
        <v>62</v>
      </c>
      <c r="E348" s="23">
        <v>34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1</v>
      </c>
      <c r="D350" s="14">
        <v>1</v>
      </c>
      <c r="E350" s="23">
        <v>0</v>
      </c>
    </row>
    <row r="351" spans="1:5" x14ac:dyDescent="0.25">
      <c r="A351" s="173"/>
      <c r="B351" s="13" t="s">
        <v>270</v>
      </c>
      <c r="C351" s="14">
        <v>1</v>
      </c>
      <c r="D351" s="14">
        <v>1</v>
      </c>
      <c r="E351" s="23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4"/>
      <c r="B354" s="13" t="s">
        <v>273</v>
      </c>
      <c r="C354" s="14">
        <v>118</v>
      </c>
      <c r="D354" s="14">
        <v>127</v>
      </c>
      <c r="E354" s="23">
        <v>0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3"/>
      <c r="B356" s="13" t="s">
        <v>276</v>
      </c>
      <c r="C356" s="14">
        <v>2</v>
      </c>
      <c r="D356" s="14">
        <v>2</v>
      </c>
      <c r="E356" s="23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2</v>
      </c>
      <c r="D360" s="14">
        <v>6</v>
      </c>
      <c r="E360" s="23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0</v>
      </c>
      <c r="D363" s="14">
        <v>0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83</v>
      </c>
      <c r="D366" s="14">
        <v>69</v>
      </c>
      <c r="E366" s="23">
        <v>0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85</v>
      </c>
      <c r="D369" s="14">
        <v>32</v>
      </c>
      <c r="E369" s="23">
        <v>0</v>
      </c>
    </row>
    <row r="370" spans="1:5" x14ac:dyDescent="0.25">
      <c r="A370" s="173"/>
      <c r="B370" s="13" t="s">
        <v>291</v>
      </c>
      <c r="C370" s="14">
        <v>2</v>
      </c>
      <c r="D370" s="14">
        <v>0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151</v>
      </c>
      <c r="D376" s="14">
        <v>123</v>
      </c>
      <c r="E376" s="23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3">
        <v>0</v>
      </c>
    </row>
    <row r="378" spans="1:5" x14ac:dyDescent="0.25">
      <c r="A378" s="173"/>
      <c r="B378" s="13" t="s">
        <v>300</v>
      </c>
      <c r="C378" s="14">
        <v>8</v>
      </c>
      <c r="D378" s="14">
        <v>8</v>
      </c>
      <c r="E378" s="23">
        <v>0</v>
      </c>
    </row>
    <row r="379" spans="1:5" x14ac:dyDescent="0.25">
      <c r="A379" s="173"/>
      <c r="B379" s="13" t="s">
        <v>216</v>
      </c>
      <c r="C379" s="14">
        <v>263</v>
      </c>
      <c r="D379" s="14">
        <v>1</v>
      </c>
      <c r="E379" s="23">
        <v>0</v>
      </c>
    </row>
    <row r="380" spans="1:5" x14ac:dyDescent="0.25">
      <c r="A380" s="173"/>
      <c r="B380" s="13" t="s">
        <v>301</v>
      </c>
      <c r="C380" s="14">
        <v>60</v>
      </c>
      <c r="D380" s="14">
        <v>2</v>
      </c>
      <c r="E380" s="23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3"/>
      <c r="B382" s="13" t="s">
        <v>303</v>
      </c>
      <c r="C382" s="14">
        <v>17</v>
      </c>
      <c r="D382" s="14">
        <v>10</v>
      </c>
      <c r="E382" s="23">
        <v>0</v>
      </c>
    </row>
    <row r="383" spans="1:5" x14ac:dyDescent="0.25">
      <c r="A383" s="173"/>
      <c r="B383" s="13" t="s">
        <v>304</v>
      </c>
      <c r="C383" s="14">
        <v>113</v>
      </c>
      <c r="D383" s="14">
        <v>102</v>
      </c>
      <c r="E383" s="23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1188</v>
      </c>
      <c r="D387" s="14">
        <v>18</v>
      </c>
      <c r="E387" s="23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3"/>
      <c r="B389" s="13" t="s">
        <v>311</v>
      </c>
      <c r="C389" s="14">
        <v>82</v>
      </c>
      <c r="D389" s="14">
        <v>78</v>
      </c>
      <c r="E389" s="23">
        <v>2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3"/>
      <c r="B391" s="13" t="s">
        <v>248</v>
      </c>
      <c r="C391" s="14">
        <v>472</v>
      </c>
      <c r="D391" s="14">
        <v>597</v>
      </c>
      <c r="E391" s="23">
        <v>0</v>
      </c>
    </row>
    <row r="392" spans="1:5" x14ac:dyDescent="0.25">
      <c r="A392" s="173"/>
      <c r="B392" s="13" t="s">
        <v>249</v>
      </c>
      <c r="C392" s="14">
        <v>186</v>
      </c>
      <c r="D392" s="14">
        <v>1565</v>
      </c>
      <c r="E392" s="23">
        <v>0</v>
      </c>
    </row>
    <row r="393" spans="1:5" x14ac:dyDescent="0.25">
      <c r="A393" s="173"/>
      <c r="B393" s="13" t="s">
        <v>250</v>
      </c>
      <c r="C393" s="14">
        <v>76</v>
      </c>
      <c r="D393" s="14">
        <v>106</v>
      </c>
      <c r="E393" s="23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3"/>
      <c r="B396" s="13" t="s">
        <v>314</v>
      </c>
      <c r="C396" s="14">
        <v>0</v>
      </c>
      <c r="D396" s="14">
        <v>0</v>
      </c>
      <c r="E396" s="23">
        <v>0</v>
      </c>
    </row>
    <row r="397" spans="1:5" x14ac:dyDescent="0.25">
      <c r="A397" s="173"/>
      <c r="B397" s="13" t="s">
        <v>257</v>
      </c>
      <c r="C397" s="14">
        <v>7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18</v>
      </c>
      <c r="D398" s="14">
        <v>63</v>
      </c>
      <c r="E398" s="23">
        <v>32</v>
      </c>
    </row>
    <row r="399" spans="1:5" x14ac:dyDescent="0.25">
      <c r="A399" s="173"/>
      <c r="B399" s="13" t="s">
        <v>260</v>
      </c>
      <c r="C399" s="14">
        <v>10</v>
      </c>
      <c r="D399" s="14">
        <v>0</v>
      </c>
      <c r="E399" s="23">
        <v>0</v>
      </c>
    </row>
    <row r="400" spans="1:5" x14ac:dyDescent="0.25">
      <c r="A400" s="173"/>
      <c r="B400" s="13" t="s">
        <v>261</v>
      </c>
      <c r="C400" s="14">
        <v>9</v>
      </c>
      <c r="D400" s="14">
        <v>9</v>
      </c>
      <c r="E400" s="23">
        <v>0</v>
      </c>
    </row>
    <row r="401" spans="1:5" x14ac:dyDescent="0.25">
      <c r="A401" s="173"/>
      <c r="B401" s="13" t="s">
        <v>316</v>
      </c>
      <c r="C401" s="14">
        <v>792</v>
      </c>
      <c r="D401" s="14">
        <v>792</v>
      </c>
      <c r="E401" s="23">
        <v>264</v>
      </c>
    </row>
    <row r="402" spans="1:5" x14ac:dyDescent="0.25">
      <c r="A402" s="173"/>
      <c r="B402" s="13" t="s">
        <v>317</v>
      </c>
      <c r="C402" s="14">
        <v>2196</v>
      </c>
      <c r="D402" s="14">
        <v>1499</v>
      </c>
      <c r="E402" s="23">
        <v>1402</v>
      </c>
    </row>
    <row r="403" spans="1:5" x14ac:dyDescent="0.25">
      <c r="A403" s="173"/>
      <c r="B403" s="13" t="s">
        <v>318</v>
      </c>
      <c r="C403" s="14">
        <v>11</v>
      </c>
      <c r="D403" s="14">
        <v>0</v>
      </c>
      <c r="E403" s="23">
        <v>0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3"/>
      <c r="B405" s="13" t="s">
        <v>319</v>
      </c>
      <c r="C405" s="14">
        <v>14</v>
      </c>
      <c r="D405" s="14">
        <v>14</v>
      </c>
      <c r="E405" s="23">
        <v>0</v>
      </c>
    </row>
    <row r="406" spans="1:5" x14ac:dyDescent="0.25">
      <c r="A406" s="173"/>
      <c r="B406" s="13" t="s">
        <v>320</v>
      </c>
      <c r="C406" s="14">
        <v>2</v>
      </c>
      <c r="D406" s="14">
        <v>0</v>
      </c>
      <c r="E406" s="23">
        <v>0</v>
      </c>
    </row>
    <row r="407" spans="1:5" x14ac:dyDescent="0.25">
      <c r="A407" s="173"/>
      <c r="B407" s="13" t="s">
        <v>321</v>
      </c>
      <c r="C407" s="14">
        <v>30</v>
      </c>
      <c r="D407" s="14">
        <v>63</v>
      </c>
      <c r="E407" s="23">
        <v>51</v>
      </c>
    </row>
    <row r="408" spans="1:5" x14ac:dyDescent="0.25">
      <c r="A408" s="173"/>
      <c r="B408" s="13" t="s">
        <v>270</v>
      </c>
      <c r="C408" s="14">
        <v>1760</v>
      </c>
      <c r="D408" s="14">
        <v>1239</v>
      </c>
      <c r="E408" s="23">
        <v>0</v>
      </c>
    </row>
    <row r="409" spans="1:5" x14ac:dyDescent="0.25">
      <c r="A409" s="174"/>
      <c r="B409" s="13" t="s">
        <v>322</v>
      </c>
      <c r="C409" s="14">
        <v>717</v>
      </c>
      <c r="D409" s="14">
        <v>6861</v>
      </c>
      <c r="E409" s="23">
        <v>0</v>
      </c>
    </row>
  </sheetData>
  <sheetProtection algorithmName="SHA-512" hashValue="6vQTAk/u7FfHg7FywSwWHrU5ak71Fj96e2JpLTYmA3mgixWsccZerVcP+7ina8XAUGEqqjI4C/fs9zLsz1flgw==" saltValue="DMJEYX8peMzgApt0JRd66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36</v>
      </c>
      <c r="D5" s="26">
        <v>64</v>
      </c>
      <c r="E5" s="27">
        <v>-0.4375</v>
      </c>
      <c r="F5" s="26">
        <v>0</v>
      </c>
      <c r="G5" s="26">
        <v>0</v>
      </c>
      <c r="H5" s="26">
        <v>5</v>
      </c>
      <c r="I5" s="26">
        <v>5</v>
      </c>
      <c r="J5" s="26">
        <v>16</v>
      </c>
      <c r="K5" s="26">
        <v>5</v>
      </c>
      <c r="L5" s="26">
        <v>5</v>
      </c>
      <c r="M5" s="26">
        <v>4</v>
      </c>
      <c r="N5" s="26">
        <v>0</v>
      </c>
      <c r="O5" s="26">
        <v>23</v>
      </c>
      <c r="P5" s="28">
        <v>24</v>
      </c>
    </row>
    <row r="6" spans="1:16" x14ac:dyDescent="0.25">
      <c r="A6" s="29" t="s">
        <v>340</v>
      </c>
      <c r="B6" s="29" t="s">
        <v>341</v>
      </c>
      <c r="C6" s="14">
        <v>24</v>
      </c>
      <c r="D6" s="14">
        <v>26</v>
      </c>
      <c r="E6" s="30">
        <v>-7.69230769230769E-2</v>
      </c>
      <c r="F6" s="14">
        <v>0</v>
      </c>
      <c r="G6" s="14">
        <v>0</v>
      </c>
      <c r="H6" s="14">
        <v>5</v>
      </c>
      <c r="I6" s="14">
        <v>1</v>
      </c>
      <c r="J6" s="14">
        <v>9</v>
      </c>
      <c r="K6" s="14">
        <v>5</v>
      </c>
      <c r="L6" s="14">
        <v>3</v>
      </c>
      <c r="M6" s="14">
        <v>1</v>
      </c>
      <c r="N6" s="14">
        <v>0</v>
      </c>
      <c r="O6" s="14">
        <v>23</v>
      </c>
      <c r="P6" s="23">
        <v>6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0</v>
      </c>
      <c r="E7" s="30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2</v>
      </c>
      <c r="M7" s="14">
        <v>3</v>
      </c>
      <c r="N7" s="14">
        <v>0</v>
      </c>
      <c r="O7" s="14">
        <v>0</v>
      </c>
      <c r="P7" s="23">
        <v>2</v>
      </c>
    </row>
    <row r="8" spans="1:16" x14ac:dyDescent="0.25">
      <c r="A8" s="29" t="s">
        <v>344</v>
      </c>
      <c r="B8" s="29" t="s">
        <v>345</v>
      </c>
      <c r="C8" s="14">
        <v>11</v>
      </c>
      <c r="D8" s="14">
        <v>38</v>
      </c>
      <c r="E8" s="30">
        <v>-0.71052631578947401</v>
      </c>
      <c r="F8" s="14">
        <v>0</v>
      </c>
      <c r="G8" s="14">
        <v>0</v>
      </c>
      <c r="H8" s="14">
        <v>0</v>
      </c>
      <c r="I8" s="14">
        <v>4</v>
      </c>
      <c r="J8" s="14">
        <v>7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16</v>
      </c>
    </row>
    <row r="9" spans="1:16" x14ac:dyDescent="0.25">
      <c r="A9" s="29" t="s">
        <v>346</v>
      </c>
      <c r="B9" s="29" t="s">
        <v>347</v>
      </c>
      <c r="C9" s="14">
        <v>1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3837</v>
      </c>
      <c r="D13" s="26">
        <v>3808</v>
      </c>
      <c r="E13" s="27">
        <v>7.6155462184873896E-3</v>
      </c>
      <c r="F13" s="26">
        <v>1419</v>
      </c>
      <c r="G13" s="26">
        <v>479</v>
      </c>
      <c r="H13" s="26">
        <v>877</v>
      </c>
      <c r="I13" s="26">
        <v>1045</v>
      </c>
      <c r="J13" s="26">
        <v>24</v>
      </c>
      <c r="K13" s="26">
        <v>12</v>
      </c>
      <c r="L13" s="26">
        <v>1</v>
      </c>
      <c r="M13" s="26">
        <v>1</v>
      </c>
      <c r="N13" s="26">
        <v>30</v>
      </c>
      <c r="O13" s="26">
        <v>18</v>
      </c>
      <c r="P13" s="28">
        <v>2350</v>
      </c>
    </row>
    <row r="14" spans="1:16" x14ac:dyDescent="0.25">
      <c r="A14" s="29" t="s">
        <v>353</v>
      </c>
      <c r="B14" s="29" t="s">
        <v>354</v>
      </c>
      <c r="C14" s="14">
        <v>1951</v>
      </c>
      <c r="D14" s="14">
        <v>1871</v>
      </c>
      <c r="E14" s="30">
        <v>4.27578834847675E-2</v>
      </c>
      <c r="F14" s="14">
        <v>113</v>
      </c>
      <c r="G14" s="14">
        <v>58</v>
      </c>
      <c r="H14" s="14">
        <v>499</v>
      </c>
      <c r="I14" s="14">
        <v>731</v>
      </c>
      <c r="J14" s="14">
        <v>6</v>
      </c>
      <c r="K14" s="14">
        <v>7</v>
      </c>
      <c r="L14" s="14">
        <v>0</v>
      </c>
      <c r="M14" s="14">
        <v>1</v>
      </c>
      <c r="N14" s="14">
        <v>5</v>
      </c>
      <c r="O14" s="14">
        <v>3</v>
      </c>
      <c r="P14" s="23">
        <v>1597</v>
      </c>
    </row>
    <row r="15" spans="1:16" x14ac:dyDescent="0.25">
      <c r="A15" s="29" t="s">
        <v>355</v>
      </c>
      <c r="B15" s="29" t="s">
        <v>356</v>
      </c>
      <c r="C15" s="14">
        <v>2</v>
      </c>
      <c r="D15" s="14">
        <v>4</v>
      </c>
      <c r="E15" s="30">
        <v>-0.5</v>
      </c>
      <c r="F15" s="14">
        <v>0</v>
      </c>
      <c r="G15" s="14">
        <v>1</v>
      </c>
      <c r="H15" s="14">
        <v>1</v>
      </c>
      <c r="I15" s="14">
        <v>3</v>
      </c>
      <c r="J15" s="14">
        <v>0</v>
      </c>
      <c r="K15" s="14">
        <v>0</v>
      </c>
      <c r="L15" s="14">
        <v>1</v>
      </c>
      <c r="M15" s="14">
        <v>0</v>
      </c>
      <c r="N15" s="14">
        <v>0</v>
      </c>
      <c r="O15" s="14">
        <v>7</v>
      </c>
      <c r="P15" s="23">
        <v>3</v>
      </c>
    </row>
    <row r="16" spans="1:16" x14ac:dyDescent="0.25">
      <c r="A16" s="29" t="s">
        <v>357</v>
      </c>
      <c r="B16" s="29" t="s">
        <v>358</v>
      </c>
      <c r="C16" s="14">
        <v>164</v>
      </c>
      <c r="D16" s="14">
        <v>112</v>
      </c>
      <c r="E16" s="30">
        <v>0.46428571428571402</v>
      </c>
      <c r="F16" s="14">
        <v>1</v>
      </c>
      <c r="G16" s="14">
        <v>4</v>
      </c>
      <c r="H16" s="14">
        <v>11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22</v>
      </c>
    </row>
    <row r="17" spans="1:16" ht="33.75" x14ac:dyDescent="0.25">
      <c r="A17" s="29" t="s">
        <v>359</v>
      </c>
      <c r="B17" s="29" t="s">
        <v>360</v>
      </c>
      <c r="C17" s="14">
        <v>1719</v>
      </c>
      <c r="D17" s="14">
        <v>1820</v>
      </c>
      <c r="E17" s="30">
        <v>-5.5494505494505499E-2</v>
      </c>
      <c r="F17" s="14">
        <v>1305</v>
      </c>
      <c r="G17" s="14">
        <v>416</v>
      </c>
      <c r="H17" s="14">
        <v>366</v>
      </c>
      <c r="I17" s="14">
        <v>294</v>
      </c>
      <c r="J17" s="14">
        <v>17</v>
      </c>
      <c r="K17" s="14">
        <v>5</v>
      </c>
      <c r="L17" s="14">
        <v>0</v>
      </c>
      <c r="M17" s="14">
        <v>0</v>
      </c>
      <c r="N17" s="14">
        <v>24</v>
      </c>
      <c r="O17" s="14">
        <v>8</v>
      </c>
      <c r="P17" s="23">
        <v>727</v>
      </c>
    </row>
    <row r="18" spans="1:16" x14ac:dyDescent="0.25">
      <c r="A18" s="29" t="s">
        <v>361</v>
      </c>
      <c r="B18" s="29" t="s">
        <v>362</v>
      </c>
      <c r="C18" s="14">
        <v>1</v>
      </c>
      <c r="D18" s="14">
        <v>1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23">
        <v>1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370</v>
      </c>
      <c r="B23" s="18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383</v>
      </c>
      <c r="B30" s="182"/>
      <c r="C30" s="26">
        <v>1215</v>
      </c>
      <c r="D30" s="26">
        <v>1143</v>
      </c>
      <c r="E30" s="27">
        <v>6.2992125984251995E-2</v>
      </c>
      <c r="F30" s="26">
        <v>395</v>
      </c>
      <c r="G30" s="26">
        <v>272</v>
      </c>
      <c r="H30" s="26">
        <v>271</v>
      </c>
      <c r="I30" s="26">
        <v>354</v>
      </c>
      <c r="J30" s="26">
        <v>4</v>
      </c>
      <c r="K30" s="26">
        <v>7</v>
      </c>
      <c r="L30" s="26">
        <v>0</v>
      </c>
      <c r="M30" s="26">
        <v>0</v>
      </c>
      <c r="N30" s="26">
        <v>3</v>
      </c>
      <c r="O30" s="26">
        <v>11</v>
      </c>
      <c r="P30" s="28">
        <v>1690</v>
      </c>
    </row>
    <row r="31" spans="1:16" x14ac:dyDescent="0.25">
      <c r="A31" s="29" t="s">
        <v>384</v>
      </c>
      <c r="B31" s="29" t="s">
        <v>385</v>
      </c>
      <c r="C31" s="14">
        <v>23</v>
      </c>
      <c r="D31" s="14">
        <v>25</v>
      </c>
      <c r="E31" s="30">
        <v>-0.08</v>
      </c>
      <c r="F31" s="14">
        <v>0</v>
      </c>
      <c r="G31" s="14">
        <v>0</v>
      </c>
      <c r="H31" s="14">
        <v>5</v>
      </c>
      <c r="I31" s="14">
        <v>6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2</v>
      </c>
      <c r="P31" s="23">
        <v>4</v>
      </c>
    </row>
    <row r="32" spans="1:16" x14ac:dyDescent="0.25">
      <c r="A32" s="29" t="s">
        <v>386</v>
      </c>
      <c r="B32" s="29" t="s">
        <v>387</v>
      </c>
      <c r="C32" s="14">
        <v>1</v>
      </c>
      <c r="D32" s="14">
        <v>0</v>
      </c>
      <c r="E32" s="30">
        <v>0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515</v>
      </c>
      <c r="D33" s="14">
        <v>438</v>
      </c>
      <c r="E33" s="30">
        <v>0.175799086757991</v>
      </c>
      <c r="F33" s="14">
        <v>53</v>
      </c>
      <c r="G33" s="14">
        <v>17</v>
      </c>
      <c r="H33" s="14">
        <v>99</v>
      </c>
      <c r="I33" s="14">
        <v>109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14">
        <v>9</v>
      </c>
      <c r="P33" s="23">
        <v>934</v>
      </c>
    </row>
    <row r="34" spans="1:16" x14ac:dyDescent="0.25">
      <c r="A34" s="29" t="s">
        <v>390</v>
      </c>
      <c r="B34" s="29" t="s">
        <v>391</v>
      </c>
      <c r="C34" s="14">
        <v>34</v>
      </c>
      <c r="D34" s="14">
        <v>37</v>
      </c>
      <c r="E34" s="30">
        <v>-8.1081081081081099E-2</v>
      </c>
      <c r="F34" s="14">
        <v>5</v>
      </c>
      <c r="G34" s="14">
        <v>2</v>
      </c>
      <c r="H34" s="14">
        <v>10</v>
      </c>
      <c r="I34" s="14">
        <v>9</v>
      </c>
      <c r="J34" s="14">
        <v>0</v>
      </c>
      <c r="K34" s="14">
        <v>2</v>
      </c>
      <c r="L34" s="14">
        <v>0</v>
      </c>
      <c r="M34" s="14">
        <v>0</v>
      </c>
      <c r="N34" s="14">
        <v>0</v>
      </c>
      <c r="O34" s="14">
        <v>0</v>
      </c>
      <c r="P34" s="23">
        <v>44</v>
      </c>
    </row>
    <row r="35" spans="1:16" x14ac:dyDescent="0.25">
      <c r="A35" s="29" t="s">
        <v>392</v>
      </c>
      <c r="B35" s="29" t="s">
        <v>393</v>
      </c>
      <c r="C35" s="14">
        <v>336</v>
      </c>
      <c r="D35" s="14">
        <v>328</v>
      </c>
      <c r="E35" s="30">
        <v>2.4390243902439001E-2</v>
      </c>
      <c r="F35" s="14">
        <v>28</v>
      </c>
      <c r="G35" s="14">
        <v>5</v>
      </c>
      <c r="H35" s="14">
        <v>30</v>
      </c>
      <c r="I35" s="14">
        <v>20</v>
      </c>
      <c r="J35" s="14">
        <v>0</v>
      </c>
      <c r="K35" s="14">
        <v>2</v>
      </c>
      <c r="L35" s="14">
        <v>0</v>
      </c>
      <c r="M35" s="14">
        <v>0</v>
      </c>
      <c r="N35" s="14">
        <v>1</v>
      </c>
      <c r="O35" s="14">
        <v>0</v>
      </c>
      <c r="P35" s="23">
        <v>265</v>
      </c>
    </row>
    <row r="36" spans="1:16" ht="22.5" x14ac:dyDescent="0.25">
      <c r="A36" s="29" t="s">
        <v>394</v>
      </c>
      <c r="B36" s="29" t="s">
        <v>395</v>
      </c>
      <c r="C36" s="14">
        <v>129</v>
      </c>
      <c r="D36" s="14">
        <v>153</v>
      </c>
      <c r="E36" s="30">
        <v>-0.15686274509803899</v>
      </c>
      <c r="F36" s="14">
        <v>198</v>
      </c>
      <c r="G36" s="14">
        <v>169</v>
      </c>
      <c r="H36" s="14">
        <v>77</v>
      </c>
      <c r="I36" s="14">
        <v>133</v>
      </c>
      <c r="J36" s="14">
        <v>2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297</v>
      </c>
    </row>
    <row r="37" spans="1:16" ht="22.5" x14ac:dyDescent="0.25">
      <c r="A37" s="29" t="s">
        <v>396</v>
      </c>
      <c r="B37" s="29" t="s">
        <v>397</v>
      </c>
      <c r="C37" s="14">
        <v>60</v>
      </c>
      <c r="D37" s="14">
        <v>64</v>
      </c>
      <c r="E37" s="30">
        <v>-6.25E-2</v>
      </c>
      <c r="F37" s="14">
        <v>100</v>
      </c>
      <c r="G37" s="14">
        <v>64</v>
      </c>
      <c r="H37" s="14">
        <v>33</v>
      </c>
      <c r="I37" s="14">
        <v>53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23">
        <v>107</v>
      </c>
    </row>
    <row r="38" spans="1:16" ht="22.5" x14ac:dyDescent="0.25">
      <c r="A38" s="29" t="s">
        <v>398</v>
      </c>
      <c r="B38" s="29" t="s">
        <v>399</v>
      </c>
      <c r="C38" s="14">
        <v>11</v>
      </c>
      <c r="D38" s="14">
        <v>15</v>
      </c>
      <c r="E38" s="30">
        <v>-0.266666666666667</v>
      </c>
      <c r="F38" s="14">
        <v>11</v>
      </c>
      <c r="G38" s="14">
        <v>11</v>
      </c>
      <c r="H38" s="14">
        <v>6</v>
      </c>
      <c r="I38" s="14">
        <v>9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14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106</v>
      </c>
      <c r="D41" s="14">
        <v>83</v>
      </c>
      <c r="E41" s="30">
        <v>0.27710843373493999</v>
      </c>
      <c r="F41" s="14">
        <v>0</v>
      </c>
      <c r="G41" s="14">
        <v>4</v>
      </c>
      <c r="H41" s="14">
        <v>10</v>
      </c>
      <c r="I41" s="14">
        <v>15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3">
        <v>25</v>
      </c>
    </row>
    <row r="42" spans="1:16" x14ac:dyDescent="0.25">
      <c r="A42" s="181" t="s">
        <v>406</v>
      </c>
      <c r="B42" s="182"/>
      <c r="C42" s="26">
        <v>24</v>
      </c>
      <c r="D42" s="26">
        <v>26</v>
      </c>
      <c r="E42" s="27">
        <v>-7.69230769230769E-2</v>
      </c>
      <c r="F42" s="26">
        <v>11</v>
      </c>
      <c r="G42" s="26">
        <v>1</v>
      </c>
      <c r="H42" s="26">
        <v>4</v>
      </c>
      <c r="I42" s="26">
        <v>14</v>
      </c>
      <c r="J42" s="26">
        <v>0</v>
      </c>
      <c r="K42" s="26">
        <v>2</v>
      </c>
      <c r="L42" s="26">
        <v>0</v>
      </c>
      <c r="M42" s="26">
        <v>0</v>
      </c>
      <c r="N42" s="26">
        <v>6</v>
      </c>
      <c r="O42" s="26">
        <v>0</v>
      </c>
      <c r="P42" s="28">
        <v>13</v>
      </c>
    </row>
    <row r="43" spans="1:16" x14ac:dyDescent="0.25">
      <c r="A43" s="29" t="s">
        <v>407</v>
      </c>
      <c r="B43" s="29" t="s">
        <v>408</v>
      </c>
      <c r="C43" s="14">
        <v>1</v>
      </c>
      <c r="D43" s="14">
        <v>5</v>
      </c>
      <c r="E43" s="30">
        <v>-0.8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409</v>
      </c>
      <c r="B44" s="29" t="s">
        <v>410</v>
      </c>
      <c r="C44" s="14">
        <v>23</v>
      </c>
      <c r="D44" s="14">
        <v>19</v>
      </c>
      <c r="E44" s="30">
        <v>0.21052631578947401</v>
      </c>
      <c r="F44" s="14">
        <v>11</v>
      </c>
      <c r="G44" s="14">
        <v>1</v>
      </c>
      <c r="H44" s="14">
        <v>4</v>
      </c>
      <c r="I44" s="14">
        <v>13</v>
      </c>
      <c r="J44" s="14">
        <v>0</v>
      </c>
      <c r="K44" s="14">
        <v>2</v>
      </c>
      <c r="L44" s="14">
        <v>0</v>
      </c>
      <c r="M44" s="14">
        <v>0</v>
      </c>
      <c r="N44" s="14">
        <v>3</v>
      </c>
      <c r="O44" s="14">
        <v>0</v>
      </c>
      <c r="P44" s="23">
        <v>13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3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0</v>
      </c>
      <c r="D48" s="14">
        <v>2</v>
      </c>
      <c r="E48" s="30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524</v>
      </c>
      <c r="D50" s="26">
        <v>376</v>
      </c>
      <c r="E50" s="27">
        <v>0.39361702127659598</v>
      </c>
      <c r="F50" s="26">
        <v>33</v>
      </c>
      <c r="G50" s="26">
        <v>9</v>
      </c>
      <c r="H50" s="26">
        <v>85</v>
      </c>
      <c r="I50" s="26">
        <v>86</v>
      </c>
      <c r="J50" s="26">
        <v>51</v>
      </c>
      <c r="K50" s="26">
        <v>40</v>
      </c>
      <c r="L50" s="26">
        <v>0</v>
      </c>
      <c r="M50" s="26">
        <v>0</v>
      </c>
      <c r="N50" s="26">
        <v>32</v>
      </c>
      <c r="O50" s="26">
        <v>9</v>
      </c>
      <c r="P50" s="28">
        <v>128</v>
      </c>
    </row>
    <row r="51" spans="1:16" x14ac:dyDescent="0.25">
      <c r="A51" s="29" t="s">
        <v>422</v>
      </c>
      <c r="B51" s="29" t="s">
        <v>423</v>
      </c>
      <c r="C51" s="14">
        <v>188</v>
      </c>
      <c r="D51" s="14">
        <v>152</v>
      </c>
      <c r="E51" s="30">
        <v>0.23684210526315799</v>
      </c>
      <c r="F51" s="14">
        <v>11</v>
      </c>
      <c r="G51" s="14">
        <v>1</v>
      </c>
      <c r="H51" s="14">
        <v>17</v>
      </c>
      <c r="I51" s="14">
        <v>10</v>
      </c>
      <c r="J51" s="14">
        <v>33</v>
      </c>
      <c r="K51" s="14">
        <v>16</v>
      </c>
      <c r="L51" s="14">
        <v>0</v>
      </c>
      <c r="M51" s="14">
        <v>0</v>
      </c>
      <c r="N51" s="14">
        <v>1</v>
      </c>
      <c r="O51" s="14">
        <v>9</v>
      </c>
      <c r="P51" s="23">
        <v>31</v>
      </c>
    </row>
    <row r="52" spans="1:16" x14ac:dyDescent="0.25">
      <c r="A52" s="29" t="s">
        <v>424</v>
      </c>
      <c r="B52" s="29" t="s">
        <v>425</v>
      </c>
      <c r="C52" s="14">
        <v>0</v>
      </c>
      <c r="D52" s="14">
        <v>1</v>
      </c>
      <c r="E52" s="30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3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426</v>
      </c>
      <c r="B53" s="29" t="s">
        <v>427</v>
      </c>
      <c r="C53" s="14">
        <v>210</v>
      </c>
      <c r="D53" s="14">
        <v>144</v>
      </c>
      <c r="E53" s="30">
        <v>0.45833333333333298</v>
      </c>
      <c r="F53" s="14">
        <v>19</v>
      </c>
      <c r="G53" s="14">
        <v>7</v>
      </c>
      <c r="H53" s="14">
        <v>53</v>
      </c>
      <c r="I53" s="14">
        <v>51</v>
      </c>
      <c r="J53" s="14">
        <v>12</v>
      </c>
      <c r="K53" s="14">
        <v>11</v>
      </c>
      <c r="L53" s="14">
        <v>0</v>
      </c>
      <c r="M53" s="14">
        <v>0</v>
      </c>
      <c r="N53" s="14">
        <v>31</v>
      </c>
      <c r="O53" s="14">
        <v>0</v>
      </c>
      <c r="P53" s="23">
        <v>64</v>
      </c>
    </row>
    <row r="54" spans="1:16" ht="22.5" x14ac:dyDescent="0.25">
      <c r="A54" s="29" t="s">
        <v>428</v>
      </c>
      <c r="B54" s="29" t="s">
        <v>429</v>
      </c>
      <c r="C54" s="14">
        <v>0</v>
      </c>
      <c r="D54" s="14">
        <v>4</v>
      </c>
      <c r="E54" s="30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3">
        <v>3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17</v>
      </c>
      <c r="D56" s="14">
        <v>13</v>
      </c>
      <c r="E56" s="30">
        <v>0.30769230769230799</v>
      </c>
      <c r="F56" s="14">
        <v>2</v>
      </c>
      <c r="G56" s="14">
        <v>1</v>
      </c>
      <c r="H56" s="14">
        <v>5</v>
      </c>
      <c r="I56" s="14">
        <v>5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3</v>
      </c>
    </row>
    <row r="57" spans="1:16" ht="22.5" x14ac:dyDescent="0.25">
      <c r="A57" s="29" t="s">
        <v>434</v>
      </c>
      <c r="B57" s="29" t="s">
        <v>435</v>
      </c>
      <c r="C57" s="14">
        <v>16</v>
      </c>
      <c r="D57" s="14">
        <v>14</v>
      </c>
      <c r="E57" s="30">
        <v>0.14285714285714299</v>
      </c>
      <c r="F57" s="14">
        <v>1</v>
      </c>
      <c r="G57" s="14">
        <v>0</v>
      </c>
      <c r="H57" s="14">
        <v>5</v>
      </c>
      <c r="I57" s="14">
        <v>10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29" t="s">
        <v>436</v>
      </c>
      <c r="B58" s="29" t="s">
        <v>437</v>
      </c>
      <c r="C58" s="14">
        <v>2</v>
      </c>
      <c r="D58" s="14">
        <v>1</v>
      </c>
      <c r="E58" s="30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438</v>
      </c>
      <c r="B59" s="29" t="s">
        <v>439</v>
      </c>
      <c r="C59" s="14">
        <v>4</v>
      </c>
      <c r="D59" s="14">
        <v>3</v>
      </c>
      <c r="E59" s="30">
        <v>0.33333333333333298</v>
      </c>
      <c r="F59" s="14">
        <v>0</v>
      </c>
      <c r="G59" s="14">
        <v>0</v>
      </c>
      <c r="H59" s="14">
        <v>0</v>
      </c>
      <c r="I59" s="14">
        <v>0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3</v>
      </c>
    </row>
    <row r="60" spans="1:16" ht="22.5" x14ac:dyDescent="0.25">
      <c r="A60" s="29" t="s">
        <v>440</v>
      </c>
      <c r="B60" s="29" t="s">
        <v>441</v>
      </c>
      <c r="C60" s="14">
        <v>0</v>
      </c>
      <c r="D60" s="14">
        <v>2</v>
      </c>
      <c r="E60" s="30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16</v>
      </c>
      <c r="D61" s="14">
        <v>13</v>
      </c>
      <c r="E61" s="30">
        <v>0.230769230769231</v>
      </c>
      <c r="F61" s="14">
        <v>0</v>
      </c>
      <c r="G61" s="14">
        <v>0</v>
      </c>
      <c r="H61" s="14">
        <v>0</v>
      </c>
      <c r="I61" s="14">
        <v>6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6</v>
      </c>
    </row>
    <row r="62" spans="1:16" x14ac:dyDescent="0.25">
      <c r="A62" s="29" t="s">
        <v>444</v>
      </c>
      <c r="B62" s="29" t="s">
        <v>445</v>
      </c>
      <c r="C62" s="14">
        <v>0</v>
      </c>
      <c r="D62" s="14">
        <v>0</v>
      </c>
      <c r="E62" s="30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446</v>
      </c>
      <c r="B63" s="29" t="s">
        <v>447</v>
      </c>
      <c r="C63" s="14">
        <v>44</v>
      </c>
      <c r="D63" s="14">
        <v>12</v>
      </c>
      <c r="E63" s="30">
        <v>2.6666666666666701</v>
      </c>
      <c r="F63" s="14">
        <v>0</v>
      </c>
      <c r="G63" s="14">
        <v>0</v>
      </c>
      <c r="H63" s="14">
        <v>5</v>
      </c>
      <c r="I63" s="14">
        <v>2</v>
      </c>
      <c r="J63" s="14">
        <v>1</v>
      </c>
      <c r="K63" s="14">
        <v>4</v>
      </c>
      <c r="L63" s="14">
        <v>0</v>
      </c>
      <c r="M63" s="14">
        <v>0</v>
      </c>
      <c r="N63" s="14">
        <v>0</v>
      </c>
      <c r="O63" s="14">
        <v>0</v>
      </c>
      <c r="P63" s="23">
        <v>9</v>
      </c>
    </row>
    <row r="64" spans="1:16" ht="22.5" x14ac:dyDescent="0.25">
      <c r="A64" s="29" t="s">
        <v>448</v>
      </c>
      <c r="B64" s="29" t="s">
        <v>449</v>
      </c>
      <c r="C64" s="14">
        <v>19</v>
      </c>
      <c r="D64" s="14">
        <v>9</v>
      </c>
      <c r="E64" s="30">
        <v>1.1111111111111101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3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33.75" x14ac:dyDescent="0.25">
      <c r="A65" s="29" t="s">
        <v>450</v>
      </c>
      <c r="B65" s="29" t="s">
        <v>451</v>
      </c>
      <c r="C65" s="14">
        <v>7</v>
      </c>
      <c r="D65" s="14">
        <v>2</v>
      </c>
      <c r="E65" s="30">
        <v>2.5</v>
      </c>
      <c r="F65" s="14">
        <v>0</v>
      </c>
      <c r="G65" s="14">
        <v>0</v>
      </c>
      <c r="H65" s="14">
        <v>0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3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1</v>
      </c>
      <c r="D67" s="14">
        <v>1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2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1</v>
      </c>
      <c r="E70" s="30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4</v>
      </c>
      <c r="E71" s="30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464</v>
      </c>
      <c r="B72" s="182"/>
      <c r="C72" s="26">
        <v>6</v>
      </c>
      <c r="D72" s="26">
        <v>11</v>
      </c>
      <c r="E72" s="27">
        <v>-0.45454545454545398</v>
      </c>
      <c r="F72" s="26">
        <v>1</v>
      </c>
      <c r="G72" s="26">
        <v>1</v>
      </c>
      <c r="H72" s="26">
        <v>1</v>
      </c>
      <c r="I72" s="26">
        <v>3</v>
      </c>
      <c r="J72" s="26">
        <v>0</v>
      </c>
      <c r="K72" s="26">
        <v>0</v>
      </c>
      <c r="L72" s="26">
        <v>0</v>
      </c>
      <c r="M72" s="26">
        <v>0</v>
      </c>
      <c r="N72" s="26">
        <v>1</v>
      </c>
      <c r="O72" s="26">
        <v>0</v>
      </c>
      <c r="P72" s="28">
        <v>1</v>
      </c>
    </row>
    <row r="73" spans="1:16" x14ac:dyDescent="0.25">
      <c r="A73" s="29" t="s">
        <v>465</v>
      </c>
      <c r="B73" s="29" t="s">
        <v>466</v>
      </c>
      <c r="C73" s="14">
        <v>6</v>
      </c>
      <c r="D73" s="14">
        <v>11</v>
      </c>
      <c r="E73" s="30">
        <v>-0.45454545454545398</v>
      </c>
      <c r="F73" s="14">
        <v>1</v>
      </c>
      <c r="G73" s="14">
        <v>1</v>
      </c>
      <c r="H73" s="14">
        <v>1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3">
        <v>1</v>
      </c>
    </row>
    <row r="74" spans="1:16" x14ac:dyDescent="0.25">
      <c r="A74" s="181" t="s">
        <v>467</v>
      </c>
      <c r="B74" s="182"/>
      <c r="C74" s="26">
        <v>106</v>
      </c>
      <c r="D74" s="26">
        <v>104</v>
      </c>
      <c r="E74" s="27">
        <v>1.9230769230769201E-2</v>
      </c>
      <c r="F74" s="26">
        <v>3</v>
      </c>
      <c r="G74" s="26">
        <v>1</v>
      </c>
      <c r="H74" s="26">
        <v>19</v>
      </c>
      <c r="I74" s="26">
        <v>17</v>
      </c>
      <c r="J74" s="26">
        <v>0</v>
      </c>
      <c r="K74" s="26">
        <v>0</v>
      </c>
      <c r="L74" s="26">
        <v>0</v>
      </c>
      <c r="M74" s="26">
        <v>0</v>
      </c>
      <c r="N74" s="26">
        <v>1</v>
      </c>
      <c r="O74" s="26">
        <v>0</v>
      </c>
      <c r="P74" s="28">
        <v>19</v>
      </c>
    </row>
    <row r="75" spans="1:16" x14ac:dyDescent="0.25">
      <c r="A75" s="29" t="s">
        <v>468</v>
      </c>
      <c r="B75" s="29" t="s">
        <v>469</v>
      </c>
      <c r="C75" s="14">
        <v>35</v>
      </c>
      <c r="D75" s="14">
        <v>31</v>
      </c>
      <c r="E75" s="30">
        <v>0.12903225806451599</v>
      </c>
      <c r="F75" s="14">
        <v>1</v>
      </c>
      <c r="G75" s="14">
        <v>1</v>
      </c>
      <c r="H75" s="14">
        <v>7</v>
      </c>
      <c r="I75" s="14">
        <v>15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11</v>
      </c>
    </row>
    <row r="76" spans="1:16" ht="33.75" x14ac:dyDescent="0.25">
      <c r="A76" s="29" t="s">
        <v>470</v>
      </c>
      <c r="B76" s="29" t="s">
        <v>471</v>
      </c>
      <c r="C76" s="14">
        <v>1</v>
      </c>
      <c r="D76" s="14">
        <v>1</v>
      </c>
      <c r="E76" s="30">
        <v>0</v>
      </c>
      <c r="F76" s="14">
        <v>0</v>
      </c>
      <c r="G76" s="14">
        <v>0</v>
      </c>
      <c r="H76" s="14">
        <v>3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1</v>
      </c>
    </row>
    <row r="77" spans="1:16" x14ac:dyDescent="0.25">
      <c r="A77" s="29" t="s">
        <v>472</v>
      </c>
      <c r="B77" s="29" t="s">
        <v>473</v>
      </c>
      <c r="C77" s="14">
        <v>44</v>
      </c>
      <c r="D77" s="14">
        <v>39</v>
      </c>
      <c r="E77" s="30">
        <v>0.128205128205128</v>
      </c>
      <c r="F77" s="14">
        <v>1</v>
      </c>
      <c r="G77" s="14">
        <v>0</v>
      </c>
      <c r="H77" s="14">
        <v>4</v>
      </c>
      <c r="I77" s="14">
        <v>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6</v>
      </c>
      <c r="D78" s="14">
        <v>2</v>
      </c>
      <c r="E78" s="30">
        <v>2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20</v>
      </c>
      <c r="D79" s="14">
        <v>16</v>
      </c>
      <c r="E79" s="30">
        <v>0.25</v>
      </c>
      <c r="F79" s="14">
        <v>1</v>
      </c>
      <c r="G79" s="14">
        <v>0</v>
      </c>
      <c r="H79" s="14">
        <v>5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7</v>
      </c>
    </row>
    <row r="80" spans="1:16" ht="33.75" x14ac:dyDescent="0.25">
      <c r="A80" s="29" t="s">
        <v>478</v>
      </c>
      <c r="B80" s="29" t="s">
        <v>479</v>
      </c>
      <c r="C80" s="14">
        <v>0</v>
      </c>
      <c r="D80" s="14">
        <v>6</v>
      </c>
      <c r="E80" s="30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0</v>
      </c>
      <c r="D81" s="14">
        <v>9</v>
      </c>
      <c r="E81" s="30">
        <v>-1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482</v>
      </c>
      <c r="B82" s="182"/>
      <c r="C82" s="26">
        <v>166</v>
      </c>
      <c r="D82" s="26">
        <v>161</v>
      </c>
      <c r="E82" s="27">
        <v>3.1055900621118002E-2</v>
      </c>
      <c r="F82" s="26">
        <v>23</v>
      </c>
      <c r="G82" s="26">
        <v>13</v>
      </c>
      <c r="H82" s="26">
        <v>15</v>
      </c>
      <c r="I82" s="26">
        <v>23</v>
      </c>
      <c r="J82" s="26">
        <v>0</v>
      </c>
      <c r="K82" s="26">
        <v>2</v>
      </c>
      <c r="L82" s="26">
        <v>0</v>
      </c>
      <c r="M82" s="26">
        <v>0</v>
      </c>
      <c r="N82" s="26">
        <v>0</v>
      </c>
      <c r="O82" s="26">
        <v>0</v>
      </c>
      <c r="P82" s="28">
        <v>120</v>
      </c>
    </row>
    <row r="83" spans="1:16" x14ac:dyDescent="0.25">
      <c r="A83" s="29" t="s">
        <v>483</v>
      </c>
      <c r="B83" s="29" t="s">
        <v>484</v>
      </c>
      <c r="C83" s="14">
        <v>60</v>
      </c>
      <c r="D83" s="14">
        <v>54</v>
      </c>
      <c r="E83" s="30">
        <v>0.11111111111111099</v>
      </c>
      <c r="F83" s="14">
        <v>1</v>
      </c>
      <c r="G83" s="14">
        <v>1</v>
      </c>
      <c r="H83" s="14">
        <v>3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6</v>
      </c>
    </row>
    <row r="84" spans="1:16" x14ac:dyDescent="0.25">
      <c r="A84" s="29" t="s">
        <v>485</v>
      </c>
      <c r="B84" s="29" t="s">
        <v>486</v>
      </c>
      <c r="C84" s="14">
        <v>106</v>
      </c>
      <c r="D84" s="14">
        <v>107</v>
      </c>
      <c r="E84" s="30">
        <v>-9.3457943925233603E-3</v>
      </c>
      <c r="F84" s="14">
        <v>22</v>
      </c>
      <c r="G84" s="14">
        <v>12</v>
      </c>
      <c r="H84" s="14">
        <v>12</v>
      </c>
      <c r="I84" s="14">
        <v>22</v>
      </c>
      <c r="J84" s="14">
        <v>0</v>
      </c>
      <c r="K84" s="14">
        <v>2</v>
      </c>
      <c r="L84" s="14">
        <v>0</v>
      </c>
      <c r="M84" s="14">
        <v>0</v>
      </c>
      <c r="N84" s="14">
        <v>0</v>
      </c>
      <c r="O84" s="14">
        <v>0</v>
      </c>
      <c r="P84" s="23">
        <v>114</v>
      </c>
    </row>
    <row r="85" spans="1:16" x14ac:dyDescent="0.25">
      <c r="A85" s="181" t="s">
        <v>487</v>
      </c>
      <c r="B85" s="182"/>
      <c r="C85" s="26">
        <v>396</v>
      </c>
      <c r="D85" s="26">
        <v>435</v>
      </c>
      <c r="E85" s="27">
        <v>-8.9655172413793102E-2</v>
      </c>
      <c r="F85" s="26">
        <v>3</v>
      </c>
      <c r="G85" s="26">
        <v>1</v>
      </c>
      <c r="H85" s="26">
        <v>81</v>
      </c>
      <c r="I85" s="26">
        <v>63</v>
      </c>
      <c r="J85" s="26">
        <v>0</v>
      </c>
      <c r="K85" s="26">
        <v>0</v>
      </c>
      <c r="L85" s="26">
        <v>0</v>
      </c>
      <c r="M85" s="26">
        <v>0</v>
      </c>
      <c r="N85" s="26">
        <v>9</v>
      </c>
      <c r="O85" s="26">
        <v>0</v>
      </c>
      <c r="P85" s="28">
        <v>80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1</v>
      </c>
      <c r="E86" s="30">
        <v>-1</v>
      </c>
      <c r="F86" s="14">
        <v>0</v>
      </c>
      <c r="G86" s="14">
        <v>0</v>
      </c>
      <c r="H86" s="14">
        <v>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1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1</v>
      </c>
      <c r="E87" s="30">
        <v>-1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3</v>
      </c>
      <c r="D89" s="14">
        <v>12</v>
      </c>
      <c r="E89" s="30">
        <v>-0.75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2</v>
      </c>
    </row>
    <row r="90" spans="1:16" ht="22.5" x14ac:dyDescent="0.25">
      <c r="A90" s="29" t="s">
        <v>496</v>
      </c>
      <c r="B90" s="29" t="s">
        <v>497</v>
      </c>
      <c r="C90" s="14">
        <v>4</v>
      </c>
      <c r="D90" s="14">
        <v>1</v>
      </c>
      <c r="E90" s="30">
        <v>3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1</v>
      </c>
    </row>
    <row r="91" spans="1:16" x14ac:dyDescent="0.25">
      <c r="A91" s="29" t="s">
        <v>498</v>
      </c>
      <c r="B91" s="29" t="s">
        <v>499</v>
      </c>
      <c r="C91" s="14">
        <v>18</v>
      </c>
      <c r="D91" s="14">
        <v>29</v>
      </c>
      <c r="E91" s="30">
        <v>-0.37931034482758602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25">
      <c r="A92" s="29" t="s">
        <v>500</v>
      </c>
      <c r="B92" s="29" t="s">
        <v>501</v>
      </c>
      <c r="C92" s="14">
        <v>69</v>
      </c>
      <c r="D92" s="14">
        <v>66</v>
      </c>
      <c r="E92" s="30">
        <v>4.5454545454545497E-2</v>
      </c>
      <c r="F92" s="14">
        <v>1</v>
      </c>
      <c r="G92" s="14">
        <v>1</v>
      </c>
      <c r="H92" s="14">
        <v>20</v>
      </c>
      <c r="I92" s="14">
        <v>21</v>
      </c>
      <c r="J92" s="14">
        <v>0</v>
      </c>
      <c r="K92" s="14">
        <v>0</v>
      </c>
      <c r="L92" s="14">
        <v>0</v>
      </c>
      <c r="M92" s="14">
        <v>0</v>
      </c>
      <c r="N92" s="14">
        <v>8</v>
      </c>
      <c r="O92" s="14">
        <v>0</v>
      </c>
      <c r="P92" s="23">
        <v>28</v>
      </c>
    </row>
    <row r="93" spans="1:16" x14ac:dyDescent="0.25">
      <c r="A93" s="29" t="s">
        <v>502</v>
      </c>
      <c r="B93" s="29" t="s">
        <v>503</v>
      </c>
      <c r="C93" s="14">
        <v>12</v>
      </c>
      <c r="D93" s="14">
        <v>21</v>
      </c>
      <c r="E93" s="30">
        <v>-0.42857142857142799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4</v>
      </c>
    </row>
    <row r="94" spans="1:16" x14ac:dyDescent="0.25">
      <c r="A94" s="29" t="s">
        <v>504</v>
      </c>
      <c r="B94" s="29" t="s">
        <v>505</v>
      </c>
      <c r="C94" s="14">
        <v>286</v>
      </c>
      <c r="D94" s="14">
        <v>304</v>
      </c>
      <c r="E94" s="30">
        <v>-5.9210526315789498E-2</v>
      </c>
      <c r="F94" s="14">
        <v>1</v>
      </c>
      <c r="G94" s="14">
        <v>0</v>
      </c>
      <c r="H94" s="14">
        <v>59</v>
      </c>
      <c r="I94" s="14">
        <v>40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42</v>
      </c>
    </row>
    <row r="95" spans="1:16" ht="22.5" x14ac:dyDescent="0.25">
      <c r="A95" s="29" t="s">
        <v>506</v>
      </c>
      <c r="B95" s="29" t="s">
        <v>507</v>
      </c>
      <c r="C95" s="14">
        <v>4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1</v>
      </c>
    </row>
    <row r="96" spans="1:16" ht="22.5" x14ac:dyDescent="0.25">
      <c r="A96" s="29" t="s">
        <v>508</v>
      </c>
      <c r="B96" s="29" t="s">
        <v>509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6711</v>
      </c>
      <c r="D97" s="26">
        <v>5786</v>
      </c>
      <c r="E97" s="27">
        <v>0.15986864846180401</v>
      </c>
      <c r="F97" s="26">
        <v>216</v>
      </c>
      <c r="G97" s="26">
        <v>108</v>
      </c>
      <c r="H97" s="26">
        <v>1655</v>
      </c>
      <c r="I97" s="26">
        <v>1445</v>
      </c>
      <c r="J97" s="26">
        <v>2</v>
      </c>
      <c r="K97" s="26">
        <v>1</v>
      </c>
      <c r="L97" s="26">
        <v>0</v>
      </c>
      <c r="M97" s="26">
        <v>0</v>
      </c>
      <c r="N97" s="26">
        <v>35</v>
      </c>
      <c r="O97" s="26">
        <v>27</v>
      </c>
      <c r="P97" s="28">
        <v>4823</v>
      </c>
    </row>
    <row r="98" spans="1:16" x14ac:dyDescent="0.25">
      <c r="A98" s="29" t="s">
        <v>511</v>
      </c>
      <c r="B98" s="29" t="s">
        <v>512</v>
      </c>
      <c r="C98" s="14">
        <v>1202</v>
      </c>
      <c r="D98" s="14">
        <v>1037</v>
      </c>
      <c r="E98" s="30">
        <v>0.159112825458052</v>
      </c>
      <c r="F98" s="14">
        <v>70</v>
      </c>
      <c r="G98" s="14">
        <v>37</v>
      </c>
      <c r="H98" s="14">
        <v>289</v>
      </c>
      <c r="I98" s="14">
        <v>231</v>
      </c>
      <c r="J98" s="14">
        <v>0</v>
      </c>
      <c r="K98" s="14">
        <v>1</v>
      </c>
      <c r="L98" s="14">
        <v>0</v>
      </c>
      <c r="M98" s="14">
        <v>0</v>
      </c>
      <c r="N98" s="14">
        <v>0</v>
      </c>
      <c r="O98" s="14">
        <v>0</v>
      </c>
      <c r="P98" s="23">
        <v>2687</v>
      </c>
    </row>
    <row r="99" spans="1:16" x14ac:dyDescent="0.25">
      <c r="A99" s="29" t="s">
        <v>513</v>
      </c>
      <c r="B99" s="29" t="s">
        <v>514</v>
      </c>
      <c r="C99" s="14">
        <v>838</v>
      </c>
      <c r="D99" s="14">
        <v>734</v>
      </c>
      <c r="E99" s="30">
        <v>0.14168937329700301</v>
      </c>
      <c r="F99" s="14">
        <v>25</v>
      </c>
      <c r="G99" s="14">
        <v>10</v>
      </c>
      <c r="H99" s="14">
        <v>396</v>
      </c>
      <c r="I99" s="14">
        <v>281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16</v>
      </c>
      <c r="P99" s="23">
        <v>253</v>
      </c>
    </row>
    <row r="100" spans="1:16" ht="33.75" x14ac:dyDescent="0.25">
      <c r="A100" s="29" t="s">
        <v>515</v>
      </c>
      <c r="B100" s="29" t="s">
        <v>516</v>
      </c>
      <c r="C100" s="14">
        <v>130</v>
      </c>
      <c r="D100" s="14">
        <v>143</v>
      </c>
      <c r="E100" s="30">
        <v>-9.0909090909090898E-2</v>
      </c>
      <c r="F100" s="14">
        <v>3</v>
      </c>
      <c r="G100" s="14">
        <v>4</v>
      </c>
      <c r="H100" s="14">
        <v>68</v>
      </c>
      <c r="I100" s="14">
        <v>146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88</v>
      </c>
    </row>
    <row r="101" spans="1:16" ht="22.5" x14ac:dyDescent="0.25">
      <c r="A101" s="29" t="s">
        <v>517</v>
      </c>
      <c r="B101" s="29" t="s">
        <v>518</v>
      </c>
      <c r="C101" s="14">
        <v>730</v>
      </c>
      <c r="D101" s="14">
        <v>565</v>
      </c>
      <c r="E101" s="30">
        <v>0.29203539823008801</v>
      </c>
      <c r="F101" s="14">
        <v>14</v>
      </c>
      <c r="G101" s="14">
        <v>11</v>
      </c>
      <c r="H101" s="14">
        <v>248</v>
      </c>
      <c r="I101" s="14">
        <v>240</v>
      </c>
      <c r="J101" s="14">
        <v>2</v>
      </c>
      <c r="K101" s="14">
        <v>0</v>
      </c>
      <c r="L101" s="14">
        <v>0</v>
      </c>
      <c r="M101" s="14">
        <v>0</v>
      </c>
      <c r="N101" s="14">
        <v>0</v>
      </c>
      <c r="O101" s="14">
        <v>10</v>
      </c>
      <c r="P101" s="23">
        <v>205</v>
      </c>
    </row>
    <row r="102" spans="1:16" x14ac:dyDescent="0.25">
      <c r="A102" s="29" t="s">
        <v>519</v>
      </c>
      <c r="B102" s="29" t="s">
        <v>520</v>
      </c>
      <c r="C102" s="14">
        <v>40</v>
      </c>
      <c r="D102" s="14">
        <v>21</v>
      </c>
      <c r="E102" s="30">
        <v>0.90476190476190499</v>
      </c>
      <c r="F102" s="14">
        <v>0</v>
      </c>
      <c r="G102" s="14">
        <v>0</v>
      </c>
      <c r="H102" s="14">
        <v>5</v>
      </c>
      <c r="I102" s="14">
        <v>5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521</v>
      </c>
      <c r="B103" s="29" t="s">
        <v>522</v>
      </c>
      <c r="C103" s="14">
        <v>47</v>
      </c>
      <c r="D103" s="14">
        <v>70</v>
      </c>
      <c r="E103" s="30">
        <v>-0.32857142857142801</v>
      </c>
      <c r="F103" s="14">
        <v>1</v>
      </c>
      <c r="G103" s="14">
        <v>1</v>
      </c>
      <c r="H103" s="14">
        <v>33</v>
      </c>
      <c r="I103" s="14">
        <v>28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28</v>
      </c>
    </row>
    <row r="104" spans="1:16" x14ac:dyDescent="0.25">
      <c r="A104" s="29" t="s">
        <v>523</v>
      </c>
      <c r="B104" s="29" t="s">
        <v>524</v>
      </c>
      <c r="C104" s="14">
        <v>188</v>
      </c>
      <c r="D104" s="14">
        <v>163</v>
      </c>
      <c r="E104" s="30">
        <v>0.153374233128834</v>
      </c>
      <c r="F104" s="14">
        <v>2</v>
      </c>
      <c r="G104" s="14">
        <v>0</v>
      </c>
      <c r="H104" s="14">
        <v>10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66</v>
      </c>
    </row>
    <row r="105" spans="1:16" x14ac:dyDescent="0.25">
      <c r="A105" s="29" t="s">
        <v>525</v>
      </c>
      <c r="B105" s="29" t="s">
        <v>526</v>
      </c>
      <c r="C105" s="14">
        <v>1985</v>
      </c>
      <c r="D105" s="14">
        <v>1679</v>
      </c>
      <c r="E105" s="30">
        <v>0.18225134008338301</v>
      </c>
      <c r="F105" s="14">
        <v>13</v>
      </c>
      <c r="G105" s="14">
        <v>17</v>
      </c>
      <c r="H105" s="14">
        <v>284</v>
      </c>
      <c r="I105" s="14">
        <v>218</v>
      </c>
      <c r="J105" s="14">
        <v>0</v>
      </c>
      <c r="K105" s="14">
        <v>0</v>
      </c>
      <c r="L105" s="14">
        <v>0</v>
      </c>
      <c r="M105" s="14">
        <v>0</v>
      </c>
      <c r="N105" s="14">
        <v>21</v>
      </c>
      <c r="O105" s="14">
        <v>1</v>
      </c>
      <c r="P105" s="23">
        <v>805</v>
      </c>
    </row>
    <row r="106" spans="1:16" ht="22.5" x14ac:dyDescent="0.25">
      <c r="A106" s="29" t="s">
        <v>527</v>
      </c>
      <c r="B106" s="29" t="s">
        <v>528</v>
      </c>
      <c r="C106" s="14">
        <v>440</v>
      </c>
      <c r="D106" s="14">
        <v>442</v>
      </c>
      <c r="E106" s="30">
        <v>-4.5248868778280504E-3</v>
      </c>
      <c r="F106" s="14">
        <v>12</v>
      </c>
      <c r="G106" s="14">
        <v>5</v>
      </c>
      <c r="H106" s="14">
        <v>76</v>
      </c>
      <c r="I106" s="14">
        <v>82</v>
      </c>
      <c r="J106" s="14">
        <v>0</v>
      </c>
      <c r="K106" s="14">
        <v>0</v>
      </c>
      <c r="L106" s="14">
        <v>0</v>
      </c>
      <c r="M106" s="14">
        <v>0</v>
      </c>
      <c r="N106" s="14">
        <v>6</v>
      </c>
      <c r="O106" s="14">
        <v>0</v>
      </c>
      <c r="P106" s="23">
        <v>206</v>
      </c>
    </row>
    <row r="107" spans="1:16" ht="22.5" x14ac:dyDescent="0.25">
      <c r="A107" s="29" t="s">
        <v>529</v>
      </c>
      <c r="B107" s="29" t="s">
        <v>530</v>
      </c>
      <c r="C107" s="14">
        <v>17</v>
      </c>
      <c r="D107" s="14">
        <v>10</v>
      </c>
      <c r="E107" s="30">
        <v>0.7</v>
      </c>
      <c r="F107" s="14">
        <v>0</v>
      </c>
      <c r="G107" s="14">
        <v>0</v>
      </c>
      <c r="H107" s="14">
        <v>10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5</v>
      </c>
    </row>
    <row r="108" spans="1:16" x14ac:dyDescent="0.25">
      <c r="A108" s="29" t="s">
        <v>531</v>
      </c>
      <c r="B108" s="29" t="s">
        <v>532</v>
      </c>
      <c r="C108" s="14">
        <v>22</v>
      </c>
      <c r="D108" s="14">
        <v>0</v>
      </c>
      <c r="E108" s="30">
        <v>0</v>
      </c>
      <c r="F108" s="14">
        <v>0</v>
      </c>
      <c r="G108" s="14">
        <v>0</v>
      </c>
      <c r="H108" s="14">
        <v>9</v>
      </c>
      <c r="I108" s="14">
        <v>10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3">
        <v>11</v>
      </c>
    </row>
    <row r="109" spans="1:16" x14ac:dyDescent="0.25">
      <c r="A109" s="29" t="s">
        <v>533</v>
      </c>
      <c r="B109" s="29" t="s">
        <v>534</v>
      </c>
      <c r="C109" s="14">
        <v>3</v>
      </c>
      <c r="D109" s="14">
        <v>2</v>
      </c>
      <c r="E109" s="30">
        <v>0.5</v>
      </c>
      <c r="F109" s="14">
        <v>0</v>
      </c>
      <c r="G109" s="14">
        <v>0</v>
      </c>
      <c r="H109" s="14">
        <v>4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1</v>
      </c>
    </row>
    <row r="111" spans="1:16" x14ac:dyDescent="0.25">
      <c r="A111" s="29" t="s">
        <v>537</v>
      </c>
      <c r="B111" s="29" t="s">
        <v>538</v>
      </c>
      <c r="C111" s="14">
        <v>986</v>
      </c>
      <c r="D111" s="14">
        <v>807</v>
      </c>
      <c r="E111" s="30">
        <v>0.22180916976456</v>
      </c>
      <c r="F111" s="14">
        <v>76</v>
      </c>
      <c r="G111" s="14">
        <v>23</v>
      </c>
      <c r="H111" s="14">
        <v>197</v>
      </c>
      <c r="I111" s="14">
        <v>161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422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2</v>
      </c>
      <c r="D114" s="14">
        <v>3</v>
      </c>
      <c r="E114" s="30">
        <v>-0.33333333333333298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2.5" x14ac:dyDescent="0.25">
      <c r="A115" s="29" t="s">
        <v>545</v>
      </c>
      <c r="B115" s="29" t="s">
        <v>546</v>
      </c>
      <c r="C115" s="14">
        <v>3</v>
      </c>
      <c r="D115" s="14">
        <v>3</v>
      </c>
      <c r="E115" s="30">
        <v>0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10</v>
      </c>
    </row>
    <row r="116" spans="1:16" ht="33.75" x14ac:dyDescent="0.25">
      <c r="A116" s="29" t="s">
        <v>547</v>
      </c>
      <c r="B116" s="29" t="s">
        <v>548</v>
      </c>
      <c r="C116" s="14">
        <v>6</v>
      </c>
      <c r="D116" s="14">
        <v>1</v>
      </c>
      <c r="E116" s="30">
        <v>5</v>
      </c>
      <c r="F116" s="14">
        <v>0</v>
      </c>
      <c r="G116" s="14">
        <v>0</v>
      </c>
      <c r="H116" s="14">
        <v>2</v>
      </c>
      <c r="I116" s="14">
        <v>5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2</v>
      </c>
    </row>
    <row r="117" spans="1:16" ht="22.5" x14ac:dyDescent="0.25">
      <c r="A117" s="29" t="s">
        <v>549</v>
      </c>
      <c r="B117" s="29" t="s">
        <v>550</v>
      </c>
      <c r="C117" s="14">
        <v>9</v>
      </c>
      <c r="D117" s="14">
        <v>4</v>
      </c>
      <c r="E117" s="30">
        <v>1.25</v>
      </c>
      <c r="F117" s="14">
        <v>0</v>
      </c>
      <c r="G117" s="14">
        <v>0</v>
      </c>
      <c r="H117" s="14">
        <v>0</v>
      </c>
      <c r="I117" s="14">
        <v>5</v>
      </c>
      <c r="J117" s="14">
        <v>0</v>
      </c>
      <c r="K117" s="14">
        <v>0</v>
      </c>
      <c r="L117" s="14">
        <v>0</v>
      </c>
      <c r="M117" s="14">
        <v>0</v>
      </c>
      <c r="N117" s="14">
        <v>1</v>
      </c>
      <c r="O117" s="14">
        <v>0</v>
      </c>
      <c r="P117" s="23">
        <v>3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1</v>
      </c>
      <c r="E118" s="30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4</v>
      </c>
      <c r="E119" s="30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12</v>
      </c>
      <c r="D120" s="14">
        <v>12</v>
      </c>
      <c r="E120" s="30">
        <v>0</v>
      </c>
      <c r="F120" s="14">
        <v>0</v>
      </c>
      <c r="G120" s="14">
        <v>0</v>
      </c>
      <c r="H120" s="14">
        <v>3</v>
      </c>
      <c r="I120" s="14">
        <v>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3</v>
      </c>
    </row>
    <row r="121" spans="1:16" ht="22.5" x14ac:dyDescent="0.25">
      <c r="A121" s="29" t="s">
        <v>557</v>
      </c>
      <c r="B121" s="29" t="s">
        <v>558</v>
      </c>
      <c r="C121" s="14">
        <v>32</v>
      </c>
      <c r="D121" s="14">
        <v>47</v>
      </c>
      <c r="E121" s="30">
        <v>-0.319148936170213</v>
      </c>
      <c r="F121" s="14">
        <v>0</v>
      </c>
      <c r="G121" s="14">
        <v>0</v>
      </c>
      <c r="H121" s="14">
        <v>9</v>
      </c>
      <c r="I121" s="14">
        <v>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20</v>
      </c>
    </row>
    <row r="122" spans="1:16" x14ac:dyDescent="0.25">
      <c r="A122" s="29" t="s">
        <v>559</v>
      </c>
      <c r="B122" s="29" t="s">
        <v>560</v>
      </c>
      <c r="C122" s="14">
        <v>1</v>
      </c>
      <c r="D122" s="14">
        <v>1</v>
      </c>
      <c r="E122" s="30">
        <v>0</v>
      </c>
      <c r="F122" s="14">
        <v>0</v>
      </c>
      <c r="G122" s="14">
        <v>0</v>
      </c>
      <c r="H122" s="14">
        <v>1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3">
        <v>0</v>
      </c>
    </row>
    <row r="123" spans="1:16" x14ac:dyDescent="0.25">
      <c r="A123" s="29" t="s">
        <v>561</v>
      </c>
      <c r="B123" s="29" t="s">
        <v>562</v>
      </c>
      <c r="C123" s="14">
        <v>1</v>
      </c>
      <c r="D123" s="14">
        <v>1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2</v>
      </c>
      <c r="E124" s="30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17</v>
      </c>
      <c r="D126" s="14">
        <v>17</v>
      </c>
      <c r="E126" s="30">
        <v>0</v>
      </c>
      <c r="F126" s="14">
        <v>0</v>
      </c>
      <c r="G126" s="14">
        <v>0</v>
      </c>
      <c r="H126" s="14">
        <v>9</v>
      </c>
      <c r="I126" s="14">
        <v>11</v>
      </c>
      <c r="J126" s="14">
        <v>0</v>
      </c>
      <c r="K126" s="14">
        <v>0</v>
      </c>
      <c r="L126" s="14">
        <v>0</v>
      </c>
      <c r="M126" s="14">
        <v>0</v>
      </c>
      <c r="N126" s="14">
        <v>4</v>
      </c>
      <c r="O126" s="14">
        <v>0</v>
      </c>
      <c r="P126" s="23">
        <v>5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17</v>
      </c>
      <c r="E127" s="30">
        <v>-1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577</v>
      </c>
      <c r="B131" s="182"/>
      <c r="C131" s="26">
        <v>5</v>
      </c>
      <c r="D131" s="26">
        <v>6</v>
      </c>
      <c r="E131" s="27">
        <v>-0.16666666666666699</v>
      </c>
      <c r="F131" s="26">
        <v>0</v>
      </c>
      <c r="G131" s="26">
        <v>0</v>
      </c>
      <c r="H131" s="26">
        <v>2</v>
      </c>
      <c r="I131" s="26">
        <v>3</v>
      </c>
      <c r="J131" s="26">
        <v>0</v>
      </c>
      <c r="K131" s="26">
        <v>0</v>
      </c>
      <c r="L131" s="26">
        <v>0</v>
      </c>
      <c r="M131" s="26">
        <v>0</v>
      </c>
      <c r="N131" s="26">
        <v>4</v>
      </c>
      <c r="O131" s="26">
        <v>0</v>
      </c>
      <c r="P131" s="28">
        <v>1</v>
      </c>
    </row>
    <row r="132" spans="1:16" x14ac:dyDescent="0.25">
      <c r="A132" s="29" t="s">
        <v>578</v>
      </c>
      <c r="B132" s="29" t="s">
        <v>579</v>
      </c>
      <c r="C132" s="14">
        <v>1</v>
      </c>
      <c r="D132" s="14">
        <v>5</v>
      </c>
      <c r="E132" s="30">
        <v>-0.8</v>
      </c>
      <c r="F132" s="14">
        <v>0</v>
      </c>
      <c r="G132" s="14">
        <v>0</v>
      </c>
      <c r="H132" s="14">
        <v>2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3</v>
      </c>
      <c r="O132" s="14">
        <v>0</v>
      </c>
      <c r="P132" s="23">
        <v>1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3</v>
      </c>
      <c r="D134" s="14">
        <v>0</v>
      </c>
      <c r="E134" s="30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9" t="s">
        <v>584</v>
      </c>
      <c r="B135" s="29" t="s">
        <v>585</v>
      </c>
      <c r="C135" s="14">
        <v>1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1</v>
      </c>
      <c r="E136" s="30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64</v>
      </c>
      <c r="D137" s="26">
        <v>55</v>
      </c>
      <c r="E137" s="27">
        <v>0.163636363636364</v>
      </c>
      <c r="F137" s="26">
        <v>0</v>
      </c>
      <c r="G137" s="26">
        <v>0</v>
      </c>
      <c r="H137" s="26">
        <v>7</v>
      </c>
      <c r="I137" s="26">
        <v>7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9</v>
      </c>
    </row>
    <row r="138" spans="1:16" ht="22.5" x14ac:dyDescent="0.25">
      <c r="A138" s="29" t="s">
        <v>589</v>
      </c>
      <c r="B138" s="29" t="s">
        <v>590</v>
      </c>
      <c r="C138" s="14">
        <v>0</v>
      </c>
      <c r="D138" s="14">
        <v>3</v>
      </c>
      <c r="E138" s="30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64</v>
      </c>
      <c r="D142" s="14">
        <v>52</v>
      </c>
      <c r="E142" s="30">
        <v>0.230769230769231</v>
      </c>
      <c r="F142" s="14">
        <v>0</v>
      </c>
      <c r="G142" s="14">
        <v>0</v>
      </c>
      <c r="H142" s="14">
        <v>7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8</v>
      </c>
    </row>
    <row r="143" spans="1:16" ht="33.75" x14ac:dyDescent="0.25">
      <c r="A143" s="29" t="s">
        <v>599</v>
      </c>
      <c r="B143" s="29" t="s">
        <v>600</v>
      </c>
      <c r="C143" s="14">
        <v>0</v>
      </c>
      <c r="D143" s="14">
        <v>0</v>
      </c>
      <c r="E143" s="30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1</v>
      </c>
    </row>
    <row r="144" spans="1:16" x14ac:dyDescent="0.25">
      <c r="A144" s="181" t="s">
        <v>601</v>
      </c>
      <c r="B144" s="182"/>
      <c r="C144" s="26">
        <v>2</v>
      </c>
      <c r="D144" s="26">
        <v>4</v>
      </c>
      <c r="E144" s="27">
        <v>-0.5</v>
      </c>
      <c r="F144" s="26">
        <v>0</v>
      </c>
      <c r="G144" s="26">
        <v>0</v>
      </c>
      <c r="H144" s="26">
        <v>3</v>
      </c>
      <c r="I144" s="26">
        <v>3</v>
      </c>
      <c r="J144" s="26">
        <v>0</v>
      </c>
      <c r="K144" s="26">
        <v>0</v>
      </c>
      <c r="L144" s="26">
        <v>0</v>
      </c>
      <c r="M144" s="26">
        <v>0</v>
      </c>
      <c r="N144" s="26">
        <v>1</v>
      </c>
      <c r="O144" s="26">
        <v>0</v>
      </c>
      <c r="P144" s="28">
        <v>4</v>
      </c>
    </row>
    <row r="145" spans="1:16" ht="33.75" x14ac:dyDescent="0.25">
      <c r="A145" s="29" t="s">
        <v>602</v>
      </c>
      <c r="B145" s="29" t="s">
        <v>603</v>
      </c>
      <c r="C145" s="14">
        <v>2</v>
      </c>
      <c r="D145" s="14">
        <v>4</v>
      </c>
      <c r="E145" s="30">
        <v>-0.5</v>
      </c>
      <c r="F145" s="14">
        <v>0</v>
      </c>
      <c r="G145" s="14">
        <v>0</v>
      </c>
      <c r="H145" s="14">
        <v>3</v>
      </c>
      <c r="I145" s="14">
        <v>3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3">
        <v>4</v>
      </c>
    </row>
    <row r="146" spans="1:16" ht="22.5" x14ac:dyDescent="0.25">
      <c r="A146" s="29" t="s">
        <v>604</v>
      </c>
      <c r="B146" s="29" t="s">
        <v>605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606</v>
      </c>
      <c r="B147" s="182"/>
      <c r="C147" s="26">
        <v>74</v>
      </c>
      <c r="D147" s="26">
        <v>87</v>
      </c>
      <c r="E147" s="27">
        <v>-0.14942528735632199</v>
      </c>
      <c r="F147" s="26">
        <v>0</v>
      </c>
      <c r="G147" s="26">
        <v>0</v>
      </c>
      <c r="H147" s="26">
        <v>14</v>
      </c>
      <c r="I147" s="26">
        <v>13</v>
      </c>
      <c r="J147" s="26">
        <v>0</v>
      </c>
      <c r="K147" s="26">
        <v>0</v>
      </c>
      <c r="L147" s="26">
        <v>0</v>
      </c>
      <c r="M147" s="26">
        <v>0</v>
      </c>
      <c r="N147" s="26">
        <v>20</v>
      </c>
      <c r="O147" s="26">
        <v>0</v>
      </c>
      <c r="P147" s="28">
        <v>9</v>
      </c>
    </row>
    <row r="148" spans="1:16" ht="22.5" x14ac:dyDescent="0.25">
      <c r="A148" s="29" t="s">
        <v>607</v>
      </c>
      <c r="B148" s="29" t="s">
        <v>608</v>
      </c>
      <c r="C148" s="14">
        <v>1</v>
      </c>
      <c r="D148" s="14">
        <v>1</v>
      </c>
      <c r="E148" s="30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ht="22.5" x14ac:dyDescent="0.25">
      <c r="A149" s="29" t="s">
        <v>609</v>
      </c>
      <c r="B149" s="29" t="s">
        <v>610</v>
      </c>
      <c r="C149" s="14">
        <v>2</v>
      </c>
      <c r="D149" s="14">
        <v>4</v>
      </c>
      <c r="E149" s="30">
        <v>-0.5</v>
      </c>
      <c r="F149" s="14">
        <v>0</v>
      </c>
      <c r="G149" s="14">
        <v>0</v>
      </c>
      <c r="H149" s="14">
        <v>3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4</v>
      </c>
      <c r="O149" s="14">
        <v>0</v>
      </c>
      <c r="P149" s="23">
        <v>0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14</v>
      </c>
      <c r="D151" s="14">
        <v>23</v>
      </c>
      <c r="E151" s="30">
        <v>-0.39130434782608697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6</v>
      </c>
      <c r="D153" s="14">
        <v>4</v>
      </c>
      <c r="E153" s="30">
        <v>0.5</v>
      </c>
      <c r="F153" s="14">
        <v>0</v>
      </c>
      <c r="G153" s="14">
        <v>0</v>
      </c>
      <c r="H153" s="14">
        <v>2</v>
      </c>
      <c r="I153" s="14">
        <v>2</v>
      </c>
      <c r="J153" s="14">
        <v>0</v>
      </c>
      <c r="K153" s="14">
        <v>0</v>
      </c>
      <c r="L153" s="14">
        <v>0</v>
      </c>
      <c r="M153" s="14">
        <v>0</v>
      </c>
      <c r="N153" s="14">
        <v>3</v>
      </c>
      <c r="O153" s="14">
        <v>0</v>
      </c>
      <c r="P153" s="23">
        <v>3</v>
      </c>
    </row>
    <row r="154" spans="1:16" x14ac:dyDescent="0.25">
      <c r="A154" s="29" t="s">
        <v>619</v>
      </c>
      <c r="B154" s="29" t="s">
        <v>620</v>
      </c>
      <c r="C154" s="14">
        <v>2</v>
      </c>
      <c r="D154" s="14">
        <v>4</v>
      </c>
      <c r="E154" s="30">
        <v>-0.5</v>
      </c>
      <c r="F154" s="14">
        <v>0</v>
      </c>
      <c r="G154" s="14">
        <v>0</v>
      </c>
      <c r="H154" s="14">
        <v>2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6</v>
      </c>
      <c r="O154" s="14">
        <v>0</v>
      </c>
      <c r="P154" s="23">
        <v>2</v>
      </c>
    </row>
    <row r="155" spans="1:16" ht="22.5" x14ac:dyDescent="0.25">
      <c r="A155" s="29" t="s">
        <v>621</v>
      </c>
      <c r="B155" s="29" t="s">
        <v>622</v>
      </c>
      <c r="C155" s="14">
        <v>49</v>
      </c>
      <c r="D155" s="14">
        <v>51</v>
      </c>
      <c r="E155" s="30">
        <v>-3.9215686274509803E-2</v>
      </c>
      <c r="F155" s="14">
        <v>0</v>
      </c>
      <c r="G155" s="14">
        <v>0</v>
      </c>
      <c r="H155" s="14">
        <v>7</v>
      </c>
      <c r="I155" s="14">
        <v>6</v>
      </c>
      <c r="J155" s="14">
        <v>0</v>
      </c>
      <c r="K155" s="14">
        <v>0</v>
      </c>
      <c r="L155" s="14">
        <v>0</v>
      </c>
      <c r="M155" s="14">
        <v>0</v>
      </c>
      <c r="N155" s="14">
        <v>6</v>
      </c>
      <c r="O155" s="14">
        <v>0</v>
      </c>
      <c r="P155" s="23">
        <v>4</v>
      </c>
    </row>
    <row r="156" spans="1:16" x14ac:dyDescent="0.25">
      <c r="A156" s="181" t="s">
        <v>623</v>
      </c>
      <c r="B156" s="182"/>
      <c r="C156" s="26">
        <v>9</v>
      </c>
      <c r="D156" s="26">
        <v>12</v>
      </c>
      <c r="E156" s="27">
        <v>-0.25</v>
      </c>
      <c r="F156" s="26">
        <v>0</v>
      </c>
      <c r="G156" s="26">
        <v>0</v>
      </c>
      <c r="H156" s="26">
        <v>1</v>
      </c>
      <c r="I156" s="26">
        <v>1</v>
      </c>
      <c r="J156" s="26">
        <v>0</v>
      </c>
      <c r="K156" s="26">
        <v>0</v>
      </c>
      <c r="L156" s="26">
        <v>0</v>
      </c>
      <c r="M156" s="26">
        <v>0</v>
      </c>
      <c r="N156" s="26">
        <v>1</v>
      </c>
      <c r="O156" s="26">
        <v>0</v>
      </c>
      <c r="P156" s="28">
        <v>2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2</v>
      </c>
      <c r="E160" s="30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0</v>
      </c>
      <c r="D161" s="14">
        <v>1</v>
      </c>
      <c r="E161" s="30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9</v>
      </c>
      <c r="D162" s="14">
        <v>2</v>
      </c>
      <c r="E162" s="30">
        <v>3.5</v>
      </c>
      <c r="F162" s="14">
        <v>0</v>
      </c>
      <c r="G162" s="14">
        <v>0</v>
      </c>
      <c r="H162" s="14">
        <v>1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3">
        <v>2</v>
      </c>
    </row>
    <row r="163" spans="1:16" ht="22.5" x14ac:dyDescent="0.25">
      <c r="A163" s="29" t="s">
        <v>636</v>
      </c>
      <c r="B163" s="29" t="s">
        <v>637</v>
      </c>
      <c r="C163" s="14">
        <v>0</v>
      </c>
      <c r="D163" s="14">
        <v>1</v>
      </c>
      <c r="E163" s="30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0</v>
      </c>
      <c r="D164" s="14">
        <v>4</v>
      </c>
      <c r="E164" s="30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0</v>
      </c>
      <c r="D165" s="14">
        <v>2</v>
      </c>
      <c r="E165" s="30">
        <v>-1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1" t="s">
        <v>642</v>
      </c>
      <c r="B166" s="182"/>
      <c r="C166" s="26">
        <v>355</v>
      </c>
      <c r="D166" s="26">
        <v>377</v>
      </c>
      <c r="E166" s="27">
        <v>-5.8355437665782502E-2</v>
      </c>
      <c r="F166" s="26">
        <v>7</v>
      </c>
      <c r="G166" s="26">
        <v>5</v>
      </c>
      <c r="H166" s="26">
        <v>196</v>
      </c>
      <c r="I166" s="26">
        <v>140</v>
      </c>
      <c r="J166" s="26">
        <v>0</v>
      </c>
      <c r="K166" s="26">
        <v>0</v>
      </c>
      <c r="L166" s="26">
        <v>0</v>
      </c>
      <c r="M166" s="26">
        <v>0</v>
      </c>
      <c r="N166" s="26">
        <v>2</v>
      </c>
      <c r="O166" s="26">
        <v>13</v>
      </c>
      <c r="P166" s="28">
        <v>164</v>
      </c>
    </row>
    <row r="167" spans="1:16" ht="22.5" x14ac:dyDescent="0.25">
      <c r="A167" s="29" t="s">
        <v>643</v>
      </c>
      <c r="B167" s="29" t="s">
        <v>644</v>
      </c>
      <c r="C167" s="14">
        <v>8</v>
      </c>
      <c r="D167" s="14">
        <v>7</v>
      </c>
      <c r="E167" s="30">
        <v>0.14285714285714299</v>
      </c>
      <c r="F167" s="14">
        <v>0</v>
      </c>
      <c r="G167" s="14">
        <v>0</v>
      </c>
      <c r="H167" s="14">
        <v>2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1</v>
      </c>
    </row>
    <row r="168" spans="1:16" ht="33.75" x14ac:dyDescent="0.25">
      <c r="A168" s="29" t="s">
        <v>645</v>
      </c>
      <c r="B168" s="29" t="s">
        <v>646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5</v>
      </c>
      <c r="D169" s="14">
        <v>2</v>
      </c>
      <c r="E169" s="30">
        <v>1.5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1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4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257</v>
      </c>
      <c r="D173" s="14">
        <v>259</v>
      </c>
      <c r="E173" s="30">
        <v>-7.7220077220077196E-3</v>
      </c>
      <c r="F173" s="14">
        <v>5</v>
      </c>
      <c r="G173" s="14">
        <v>1</v>
      </c>
      <c r="H173" s="14">
        <v>131</v>
      </c>
      <c r="I173" s="14">
        <v>69</v>
      </c>
      <c r="J173" s="14">
        <v>0</v>
      </c>
      <c r="K173" s="14">
        <v>0</v>
      </c>
      <c r="L173" s="14">
        <v>0</v>
      </c>
      <c r="M173" s="14">
        <v>0</v>
      </c>
      <c r="N173" s="14">
        <v>2</v>
      </c>
      <c r="O173" s="14">
        <v>13</v>
      </c>
      <c r="P173" s="23">
        <v>71</v>
      </c>
    </row>
    <row r="174" spans="1:16" ht="22.5" x14ac:dyDescent="0.25">
      <c r="A174" s="29" t="s">
        <v>657</v>
      </c>
      <c r="B174" s="29" t="s">
        <v>658</v>
      </c>
      <c r="C174" s="14">
        <v>49</v>
      </c>
      <c r="D174" s="14">
        <v>57</v>
      </c>
      <c r="E174" s="30">
        <v>-0.140350877192982</v>
      </c>
      <c r="F174" s="14">
        <v>0</v>
      </c>
      <c r="G174" s="14">
        <v>3</v>
      </c>
      <c r="H174" s="14">
        <v>34</v>
      </c>
      <c r="I174" s="14">
        <v>66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87</v>
      </c>
    </row>
    <row r="175" spans="1:16" x14ac:dyDescent="0.25">
      <c r="A175" s="29" t="s">
        <v>659</v>
      </c>
      <c r="B175" s="29" t="s">
        <v>660</v>
      </c>
      <c r="C175" s="14">
        <v>16</v>
      </c>
      <c r="D175" s="14">
        <v>27</v>
      </c>
      <c r="E175" s="30">
        <v>-0.407407407407407</v>
      </c>
      <c r="F175" s="14">
        <v>0</v>
      </c>
      <c r="G175" s="14">
        <v>0</v>
      </c>
      <c r="H175" s="14">
        <v>17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2</v>
      </c>
    </row>
    <row r="176" spans="1:16" ht="22.5" x14ac:dyDescent="0.25">
      <c r="A176" s="29" t="s">
        <v>661</v>
      </c>
      <c r="B176" s="29" t="s">
        <v>662</v>
      </c>
      <c r="C176" s="14">
        <v>15</v>
      </c>
      <c r="D176" s="14">
        <v>25</v>
      </c>
      <c r="E176" s="30">
        <v>-0.4</v>
      </c>
      <c r="F176" s="14">
        <v>2</v>
      </c>
      <c r="G176" s="14">
        <v>1</v>
      </c>
      <c r="H176" s="14">
        <v>11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3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1155</v>
      </c>
      <c r="D178" s="26">
        <v>1037</v>
      </c>
      <c r="E178" s="27">
        <v>0.113789778206364</v>
      </c>
      <c r="F178" s="26">
        <v>1618</v>
      </c>
      <c r="G178" s="26">
        <v>1413</v>
      </c>
      <c r="H178" s="26">
        <v>400</v>
      </c>
      <c r="I178" s="26">
        <v>432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1655</v>
      </c>
    </row>
    <row r="179" spans="1:16" ht="22.5" x14ac:dyDescent="0.25">
      <c r="A179" s="29" t="s">
        <v>666</v>
      </c>
      <c r="B179" s="29" t="s">
        <v>667</v>
      </c>
      <c r="C179" s="14">
        <v>5</v>
      </c>
      <c r="D179" s="14">
        <v>9</v>
      </c>
      <c r="E179" s="30">
        <v>-0.44444444444444398</v>
      </c>
      <c r="F179" s="14">
        <v>3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5</v>
      </c>
    </row>
    <row r="180" spans="1:16" ht="22.5" x14ac:dyDescent="0.25">
      <c r="A180" s="29" t="s">
        <v>668</v>
      </c>
      <c r="B180" s="29" t="s">
        <v>669</v>
      </c>
      <c r="C180" s="14">
        <v>574</v>
      </c>
      <c r="D180" s="14">
        <v>503</v>
      </c>
      <c r="E180" s="30">
        <v>0.141153081510934</v>
      </c>
      <c r="F180" s="14">
        <v>1017</v>
      </c>
      <c r="G180" s="14">
        <v>928</v>
      </c>
      <c r="H180" s="14">
        <v>155</v>
      </c>
      <c r="I180" s="14">
        <v>171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993</v>
      </c>
    </row>
    <row r="181" spans="1:16" x14ac:dyDescent="0.25">
      <c r="A181" s="29" t="s">
        <v>670</v>
      </c>
      <c r="B181" s="29" t="s">
        <v>671</v>
      </c>
      <c r="C181" s="14">
        <v>64</v>
      </c>
      <c r="D181" s="14">
        <v>35</v>
      </c>
      <c r="E181" s="30">
        <v>0.82857142857142896</v>
      </c>
      <c r="F181" s="14">
        <v>30</v>
      </c>
      <c r="G181" s="14">
        <v>25</v>
      </c>
      <c r="H181" s="14">
        <v>26</v>
      </c>
      <c r="I181" s="14">
        <v>31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52</v>
      </c>
    </row>
    <row r="182" spans="1:16" ht="22.5" x14ac:dyDescent="0.25">
      <c r="A182" s="29" t="s">
        <v>672</v>
      </c>
      <c r="B182" s="29" t="s">
        <v>673</v>
      </c>
      <c r="C182" s="14">
        <v>2</v>
      </c>
      <c r="D182" s="14">
        <v>5</v>
      </c>
      <c r="E182" s="30">
        <v>-0.6</v>
      </c>
      <c r="F182" s="14">
        <v>2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6</v>
      </c>
    </row>
    <row r="183" spans="1:16" ht="22.5" x14ac:dyDescent="0.25">
      <c r="A183" s="29" t="s">
        <v>674</v>
      </c>
      <c r="B183" s="29" t="s">
        <v>675</v>
      </c>
      <c r="C183" s="14">
        <v>42</v>
      </c>
      <c r="D183" s="14">
        <v>35</v>
      </c>
      <c r="E183" s="30">
        <v>0.2</v>
      </c>
      <c r="F183" s="14">
        <v>65</v>
      </c>
      <c r="G183" s="14">
        <v>59</v>
      </c>
      <c r="H183" s="14">
        <v>17</v>
      </c>
      <c r="I183" s="14">
        <v>33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93</v>
      </c>
    </row>
    <row r="184" spans="1:16" ht="22.5" x14ac:dyDescent="0.25">
      <c r="A184" s="29" t="s">
        <v>676</v>
      </c>
      <c r="B184" s="29" t="s">
        <v>677</v>
      </c>
      <c r="C184" s="14">
        <v>394</v>
      </c>
      <c r="D184" s="14">
        <v>367</v>
      </c>
      <c r="E184" s="30">
        <v>7.35694822888283E-2</v>
      </c>
      <c r="F184" s="14">
        <v>467</v>
      </c>
      <c r="G184" s="14">
        <v>398</v>
      </c>
      <c r="H184" s="14">
        <v>175</v>
      </c>
      <c r="I184" s="14">
        <v>192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503</v>
      </c>
    </row>
    <row r="185" spans="1:16" ht="22.5" x14ac:dyDescent="0.25">
      <c r="A185" s="29" t="s">
        <v>678</v>
      </c>
      <c r="B185" s="29" t="s">
        <v>679</v>
      </c>
      <c r="C185" s="14">
        <v>74</v>
      </c>
      <c r="D185" s="14">
        <v>83</v>
      </c>
      <c r="E185" s="30">
        <v>-0.108433734939759</v>
      </c>
      <c r="F185" s="14">
        <v>34</v>
      </c>
      <c r="G185" s="14">
        <v>2</v>
      </c>
      <c r="H185" s="14">
        <v>26</v>
      </c>
      <c r="I185" s="14">
        <v>4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3</v>
      </c>
    </row>
    <row r="186" spans="1:16" x14ac:dyDescent="0.25">
      <c r="A186" s="181" t="s">
        <v>680</v>
      </c>
      <c r="B186" s="182"/>
      <c r="C186" s="26">
        <v>433</v>
      </c>
      <c r="D186" s="26">
        <v>333</v>
      </c>
      <c r="E186" s="27">
        <v>0.30030030030030003</v>
      </c>
      <c r="F186" s="26">
        <v>21</v>
      </c>
      <c r="G186" s="26">
        <v>9</v>
      </c>
      <c r="H186" s="26">
        <v>91</v>
      </c>
      <c r="I186" s="26">
        <v>73</v>
      </c>
      <c r="J186" s="26">
        <v>0</v>
      </c>
      <c r="K186" s="26">
        <v>0</v>
      </c>
      <c r="L186" s="26">
        <v>0</v>
      </c>
      <c r="M186" s="26">
        <v>0</v>
      </c>
      <c r="N186" s="26">
        <v>11</v>
      </c>
      <c r="O186" s="26">
        <v>1</v>
      </c>
      <c r="P186" s="28">
        <v>90</v>
      </c>
    </row>
    <row r="187" spans="1:16" x14ac:dyDescent="0.25">
      <c r="A187" s="29" t="s">
        <v>681</v>
      </c>
      <c r="B187" s="29" t="s">
        <v>682</v>
      </c>
      <c r="C187" s="14">
        <v>9</v>
      </c>
      <c r="D187" s="14">
        <v>20</v>
      </c>
      <c r="E187" s="30">
        <v>-0.55000000000000004</v>
      </c>
      <c r="F187" s="14">
        <v>0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23">
        <v>9</v>
      </c>
    </row>
    <row r="188" spans="1:16" ht="22.5" x14ac:dyDescent="0.25">
      <c r="A188" s="29" t="s">
        <v>683</v>
      </c>
      <c r="B188" s="29" t="s">
        <v>684</v>
      </c>
      <c r="C188" s="14">
        <v>3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156</v>
      </c>
      <c r="D189" s="14">
        <v>150</v>
      </c>
      <c r="E189" s="30">
        <v>0.04</v>
      </c>
      <c r="F189" s="14">
        <v>13</v>
      </c>
      <c r="G189" s="14">
        <v>7</v>
      </c>
      <c r="H189" s="14">
        <v>55</v>
      </c>
      <c r="I189" s="14">
        <v>53</v>
      </c>
      <c r="J189" s="14">
        <v>0</v>
      </c>
      <c r="K189" s="14">
        <v>0</v>
      </c>
      <c r="L189" s="14">
        <v>0</v>
      </c>
      <c r="M189" s="14">
        <v>0</v>
      </c>
      <c r="N189" s="14">
        <v>10</v>
      </c>
      <c r="O189" s="14">
        <v>0</v>
      </c>
      <c r="P189" s="23">
        <v>39</v>
      </c>
    </row>
    <row r="190" spans="1:16" ht="22.5" x14ac:dyDescent="0.25">
      <c r="A190" s="29" t="s">
        <v>687</v>
      </c>
      <c r="B190" s="29" t="s">
        <v>688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18</v>
      </c>
      <c r="D191" s="14">
        <v>24</v>
      </c>
      <c r="E191" s="30">
        <v>-0.25</v>
      </c>
      <c r="F191" s="14">
        <v>0</v>
      </c>
      <c r="G191" s="14">
        <v>1</v>
      </c>
      <c r="H191" s="14">
        <v>7</v>
      </c>
      <c r="I191" s="14">
        <v>5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17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74</v>
      </c>
      <c r="D193" s="14">
        <v>43</v>
      </c>
      <c r="E193" s="30">
        <v>0.72093023255813904</v>
      </c>
      <c r="F193" s="14">
        <v>3</v>
      </c>
      <c r="G193" s="14">
        <v>1</v>
      </c>
      <c r="H193" s="14">
        <v>16</v>
      </c>
      <c r="I193" s="14">
        <v>12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10</v>
      </c>
    </row>
    <row r="194" spans="1:16" x14ac:dyDescent="0.25">
      <c r="A194" s="29" t="s">
        <v>695</v>
      </c>
      <c r="B194" s="29" t="s">
        <v>696</v>
      </c>
      <c r="C194" s="14">
        <v>0</v>
      </c>
      <c r="D194" s="14">
        <v>1</v>
      </c>
      <c r="E194" s="30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697</v>
      </c>
      <c r="B195" s="29" t="s">
        <v>698</v>
      </c>
      <c r="C195" s="14">
        <v>1</v>
      </c>
      <c r="D195" s="14">
        <v>1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2</v>
      </c>
    </row>
    <row r="196" spans="1:16" ht="22.5" x14ac:dyDescent="0.25">
      <c r="A196" s="29" t="s">
        <v>699</v>
      </c>
      <c r="B196" s="29" t="s">
        <v>700</v>
      </c>
      <c r="C196" s="14">
        <v>1</v>
      </c>
      <c r="D196" s="14">
        <v>0</v>
      </c>
      <c r="E196" s="30">
        <v>0</v>
      </c>
      <c r="F196" s="14">
        <v>0</v>
      </c>
      <c r="G196" s="14">
        <v>0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12</v>
      </c>
    </row>
    <row r="197" spans="1:16" x14ac:dyDescent="0.25">
      <c r="A197" s="29" t="s">
        <v>701</v>
      </c>
      <c r="B197" s="29" t="s">
        <v>702</v>
      </c>
      <c r="C197" s="14">
        <v>160</v>
      </c>
      <c r="D197" s="14">
        <v>92</v>
      </c>
      <c r="E197" s="30">
        <v>0.73913043478260898</v>
      </c>
      <c r="F197" s="14">
        <v>4</v>
      </c>
      <c r="G197" s="14">
        <v>0</v>
      </c>
      <c r="H197" s="14">
        <v>9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703</v>
      </c>
      <c r="B198" s="29" t="s">
        <v>704</v>
      </c>
      <c r="C198" s="14">
        <v>2</v>
      </c>
      <c r="D198" s="14">
        <v>0</v>
      </c>
      <c r="E198" s="30">
        <v>0</v>
      </c>
      <c r="F198" s="14">
        <v>1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9</v>
      </c>
      <c r="D199" s="14">
        <v>2</v>
      </c>
      <c r="E199" s="30">
        <v>3.5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28</v>
      </c>
      <c r="D201" s="26">
        <v>24</v>
      </c>
      <c r="E201" s="27">
        <v>0.16666666666666699</v>
      </c>
      <c r="F201" s="26">
        <v>0</v>
      </c>
      <c r="G201" s="26">
        <v>0</v>
      </c>
      <c r="H201" s="26">
        <v>5</v>
      </c>
      <c r="I201" s="26">
        <v>3</v>
      </c>
      <c r="J201" s="26">
        <v>0</v>
      </c>
      <c r="K201" s="26">
        <v>0</v>
      </c>
      <c r="L201" s="26">
        <v>0</v>
      </c>
      <c r="M201" s="26">
        <v>0</v>
      </c>
      <c r="N201" s="26">
        <v>8</v>
      </c>
      <c r="O201" s="26">
        <v>0</v>
      </c>
      <c r="P201" s="28">
        <v>3</v>
      </c>
    </row>
    <row r="202" spans="1:16" x14ac:dyDescent="0.25">
      <c r="A202" s="29" t="s">
        <v>710</v>
      </c>
      <c r="B202" s="29" t="s">
        <v>711</v>
      </c>
      <c r="C202" s="14">
        <v>20</v>
      </c>
      <c r="D202" s="14">
        <v>12</v>
      </c>
      <c r="E202" s="30">
        <v>0.66666666666666696</v>
      </c>
      <c r="F202" s="14">
        <v>0</v>
      </c>
      <c r="G202" s="14">
        <v>0</v>
      </c>
      <c r="H202" s="14">
        <v>2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3">
        <v>2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1</v>
      </c>
      <c r="E203" s="30">
        <v>-1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0</v>
      </c>
      <c r="D205" s="14">
        <v>1</v>
      </c>
      <c r="E205" s="30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3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0</v>
      </c>
      <c r="D206" s="14">
        <v>0</v>
      </c>
      <c r="E206" s="30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1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1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1</v>
      </c>
      <c r="D210" s="14">
        <v>2</v>
      </c>
      <c r="E210" s="30">
        <v>-0.5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2</v>
      </c>
      <c r="D211" s="14">
        <v>1</v>
      </c>
      <c r="E211" s="30">
        <v>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1</v>
      </c>
      <c r="D212" s="14">
        <v>0</v>
      </c>
      <c r="E212" s="30">
        <v>0</v>
      </c>
      <c r="F212" s="14">
        <v>0</v>
      </c>
      <c r="G212" s="14">
        <v>0</v>
      </c>
      <c r="H212" s="14">
        <v>1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3</v>
      </c>
      <c r="D214" s="14">
        <v>3</v>
      </c>
      <c r="E214" s="30">
        <v>0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2</v>
      </c>
      <c r="E217" s="30">
        <v>-1</v>
      </c>
      <c r="F217" s="14">
        <v>0</v>
      </c>
      <c r="G217" s="14">
        <v>0</v>
      </c>
      <c r="H217" s="14">
        <v>1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0</v>
      </c>
      <c r="D218" s="14">
        <v>2</v>
      </c>
      <c r="E218" s="30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752</v>
      </c>
      <c r="B223" s="182"/>
      <c r="C223" s="26">
        <v>1136</v>
      </c>
      <c r="D223" s="26">
        <v>1147</v>
      </c>
      <c r="E223" s="27">
        <v>-9.5902353966870104E-3</v>
      </c>
      <c r="F223" s="26">
        <v>350</v>
      </c>
      <c r="G223" s="26">
        <v>242</v>
      </c>
      <c r="H223" s="26">
        <v>378</v>
      </c>
      <c r="I223" s="26">
        <v>350</v>
      </c>
      <c r="J223" s="26">
        <v>2</v>
      </c>
      <c r="K223" s="26">
        <v>1</v>
      </c>
      <c r="L223" s="26">
        <v>0</v>
      </c>
      <c r="M223" s="26">
        <v>0</v>
      </c>
      <c r="N223" s="26">
        <v>3</v>
      </c>
      <c r="O223" s="26">
        <v>12</v>
      </c>
      <c r="P223" s="28">
        <v>535</v>
      </c>
    </row>
    <row r="224" spans="1:16" x14ac:dyDescent="0.25">
      <c r="A224" s="29" t="s">
        <v>753</v>
      </c>
      <c r="B224" s="29" t="s">
        <v>754</v>
      </c>
      <c r="C224" s="14">
        <v>4</v>
      </c>
      <c r="D224" s="14">
        <v>2</v>
      </c>
      <c r="E224" s="30">
        <v>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1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2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4</v>
      </c>
      <c r="E229" s="30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765</v>
      </c>
      <c r="B230" s="29" t="s">
        <v>766</v>
      </c>
      <c r="C230" s="14">
        <v>2</v>
      </c>
      <c r="D230" s="14">
        <v>3</v>
      </c>
      <c r="E230" s="30">
        <v>-0.33333333333333298</v>
      </c>
      <c r="F230" s="14">
        <v>0</v>
      </c>
      <c r="G230" s="14">
        <v>0</v>
      </c>
      <c r="H230" s="14">
        <v>1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2</v>
      </c>
      <c r="O230" s="14">
        <v>0</v>
      </c>
      <c r="P230" s="23">
        <v>6</v>
      </c>
    </row>
    <row r="231" spans="1:16" x14ac:dyDescent="0.25">
      <c r="A231" s="29" t="s">
        <v>767</v>
      </c>
      <c r="B231" s="29" t="s">
        <v>768</v>
      </c>
      <c r="C231" s="14">
        <v>52</v>
      </c>
      <c r="D231" s="14">
        <v>50</v>
      </c>
      <c r="E231" s="30">
        <v>0.04</v>
      </c>
      <c r="F231" s="14">
        <v>0</v>
      </c>
      <c r="G231" s="14">
        <v>0</v>
      </c>
      <c r="H231" s="14">
        <v>6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3">
        <v>2</v>
      </c>
    </row>
    <row r="232" spans="1:16" x14ac:dyDescent="0.25">
      <c r="A232" s="29" t="s">
        <v>769</v>
      </c>
      <c r="B232" s="29" t="s">
        <v>770</v>
      </c>
      <c r="C232" s="14">
        <v>89</v>
      </c>
      <c r="D232" s="14">
        <v>95</v>
      </c>
      <c r="E232" s="30">
        <v>-6.3157894736842093E-2</v>
      </c>
      <c r="F232" s="14">
        <v>3</v>
      </c>
      <c r="G232" s="14">
        <v>4</v>
      </c>
      <c r="H232" s="14">
        <v>5</v>
      </c>
      <c r="I232" s="14">
        <v>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17</v>
      </c>
    </row>
    <row r="233" spans="1:16" x14ac:dyDescent="0.25">
      <c r="A233" s="29" t="s">
        <v>771</v>
      </c>
      <c r="B233" s="29" t="s">
        <v>772</v>
      </c>
      <c r="C233" s="14">
        <v>33</v>
      </c>
      <c r="D233" s="14">
        <v>34</v>
      </c>
      <c r="E233" s="30">
        <v>-2.9411764705882401E-2</v>
      </c>
      <c r="F233" s="14">
        <v>0</v>
      </c>
      <c r="G233" s="14">
        <v>0</v>
      </c>
      <c r="H233" s="14">
        <v>10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3</v>
      </c>
    </row>
    <row r="234" spans="1:16" ht="22.5" x14ac:dyDescent="0.25">
      <c r="A234" s="29" t="s">
        <v>773</v>
      </c>
      <c r="B234" s="29" t="s">
        <v>774</v>
      </c>
      <c r="C234" s="14">
        <v>9</v>
      </c>
      <c r="D234" s="14">
        <v>8</v>
      </c>
      <c r="E234" s="30">
        <v>0.125</v>
      </c>
      <c r="F234" s="14">
        <v>2</v>
      </c>
      <c r="G234" s="14">
        <v>2</v>
      </c>
      <c r="H234" s="14">
        <v>4</v>
      </c>
      <c r="I234" s="14">
        <v>5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8</v>
      </c>
    </row>
    <row r="235" spans="1:16" ht="33.75" x14ac:dyDescent="0.25">
      <c r="A235" s="29" t="s">
        <v>775</v>
      </c>
      <c r="B235" s="29" t="s">
        <v>776</v>
      </c>
      <c r="C235" s="14">
        <v>0</v>
      </c>
      <c r="D235" s="14">
        <v>0</v>
      </c>
      <c r="E235" s="30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9" t="s">
        <v>777</v>
      </c>
      <c r="B236" s="29" t="s">
        <v>778</v>
      </c>
      <c r="C236" s="14">
        <v>7</v>
      </c>
      <c r="D236" s="14">
        <v>4</v>
      </c>
      <c r="E236" s="30">
        <v>0.75</v>
      </c>
      <c r="F236" s="14">
        <v>0</v>
      </c>
      <c r="G236" s="14">
        <v>0</v>
      </c>
      <c r="H236" s="14">
        <v>1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939</v>
      </c>
      <c r="D238" s="14">
        <v>947</v>
      </c>
      <c r="E238" s="30">
        <v>-8.4477296726504694E-3</v>
      </c>
      <c r="F238" s="14">
        <v>345</v>
      </c>
      <c r="G238" s="14">
        <v>236</v>
      </c>
      <c r="H238" s="14">
        <v>351</v>
      </c>
      <c r="I238" s="14">
        <v>326</v>
      </c>
      <c r="J238" s="14">
        <v>2</v>
      </c>
      <c r="K238" s="14">
        <v>1</v>
      </c>
      <c r="L238" s="14">
        <v>0</v>
      </c>
      <c r="M238" s="14">
        <v>0</v>
      </c>
      <c r="N238" s="14">
        <v>0</v>
      </c>
      <c r="O238" s="14">
        <v>12</v>
      </c>
      <c r="P238" s="23">
        <v>496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793</v>
      </c>
      <c r="B244" s="182"/>
      <c r="C244" s="26">
        <v>30</v>
      </c>
      <c r="D244" s="26">
        <v>14</v>
      </c>
      <c r="E244" s="27">
        <v>1.1428571428571399</v>
      </c>
      <c r="F244" s="26">
        <v>0</v>
      </c>
      <c r="G244" s="26">
        <v>0</v>
      </c>
      <c r="H244" s="26">
        <v>2</v>
      </c>
      <c r="I244" s="26">
        <v>5</v>
      </c>
      <c r="J244" s="26">
        <v>0</v>
      </c>
      <c r="K244" s="26">
        <v>0</v>
      </c>
      <c r="L244" s="26">
        <v>0</v>
      </c>
      <c r="M244" s="26">
        <v>0</v>
      </c>
      <c r="N244" s="26">
        <v>2</v>
      </c>
      <c r="O244" s="26">
        <v>0</v>
      </c>
      <c r="P244" s="28">
        <v>7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2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3</v>
      </c>
      <c r="D248" s="14">
        <v>6</v>
      </c>
      <c r="E248" s="30">
        <v>-0.5</v>
      </c>
      <c r="F248" s="14">
        <v>0</v>
      </c>
      <c r="G248" s="14">
        <v>0</v>
      </c>
      <c r="H248" s="14">
        <v>2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23</v>
      </c>
      <c r="D249" s="14">
        <v>6</v>
      </c>
      <c r="E249" s="30">
        <v>2.8333333333333299</v>
      </c>
      <c r="F249" s="14">
        <v>0</v>
      </c>
      <c r="G249" s="14">
        <v>0</v>
      </c>
      <c r="H249" s="14">
        <v>0</v>
      </c>
      <c r="I249" s="14">
        <v>5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3">
        <v>2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1</v>
      </c>
      <c r="D252" s="14">
        <v>1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4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1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1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1</v>
      </c>
      <c r="E270" s="30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953</v>
      </c>
      <c r="D271" s="26">
        <v>832</v>
      </c>
      <c r="E271" s="27">
        <v>0.14543269230769201</v>
      </c>
      <c r="F271" s="26">
        <v>103</v>
      </c>
      <c r="G271" s="26">
        <v>74</v>
      </c>
      <c r="H271" s="26">
        <v>551</v>
      </c>
      <c r="I271" s="26">
        <v>549</v>
      </c>
      <c r="J271" s="26">
        <v>2</v>
      </c>
      <c r="K271" s="26">
        <v>0</v>
      </c>
      <c r="L271" s="26">
        <v>0</v>
      </c>
      <c r="M271" s="26">
        <v>0</v>
      </c>
      <c r="N271" s="26">
        <v>1</v>
      </c>
      <c r="O271" s="26">
        <v>2</v>
      </c>
      <c r="P271" s="28">
        <v>511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526</v>
      </c>
      <c r="D273" s="14">
        <v>497</v>
      </c>
      <c r="E273" s="30">
        <v>5.8350100603621703E-2</v>
      </c>
      <c r="F273" s="14">
        <v>56</v>
      </c>
      <c r="G273" s="14">
        <v>33</v>
      </c>
      <c r="H273" s="14">
        <v>388</v>
      </c>
      <c r="I273" s="14">
        <v>371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223</v>
      </c>
    </row>
    <row r="274" spans="1:16" ht="33.75" x14ac:dyDescent="0.25">
      <c r="A274" s="29" t="s">
        <v>851</v>
      </c>
      <c r="B274" s="29" t="s">
        <v>852</v>
      </c>
      <c r="C274" s="14">
        <v>316</v>
      </c>
      <c r="D274" s="14">
        <v>271</v>
      </c>
      <c r="E274" s="30">
        <v>0.166051660516605</v>
      </c>
      <c r="F274" s="14">
        <v>41</v>
      </c>
      <c r="G274" s="14">
        <v>38</v>
      </c>
      <c r="H274" s="14">
        <v>111</v>
      </c>
      <c r="I274" s="14">
        <v>146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3">
        <v>262</v>
      </c>
    </row>
    <row r="275" spans="1:16" ht="22.5" x14ac:dyDescent="0.25">
      <c r="A275" s="29" t="s">
        <v>853</v>
      </c>
      <c r="B275" s="29" t="s">
        <v>854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855</v>
      </c>
      <c r="B276" s="29" t="s">
        <v>856</v>
      </c>
      <c r="C276" s="14">
        <v>62</v>
      </c>
      <c r="D276" s="14">
        <v>12</v>
      </c>
      <c r="E276" s="30">
        <v>4.1666666666666696</v>
      </c>
      <c r="F276" s="14">
        <v>3</v>
      </c>
      <c r="G276" s="14">
        <v>1</v>
      </c>
      <c r="H276" s="14">
        <v>28</v>
      </c>
      <c r="I276" s="14">
        <v>8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4</v>
      </c>
    </row>
    <row r="277" spans="1:16" ht="22.5" x14ac:dyDescent="0.25">
      <c r="A277" s="29" t="s">
        <v>857</v>
      </c>
      <c r="B277" s="29" t="s">
        <v>858</v>
      </c>
      <c r="C277" s="14">
        <v>23</v>
      </c>
      <c r="D277" s="14">
        <v>28</v>
      </c>
      <c r="E277" s="30">
        <v>-0.17857142857142899</v>
      </c>
      <c r="F277" s="14">
        <v>1</v>
      </c>
      <c r="G277" s="14">
        <v>1</v>
      </c>
      <c r="H277" s="14">
        <v>17</v>
      </c>
      <c r="I277" s="14">
        <v>15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1</v>
      </c>
      <c r="P277" s="23">
        <v>9</v>
      </c>
    </row>
    <row r="278" spans="1:16" ht="22.5" x14ac:dyDescent="0.25">
      <c r="A278" s="29" t="s">
        <v>859</v>
      </c>
      <c r="B278" s="29" t="s">
        <v>860</v>
      </c>
      <c r="C278" s="14">
        <v>10</v>
      </c>
      <c r="D278" s="14">
        <v>9</v>
      </c>
      <c r="E278" s="30">
        <v>0.11111111111111099</v>
      </c>
      <c r="F278" s="14">
        <v>2</v>
      </c>
      <c r="G278" s="14">
        <v>1</v>
      </c>
      <c r="H278" s="14">
        <v>6</v>
      </c>
      <c r="I278" s="14">
        <v>9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12</v>
      </c>
    </row>
    <row r="279" spans="1:16" ht="22.5" x14ac:dyDescent="0.25">
      <c r="A279" s="29" t="s">
        <v>861</v>
      </c>
      <c r="B279" s="29" t="s">
        <v>862</v>
      </c>
      <c r="C279" s="14">
        <v>2</v>
      </c>
      <c r="D279" s="14">
        <v>8</v>
      </c>
      <c r="E279" s="30">
        <v>-0.75</v>
      </c>
      <c r="F279" s="14">
        <v>0</v>
      </c>
      <c r="G279" s="14">
        <v>0</v>
      </c>
      <c r="H279" s="14">
        <v>1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5</v>
      </c>
      <c r="E280" s="30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1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10</v>
      </c>
      <c r="D291" s="14">
        <v>1</v>
      </c>
      <c r="E291" s="30">
        <v>9</v>
      </c>
      <c r="F291" s="14">
        <v>0</v>
      </c>
      <c r="G291" s="14">
        <v>0</v>
      </c>
      <c r="H291" s="14">
        <v>0</v>
      </c>
      <c r="I291" s="14">
        <v>0</v>
      </c>
      <c r="J291" s="14">
        <v>2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3</v>
      </c>
      <c r="D292" s="14">
        <v>1</v>
      </c>
      <c r="E292" s="30">
        <v>2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893</v>
      </c>
      <c r="B295" s="29" t="s">
        <v>894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3</v>
      </c>
      <c r="D312" s="26">
        <v>0</v>
      </c>
      <c r="E312" s="27">
        <v>0</v>
      </c>
      <c r="F312" s="26">
        <v>0</v>
      </c>
      <c r="G312" s="26">
        <v>0</v>
      </c>
      <c r="H312" s="26">
        <v>3</v>
      </c>
      <c r="I312" s="26">
        <v>2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2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1</v>
      </c>
      <c r="D314" s="14">
        <v>0</v>
      </c>
      <c r="E314" s="30">
        <v>0</v>
      </c>
      <c r="F314" s="14">
        <v>0</v>
      </c>
      <c r="G314" s="14">
        <v>0</v>
      </c>
      <c r="H314" s="14">
        <v>3</v>
      </c>
      <c r="I314" s="14">
        <v>2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0</v>
      </c>
      <c r="D318" s="26">
        <v>5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937</v>
      </c>
      <c r="B319" s="29" t="s">
        <v>938</v>
      </c>
      <c r="C319" s="14">
        <v>0</v>
      </c>
      <c r="D319" s="14">
        <v>5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1" t="s">
        <v>939</v>
      </c>
      <c r="B320" s="18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1757</v>
      </c>
      <c r="D323" s="26">
        <v>1602</v>
      </c>
      <c r="E323" s="27">
        <v>9.6754057428214704E-2</v>
      </c>
      <c r="F323" s="26">
        <v>16</v>
      </c>
      <c r="G323" s="26">
        <v>0</v>
      </c>
      <c r="H323" s="26">
        <v>210</v>
      </c>
      <c r="I323" s="26">
        <v>9</v>
      </c>
      <c r="J323" s="26">
        <v>1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3</v>
      </c>
    </row>
    <row r="324" spans="1:16" x14ac:dyDescent="0.25">
      <c r="A324" s="29" t="s">
        <v>945</v>
      </c>
      <c r="B324" s="29" t="s">
        <v>946</v>
      </c>
      <c r="C324" s="14">
        <v>1757</v>
      </c>
      <c r="D324" s="14">
        <v>1602</v>
      </c>
      <c r="E324" s="30">
        <v>9.6754057428214704E-2</v>
      </c>
      <c r="F324" s="14">
        <v>16</v>
      </c>
      <c r="G324" s="14">
        <v>0</v>
      </c>
      <c r="H324" s="14">
        <v>210</v>
      </c>
      <c r="I324" s="14">
        <v>9</v>
      </c>
      <c r="J324" s="14">
        <v>1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3</v>
      </c>
    </row>
    <row r="325" spans="1:16" x14ac:dyDescent="0.25">
      <c r="A325" s="181" t="s">
        <v>947</v>
      </c>
      <c r="B325" s="182"/>
      <c r="C325" s="26">
        <v>4</v>
      </c>
      <c r="D325" s="26">
        <v>2</v>
      </c>
      <c r="E325" s="27">
        <v>1</v>
      </c>
      <c r="F325" s="26">
        <v>0</v>
      </c>
      <c r="G325" s="26">
        <v>0</v>
      </c>
      <c r="H325" s="26">
        <v>0</v>
      </c>
      <c r="I325" s="26">
        <v>0</v>
      </c>
      <c r="J325" s="26">
        <v>1</v>
      </c>
      <c r="K325" s="26">
        <v>0</v>
      </c>
      <c r="L325" s="26">
        <v>0</v>
      </c>
      <c r="M325" s="26">
        <v>0</v>
      </c>
      <c r="N325" s="26">
        <v>1</v>
      </c>
      <c r="O325" s="26">
        <v>0</v>
      </c>
      <c r="P325" s="28">
        <v>5</v>
      </c>
    </row>
    <row r="326" spans="1:16" ht="45" x14ac:dyDescent="0.25">
      <c r="A326" s="29" t="s">
        <v>948</v>
      </c>
      <c r="B326" s="29" t="s">
        <v>949</v>
      </c>
      <c r="C326" s="14">
        <v>1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1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3</v>
      </c>
      <c r="D328" s="14">
        <v>2</v>
      </c>
      <c r="E328" s="30">
        <v>0.5</v>
      </c>
      <c r="F328" s="14">
        <v>0</v>
      </c>
      <c r="G328" s="14">
        <v>0</v>
      </c>
      <c r="H328" s="14">
        <v>0</v>
      </c>
      <c r="I328" s="14">
        <v>0</v>
      </c>
      <c r="J328" s="14">
        <v>1</v>
      </c>
      <c r="K328" s="14">
        <v>0</v>
      </c>
      <c r="L328" s="14">
        <v>0</v>
      </c>
      <c r="M328" s="14">
        <v>0</v>
      </c>
      <c r="N328" s="14">
        <v>1</v>
      </c>
      <c r="O328" s="14">
        <v>0</v>
      </c>
      <c r="P328" s="23">
        <v>4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19029</v>
      </c>
      <c r="D341" s="31">
        <v>17451</v>
      </c>
      <c r="E341" s="32">
        <v>9.0424617500429794E-2</v>
      </c>
      <c r="F341" s="31">
        <v>4219</v>
      </c>
      <c r="G341" s="31">
        <v>2628</v>
      </c>
      <c r="H341" s="31">
        <v>4876</v>
      </c>
      <c r="I341" s="31">
        <v>4645</v>
      </c>
      <c r="J341" s="31">
        <v>103</v>
      </c>
      <c r="K341" s="31">
        <v>70</v>
      </c>
      <c r="L341" s="31">
        <v>6</v>
      </c>
      <c r="M341" s="31">
        <v>5</v>
      </c>
      <c r="N341" s="31">
        <v>171</v>
      </c>
      <c r="O341" s="31">
        <v>116</v>
      </c>
      <c r="P341" s="31">
        <v>12246</v>
      </c>
    </row>
  </sheetData>
  <sheetProtection algorithmName="SHA-512" hashValue="BIFrBsvu/6GnASeJV9WujTUu9MPKknDE685ow788/ikPgkza70I28jOYhhAhLf2z9XWxfjOQgeou2mRW5yB9aA==" saltValue="L4RyMWC80namWxQ3w7baV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4</v>
      </c>
    </row>
    <row r="6" spans="1:3" x14ac:dyDescent="0.25">
      <c r="A6" s="176"/>
      <c r="B6" s="13" t="s">
        <v>354</v>
      </c>
      <c r="C6" s="23">
        <v>203</v>
      </c>
    </row>
    <row r="7" spans="1:3" x14ac:dyDescent="0.25">
      <c r="A7" s="176"/>
      <c r="B7" s="13" t="s">
        <v>981</v>
      </c>
      <c r="C7" s="23">
        <v>19</v>
      </c>
    </row>
    <row r="8" spans="1:3" x14ac:dyDescent="0.25">
      <c r="A8" s="176"/>
      <c r="B8" s="13" t="s">
        <v>982</v>
      </c>
      <c r="C8" s="23">
        <v>27</v>
      </c>
    </row>
    <row r="9" spans="1:3" x14ac:dyDescent="0.25">
      <c r="A9" s="176"/>
      <c r="B9" s="13" t="s">
        <v>983</v>
      </c>
      <c r="C9" s="23">
        <v>95</v>
      </c>
    </row>
    <row r="10" spans="1:3" x14ac:dyDescent="0.25">
      <c r="A10" s="176"/>
      <c r="B10" s="13" t="s">
        <v>984</v>
      </c>
      <c r="C10" s="23">
        <v>127</v>
      </c>
    </row>
    <row r="11" spans="1:3" x14ac:dyDescent="0.25">
      <c r="A11" s="176"/>
      <c r="B11" s="13" t="s">
        <v>985</v>
      </c>
      <c r="C11" s="23">
        <v>216</v>
      </c>
    </row>
    <row r="12" spans="1:3" x14ac:dyDescent="0.25">
      <c r="A12" s="176"/>
      <c r="B12" s="13" t="s">
        <v>538</v>
      </c>
      <c r="C12" s="23">
        <v>130</v>
      </c>
    </row>
    <row r="13" spans="1:3" x14ac:dyDescent="0.25">
      <c r="A13" s="176"/>
      <c r="B13" s="13" t="s">
        <v>986</v>
      </c>
      <c r="C13" s="23">
        <v>12</v>
      </c>
    </row>
    <row r="14" spans="1:3" x14ac:dyDescent="0.25">
      <c r="A14" s="176"/>
      <c r="B14" s="13" t="s">
        <v>987</v>
      </c>
      <c r="C14" s="23">
        <v>1</v>
      </c>
    </row>
    <row r="15" spans="1:3" x14ac:dyDescent="0.25">
      <c r="A15" s="176"/>
      <c r="B15" s="13" t="s">
        <v>671</v>
      </c>
      <c r="C15" s="23">
        <v>2</v>
      </c>
    </row>
    <row r="16" spans="1:3" x14ac:dyDescent="0.25">
      <c r="A16" s="176"/>
      <c r="B16" s="13" t="s">
        <v>988</v>
      </c>
      <c r="C16" s="23">
        <v>30</v>
      </c>
    </row>
    <row r="17" spans="1:3" x14ac:dyDescent="0.25">
      <c r="A17" s="176"/>
      <c r="B17" s="13" t="s">
        <v>989</v>
      </c>
      <c r="C17" s="23">
        <v>119</v>
      </c>
    </row>
    <row r="18" spans="1:3" x14ac:dyDescent="0.25">
      <c r="A18" s="176"/>
      <c r="B18" s="13" t="s">
        <v>990</v>
      </c>
      <c r="C18" s="23">
        <v>14</v>
      </c>
    </row>
    <row r="19" spans="1:3" x14ac:dyDescent="0.25">
      <c r="A19" s="177"/>
      <c r="B19" s="13" t="s">
        <v>110</v>
      </c>
      <c r="C19" s="23">
        <v>3</v>
      </c>
    </row>
    <row r="20" spans="1:3" x14ac:dyDescent="0.25">
      <c r="A20" s="175" t="s">
        <v>991</v>
      </c>
      <c r="B20" s="13" t="s">
        <v>992</v>
      </c>
      <c r="C20" s="23">
        <v>42</v>
      </c>
    </row>
    <row r="21" spans="1:3" x14ac:dyDescent="0.25">
      <c r="A21" s="177"/>
      <c r="B21" s="13" t="s">
        <v>993</v>
      </c>
      <c r="C21" s="23">
        <v>10</v>
      </c>
    </row>
    <row r="22" spans="1:3" x14ac:dyDescent="0.25">
      <c r="A22" s="175" t="s">
        <v>994</v>
      </c>
      <c r="B22" s="13" t="s">
        <v>995</v>
      </c>
      <c r="C22" s="23">
        <v>190</v>
      </c>
    </row>
    <row r="23" spans="1:3" x14ac:dyDescent="0.25">
      <c r="A23" s="176"/>
      <c r="B23" s="13" t="s">
        <v>996</v>
      </c>
      <c r="C23" s="23">
        <v>92</v>
      </c>
    </row>
    <row r="24" spans="1:3" x14ac:dyDescent="0.25">
      <c r="A24" s="177"/>
      <c r="B24" s="13" t="s">
        <v>997</v>
      </c>
      <c r="C24" s="23">
        <v>2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0</v>
      </c>
    </row>
    <row r="29" spans="1:3" x14ac:dyDescent="0.25">
      <c r="A29" s="175" t="s">
        <v>316</v>
      </c>
      <c r="B29" s="13" t="s">
        <v>1000</v>
      </c>
      <c r="C29" s="23">
        <v>1</v>
      </c>
    </row>
    <row r="30" spans="1:3" x14ac:dyDescent="0.25">
      <c r="A30" s="176"/>
      <c r="B30" s="13" t="s">
        <v>1001</v>
      </c>
      <c r="C30" s="23">
        <v>48</v>
      </c>
    </row>
    <row r="31" spans="1:3" x14ac:dyDescent="0.25">
      <c r="A31" s="176"/>
      <c r="B31" s="13" t="s">
        <v>1002</v>
      </c>
      <c r="C31" s="23">
        <v>4</v>
      </c>
    </row>
    <row r="32" spans="1:3" x14ac:dyDescent="0.25">
      <c r="A32" s="177"/>
      <c r="B32" s="13" t="s">
        <v>1003</v>
      </c>
      <c r="C32" s="23">
        <v>47</v>
      </c>
    </row>
    <row r="33" spans="1:3" x14ac:dyDescent="0.25">
      <c r="A33" s="12" t="s">
        <v>1004</v>
      </c>
      <c r="B33" s="17"/>
      <c r="C33" s="23">
        <v>18</v>
      </c>
    </row>
    <row r="34" spans="1:3" x14ac:dyDescent="0.25">
      <c r="A34" s="12" t="s">
        <v>1005</v>
      </c>
      <c r="B34" s="17"/>
      <c r="C34" s="23">
        <v>171</v>
      </c>
    </row>
    <row r="35" spans="1:3" x14ac:dyDescent="0.25">
      <c r="A35" s="12" t="s">
        <v>1006</v>
      </c>
      <c r="B35" s="17"/>
      <c r="C35" s="23">
        <v>49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1</v>
      </c>
    </row>
    <row r="38" spans="1:3" x14ac:dyDescent="0.25">
      <c r="A38" s="12" t="s">
        <v>1009</v>
      </c>
      <c r="B38" s="17"/>
      <c r="C38" s="23">
        <v>13</v>
      </c>
    </row>
    <row r="39" spans="1:3" x14ac:dyDescent="0.25">
      <c r="A39" s="12" t="s">
        <v>997</v>
      </c>
      <c r="B39" s="17"/>
      <c r="C39" s="23">
        <v>47</v>
      </c>
    </row>
    <row r="40" spans="1:3" x14ac:dyDescent="0.25">
      <c r="A40" s="175" t="s">
        <v>1010</v>
      </c>
      <c r="B40" s="13" t="s">
        <v>1011</v>
      </c>
      <c r="C40" s="23">
        <v>2</v>
      </c>
    </row>
    <row r="41" spans="1:3" x14ac:dyDescent="0.25">
      <c r="A41" s="176"/>
      <c r="B41" s="13" t="s">
        <v>1012</v>
      </c>
      <c r="C41" s="23">
        <v>33</v>
      </c>
    </row>
    <row r="42" spans="1:3" x14ac:dyDescent="0.25">
      <c r="A42" s="176"/>
      <c r="B42" s="13" t="s">
        <v>1013</v>
      </c>
      <c r="C42" s="23">
        <v>2</v>
      </c>
    </row>
    <row r="43" spans="1:3" x14ac:dyDescent="0.25">
      <c r="A43" s="176"/>
      <c r="B43" s="13" t="s">
        <v>1014</v>
      </c>
      <c r="C43" s="23">
        <v>1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37</v>
      </c>
    </row>
    <row r="49" spans="1:3" x14ac:dyDescent="0.25">
      <c r="A49" s="175" t="s">
        <v>80</v>
      </c>
      <c r="B49" s="13" t="s">
        <v>1017</v>
      </c>
      <c r="C49" s="23">
        <v>41</v>
      </c>
    </row>
    <row r="50" spans="1:3" x14ac:dyDescent="0.25">
      <c r="A50" s="177"/>
      <c r="B50" s="13" t="s">
        <v>1018</v>
      </c>
      <c r="C50" s="23">
        <v>285</v>
      </c>
    </row>
    <row r="51" spans="1:3" x14ac:dyDescent="0.25">
      <c r="A51" s="175" t="s">
        <v>1019</v>
      </c>
      <c r="B51" s="13" t="s">
        <v>1020</v>
      </c>
      <c r="C51" s="23">
        <v>0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1475</v>
      </c>
    </row>
    <row r="57" spans="1:3" x14ac:dyDescent="0.25">
      <c r="A57" s="176"/>
      <c r="B57" s="13" t="s">
        <v>1023</v>
      </c>
      <c r="C57" s="23">
        <v>156</v>
      </c>
    </row>
    <row r="58" spans="1:3" x14ac:dyDescent="0.25">
      <c r="A58" s="176"/>
      <c r="B58" s="13" t="s">
        <v>1024</v>
      </c>
      <c r="C58" s="23">
        <v>192</v>
      </c>
    </row>
    <row r="59" spans="1:3" x14ac:dyDescent="0.25">
      <c r="A59" s="176"/>
      <c r="B59" s="13" t="s">
        <v>1025</v>
      </c>
      <c r="C59" s="23">
        <v>288</v>
      </c>
    </row>
    <row r="60" spans="1:3" x14ac:dyDescent="0.25">
      <c r="A60" s="177"/>
      <c r="B60" s="13" t="s">
        <v>1026</v>
      </c>
      <c r="C60" s="23">
        <v>143</v>
      </c>
    </row>
    <row r="61" spans="1:3" x14ac:dyDescent="0.25">
      <c r="A61" s="175" t="s">
        <v>1027</v>
      </c>
      <c r="B61" s="13" t="s">
        <v>1028</v>
      </c>
      <c r="C61" s="23">
        <v>791</v>
      </c>
    </row>
    <row r="62" spans="1:3" x14ac:dyDescent="0.25">
      <c r="A62" s="176"/>
      <c r="B62" s="13" t="s">
        <v>1029</v>
      </c>
      <c r="C62" s="23">
        <v>142</v>
      </c>
    </row>
    <row r="63" spans="1:3" x14ac:dyDescent="0.25">
      <c r="A63" s="176"/>
      <c r="B63" s="13" t="s">
        <v>1030</v>
      </c>
      <c r="C63" s="23">
        <v>2</v>
      </c>
    </row>
    <row r="64" spans="1:3" x14ac:dyDescent="0.25">
      <c r="A64" s="176"/>
      <c r="B64" s="13" t="s">
        <v>1031</v>
      </c>
      <c r="C64" s="23">
        <v>328</v>
      </c>
    </row>
    <row r="65" spans="1:3" x14ac:dyDescent="0.25">
      <c r="A65" s="177"/>
      <c r="B65" s="13" t="s">
        <v>1026</v>
      </c>
      <c r="C65" s="23">
        <v>257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77</v>
      </c>
    </row>
    <row r="70" spans="1:3" ht="22.5" x14ac:dyDescent="0.25">
      <c r="A70" s="12" t="s">
        <v>1034</v>
      </c>
      <c r="B70" s="17"/>
      <c r="C70" s="23">
        <v>237</v>
      </c>
    </row>
    <row r="71" spans="1:3" ht="22.5" x14ac:dyDescent="0.25">
      <c r="A71" s="12" t="s">
        <v>1035</v>
      </c>
      <c r="B71" s="17"/>
      <c r="C71" s="23">
        <v>422</v>
      </c>
    </row>
    <row r="72" spans="1:3" x14ac:dyDescent="0.25">
      <c r="A72" s="175" t="s">
        <v>1036</v>
      </c>
      <c r="B72" s="13" t="s">
        <v>1037</v>
      </c>
      <c r="C72" s="23">
        <v>0</v>
      </c>
    </row>
    <row r="73" spans="1:3" x14ac:dyDescent="0.25">
      <c r="A73" s="177"/>
      <c r="B73" s="13" t="s">
        <v>1038</v>
      </c>
      <c r="C73" s="23">
        <v>86</v>
      </c>
    </row>
    <row r="74" spans="1:3" x14ac:dyDescent="0.25">
      <c r="A74" s="12" t="s">
        <v>1039</v>
      </c>
      <c r="B74" s="17"/>
      <c r="C74" s="23">
        <v>0</v>
      </c>
    </row>
    <row r="75" spans="1:3" x14ac:dyDescent="0.25">
      <c r="A75" s="12" t="s">
        <v>1040</v>
      </c>
      <c r="B75" s="17"/>
      <c r="C75" s="23">
        <v>49</v>
      </c>
    </row>
    <row r="76" spans="1:3" ht="22.5" x14ac:dyDescent="0.25">
      <c r="A76" s="12" t="s">
        <v>1041</v>
      </c>
      <c r="B76" s="17"/>
      <c r="C76" s="23">
        <v>2</v>
      </c>
    </row>
    <row r="77" spans="1:3" x14ac:dyDescent="0.25">
      <c r="A77" s="12" t="s">
        <v>1042</v>
      </c>
      <c r="B77" s="17"/>
      <c r="C77" s="23">
        <v>4</v>
      </c>
    </row>
    <row r="78" spans="1:3" x14ac:dyDescent="0.25">
      <c r="A78" s="12" t="s">
        <v>1043</v>
      </c>
      <c r="B78" s="17"/>
      <c r="C78" s="23">
        <v>1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kZdsfeFI2+Evgrk99Jff1vrDLp8YgDQEcbZZSMRJRgneC9gTuzcSAKYu+TrI3v9wEX4ziNdVOpuZdYoxqbNtmQ==" saltValue="WMnCQXc5Uty5QHUBRJd8G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241</v>
      </c>
    </row>
    <row r="6" spans="1:3" x14ac:dyDescent="0.25">
      <c r="A6" s="188"/>
      <c r="B6" s="38" t="s">
        <v>325</v>
      </c>
      <c r="C6" s="39">
        <v>724</v>
      </c>
    </row>
    <row r="7" spans="1:3" x14ac:dyDescent="0.25">
      <c r="A7" s="188"/>
      <c r="B7" s="38" t="s">
        <v>1049</v>
      </c>
      <c r="C7" s="39">
        <v>181</v>
      </c>
    </row>
    <row r="8" spans="1:3" x14ac:dyDescent="0.25">
      <c r="A8" s="188"/>
      <c r="B8" s="38" t="s">
        <v>1050</v>
      </c>
      <c r="C8" s="39">
        <v>8</v>
      </c>
    </row>
    <row r="9" spans="1:3" x14ac:dyDescent="0.25">
      <c r="A9" s="188"/>
      <c r="B9" s="38" t="s">
        <v>1051</v>
      </c>
      <c r="C9" s="39">
        <v>6</v>
      </c>
    </row>
    <row r="10" spans="1:3" x14ac:dyDescent="0.25">
      <c r="A10" s="188"/>
      <c r="B10" s="38" t="s">
        <v>1052</v>
      </c>
      <c r="C10" s="39">
        <v>1</v>
      </c>
    </row>
    <row r="11" spans="1:3" x14ac:dyDescent="0.25">
      <c r="A11" s="189"/>
      <c r="B11" s="38" t="s">
        <v>1053</v>
      </c>
      <c r="C11" s="39">
        <v>1</v>
      </c>
    </row>
    <row r="12" spans="1:3" x14ac:dyDescent="0.25">
      <c r="A12" s="187" t="s">
        <v>1054</v>
      </c>
      <c r="B12" s="38" t="s">
        <v>64</v>
      </c>
      <c r="C12" s="39">
        <v>463</v>
      </c>
    </row>
    <row r="13" spans="1:3" x14ac:dyDescent="0.25">
      <c r="A13" s="188"/>
      <c r="B13" s="38" t="s">
        <v>1055</v>
      </c>
      <c r="C13" s="39">
        <v>84</v>
      </c>
    </row>
    <row r="14" spans="1:3" x14ac:dyDescent="0.25">
      <c r="A14" s="188"/>
      <c r="B14" s="38" t="s">
        <v>1056</v>
      </c>
      <c r="C14" s="39">
        <v>112</v>
      </c>
    </row>
    <row r="15" spans="1:3" x14ac:dyDescent="0.25">
      <c r="A15" s="189"/>
      <c r="B15" s="38" t="s">
        <v>1057</v>
      </c>
      <c r="C15" s="39">
        <v>95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66</v>
      </c>
    </row>
    <row r="20" spans="1:3" x14ac:dyDescent="0.25">
      <c r="A20" s="37" t="s">
        <v>1060</v>
      </c>
      <c r="B20" s="40"/>
      <c r="C20" s="39">
        <v>58</v>
      </c>
    </row>
    <row r="21" spans="1:3" x14ac:dyDescent="0.25">
      <c r="A21" s="37" t="s">
        <v>1061</v>
      </c>
      <c r="B21" s="40"/>
      <c r="C21" s="39">
        <v>20</v>
      </c>
    </row>
    <row r="22" spans="1:3" x14ac:dyDescent="0.25">
      <c r="A22" s="37" t="s">
        <v>1062</v>
      </c>
      <c r="B22" s="40"/>
      <c r="C22" s="39">
        <v>47</v>
      </c>
    </row>
    <row r="23" spans="1:3" x14ac:dyDescent="0.25">
      <c r="A23" s="37" t="s">
        <v>1063</v>
      </c>
      <c r="B23" s="40"/>
      <c r="C23" s="39">
        <v>302</v>
      </c>
    </row>
    <row r="24" spans="1:3" x14ac:dyDescent="0.25">
      <c r="A24" s="37" t="s">
        <v>1064</v>
      </c>
      <c r="B24" s="40"/>
      <c r="C24" s="39">
        <v>283</v>
      </c>
    </row>
    <row r="25" spans="1:3" x14ac:dyDescent="0.25">
      <c r="A25" s="37" t="s">
        <v>1065</v>
      </c>
      <c r="B25" s="40"/>
      <c r="C25" s="39">
        <v>12</v>
      </c>
    </row>
    <row r="26" spans="1:3" x14ac:dyDescent="0.25">
      <c r="A26" s="37" t="s">
        <v>1066</v>
      </c>
      <c r="B26" s="40"/>
      <c r="C26" s="39">
        <v>10</v>
      </c>
    </row>
    <row r="27" spans="1:3" x14ac:dyDescent="0.25">
      <c r="A27" s="37" t="s">
        <v>1067</v>
      </c>
      <c r="B27" s="40"/>
      <c r="C27" s="39">
        <v>0</v>
      </c>
    </row>
    <row r="28" spans="1:3" x14ac:dyDescent="0.25">
      <c r="A28" s="37" t="s">
        <v>1068</v>
      </c>
      <c r="B28" s="40"/>
      <c r="C28" s="39">
        <v>465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2</v>
      </c>
    </row>
    <row r="33" spans="1:6" x14ac:dyDescent="0.25">
      <c r="A33" s="37" t="s">
        <v>1071</v>
      </c>
      <c r="B33" s="40"/>
      <c r="C33" s="39">
        <v>90</v>
      </c>
    </row>
    <row r="34" spans="1:6" x14ac:dyDescent="0.25">
      <c r="A34" s="37" t="s">
        <v>1072</v>
      </c>
      <c r="B34" s="40"/>
      <c r="C34" s="39">
        <v>128</v>
      </c>
    </row>
    <row r="35" spans="1:6" x14ac:dyDescent="0.25">
      <c r="A35" s="37" t="s">
        <v>1073</v>
      </c>
      <c r="B35" s="40"/>
      <c r="C35" s="39">
        <v>241</v>
      </c>
    </row>
    <row r="36" spans="1:6" x14ac:dyDescent="0.25">
      <c r="A36" s="37" t="s">
        <v>1074</v>
      </c>
      <c r="B36" s="40"/>
      <c r="C36" s="39">
        <v>23</v>
      </c>
    </row>
    <row r="37" spans="1:6" x14ac:dyDescent="0.25">
      <c r="A37" s="37" t="s">
        <v>1075</v>
      </c>
      <c r="B37" s="40"/>
      <c r="C37" s="39">
        <v>113</v>
      </c>
    </row>
    <row r="38" spans="1:6" x14ac:dyDescent="0.25">
      <c r="A38" s="37" t="s">
        <v>1076</v>
      </c>
      <c r="B38" s="40"/>
      <c r="C38" s="39">
        <v>128</v>
      </c>
    </row>
    <row r="39" spans="1:6" x14ac:dyDescent="0.25">
      <c r="A39" s="37" t="s">
        <v>1077</v>
      </c>
      <c r="B39" s="40"/>
      <c r="C39" s="39">
        <v>15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35</v>
      </c>
    </row>
    <row r="44" spans="1:6" x14ac:dyDescent="0.25">
      <c r="A44" s="37" t="s">
        <v>113</v>
      </c>
      <c r="B44" s="40"/>
      <c r="C44" s="39">
        <v>4</v>
      </c>
    </row>
    <row r="45" spans="1:6" x14ac:dyDescent="0.25">
      <c r="A45" s="37" t="s">
        <v>1079</v>
      </c>
      <c r="B45" s="40"/>
      <c r="C45" s="39">
        <v>29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2</v>
      </c>
      <c r="E48" s="43">
        <v>1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1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0</v>
      </c>
      <c r="D51" s="43">
        <v>1</v>
      </c>
      <c r="E51" s="43">
        <v>1</v>
      </c>
      <c r="F51" s="39">
        <v>0</v>
      </c>
    </row>
    <row r="52" spans="1:6" x14ac:dyDescent="0.25">
      <c r="A52" s="191"/>
      <c r="B52" s="42" t="s">
        <v>354</v>
      </c>
      <c r="C52" s="43">
        <v>88</v>
      </c>
      <c r="D52" s="43">
        <v>25</v>
      </c>
      <c r="E52" s="43">
        <v>14</v>
      </c>
      <c r="F52" s="39">
        <v>11</v>
      </c>
    </row>
    <row r="53" spans="1:6" x14ac:dyDescent="0.25">
      <c r="A53" s="191"/>
      <c r="B53" s="42" t="s">
        <v>1086</v>
      </c>
      <c r="C53" s="43">
        <v>805</v>
      </c>
      <c r="D53" s="43">
        <v>172</v>
      </c>
      <c r="E53" s="43">
        <v>32</v>
      </c>
      <c r="F53" s="39">
        <v>50</v>
      </c>
    </row>
    <row r="54" spans="1:6" x14ac:dyDescent="0.25">
      <c r="A54" s="191"/>
      <c r="B54" s="42" t="s">
        <v>1087</v>
      </c>
      <c r="C54" s="43">
        <v>24</v>
      </c>
      <c r="D54" s="43">
        <v>3</v>
      </c>
      <c r="E54" s="43">
        <v>2</v>
      </c>
      <c r="F54" s="39">
        <v>6</v>
      </c>
    </row>
    <row r="55" spans="1:6" x14ac:dyDescent="0.25">
      <c r="A55" s="191"/>
      <c r="B55" s="42" t="s">
        <v>1088</v>
      </c>
      <c r="C55" s="43">
        <v>6</v>
      </c>
      <c r="D55" s="43">
        <v>2</v>
      </c>
      <c r="E55" s="43">
        <v>1</v>
      </c>
      <c r="F55" s="39">
        <v>0</v>
      </c>
    </row>
    <row r="56" spans="1:6" x14ac:dyDescent="0.25">
      <c r="A56" s="191"/>
      <c r="B56" s="42" t="s">
        <v>1089</v>
      </c>
      <c r="C56" s="43">
        <v>0</v>
      </c>
      <c r="D56" s="43">
        <v>1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103</v>
      </c>
      <c r="D57" s="43">
        <v>62</v>
      </c>
      <c r="E57" s="43">
        <v>31</v>
      </c>
      <c r="F57" s="39">
        <v>22</v>
      </c>
    </row>
    <row r="58" spans="1:6" x14ac:dyDescent="0.25">
      <c r="A58" s="191"/>
      <c r="B58" s="42" t="s">
        <v>1091</v>
      </c>
      <c r="C58" s="43">
        <v>45</v>
      </c>
      <c r="D58" s="43">
        <v>7</v>
      </c>
      <c r="E58" s="43">
        <v>9</v>
      </c>
      <c r="F58" s="39">
        <v>3</v>
      </c>
    </row>
    <row r="59" spans="1:6" x14ac:dyDescent="0.25">
      <c r="A59" s="191"/>
      <c r="B59" s="42" t="s">
        <v>1092</v>
      </c>
      <c r="C59" s="43">
        <v>0</v>
      </c>
      <c r="D59" s="43">
        <v>1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9</v>
      </c>
      <c r="D60" s="43">
        <v>1</v>
      </c>
      <c r="E60" s="43">
        <v>1</v>
      </c>
      <c r="F60" s="39">
        <v>0</v>
      </c>
    </row>
    <row r="61" spans="1:6" x14ac:dyDescent="0.25">
      <c r="A61" s="191"/>
      <c r="B61" s="42" t="s">
        <v>1093</v>
      </c>
      <c r="C61" s="43">
        <v>41</v>
      </c>
      <c r="D61" s="43">
        <v>5</v>
      </c>
      <c r="E61" s="43">
        <v>2</v>
      </c>
      <c r="F61" s="39">
        <v>0</v>
      </c>
    </row>
    <row r="62" spans="1:6" x14ac:dyDescent="0.25">
      <c r="A62" s="191"/>
      <c r="B62" s="42" t="s">
        <v>1094</v>
      </c>
      <c r="C62" s="43">
        <v>0</v>
      </c>
      <c r="D62" s="43">
        <v>1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1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108</v>
      </c>
      <c r="D64" s="43">
        <v>56</v>
      </c>
      <c r="E64" s="43">
        <v>18</v>
      </c>
      <c r="F64" s="39">
        <v>21</v>
      </c>
    </row>
    <row r="65" spans="1:6" x14ac:dyDescent="0.25">
      <c r="A65" s="191"/>
      <c r="B65" s="42" t="s">
        <v>1097</v>
      </c>
      <c r="C65" s="43">
        <v>1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1</v>
      </c>
      <c r="F66" s="39">
        <v>1</v>
      </c>
    </row>
    <row r="67" spans="1:6" x14ac:dyDescent="0.25">
      <c r="A67" s="185" t="s">
        <v>1099</v>
      </c>
      <c r="B67" s="186"/>
      <c r="C67" s="44">
        <v>1231</v>
      </c>
      <c r="D67" s="44">
        <v>340</v>
      </c>
      <c r="E67" s="44">
        <v>113</v>
      </c>
      <c r="F67" s="44">
        <v>114</v>
      </c>
    </row>
    <row r="68" spans="1:6" x14ac:dyDescent="0.25">
      <c r="A68" s="190" t="s">
        <v>994</v>
      </c>
      <c r="B68" s="42" t="s">
        <v>1100</v>
      </c>
      <c r="C68" s="43">
        <v>45</v>
      </c>
      <c r="D68" s="43">
        <v>0</v>
      </c>
      <c r="E68" s="43">
        <v>8</v>
      </c>
      <c r="F68" s="39">
        <v>2</v>
      </c>
    </row>
    <row r="69" spans="1:6" x14ac:dyDescent="0.25">
      <c r="A69" s="191"/>
      <c r="B69" s="42" t="s">
        <v>1101</v>
      </c>
      <c r="C69" s="43">
        <v>19</v>
      </c>
      <c r="D69" s="43">
        <v>0</v>
      </c>
      <c r="E69" s="43">
        <v>4</v>
      </c>
      <c r="F69" s="39">
        <v>0</v>
      </c>
    </row>
    <row r="70" spans="1:6" x14ac:dyDescent="0.25">
      <c r="A70" s="192"/>
      <c r="B70" s="42" t="s">
        <v>110</v>
      </c>
      <c r="C70" s="43">
        <v>13</v>
      </c>
      <c r="D70" s="43">
        <v>0</v>
      </c>
      <c r="E70" s="43">
        <v>5</v>
      </c>
      <c r="F70" s="39">
        <v>5</v>
      </c>
    </row>
    <row r="71" spans="1:6" x14ac:dyDescent="0.25">
      <c r="A71" s="185" t="s">
        <v>1102</v>
      </c>
      <c r="B71" s="186"/>
      <c r="C71" s="44">
        <v>77</v>
      </c>
      <c r="D71" s="44">
        <v>0</v>
      </c>
      <c r="E71" s="44">
        <v>17</v>
      </c>
      <c r="F71" s="44">
        <v>7</v>
      </c>
    </row>
  </sheetData>
  <sheetProtection algorithmName="SHA-512" hashValue="dTt2s9UaM/If5o+TPDJCMiDnWAwL4gcub9UTrhsusi6w2ARl6XSvZuHkrjkJx3YzoHXQ5q+q58IWeC1FBdEj/Q==" saltValue="scuWLjXMgGUGqRojY+up4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1580</v>
      </c>
    </row>
    <row r="6" spans="1:3" x14ac:dyDescent="0.25">
      <c r="A6" s="173"/>
      <c r="B6" s="13" t="s">
        <v>1048</v>
      </c>
      <c r="C6" s="23">
        <v>282</v>
      </c>
    </row>
    <row r="7" spans="1:3" x14ac:dyDescent="0.25">
      <c r="A7" s="173"/>
      <c r="B7" s="13" t="s">
        <v>1107</v>
      </c>
      <c r="C7" s="23">
        <v>2309</v>
      </c>
    </row>
    <row r="8" spans="1:3" x14ac:dyDescent="0.25">
      <c r="A8" s="173"/>
      <c r="B8" s="13" t="s">
        <v>1108</v>
      </c>
      <c r="C8" s="23">
        <v>549</v>
      </c>
    </row>
    <row r="9" spans="1:3" x14ac:dyDescent="0.25">
      <c r="A9" s="173"/>
      <c r="B9" s="13" t="s">
        <v>1050</v>
      </c>
      <c r="C9" s="23">
        <v>20</v>
      </c>
    </row>
    <row r="10" spans="1:3" x14ac:dyDescent="0.25">
      <c r="A10" s="173"/>
      <c r="B10" s="13" t="s">
        <v>1051</v>
      </c>
      <c r="C10" s="23">
        <v>18</v>
      </c>
    </row>
    <row r="11" spans="1:3" x14ac:dyDescent="0.25">
      <c r="A11" s="173"/>
      <c r="B11" s="13" t="s">
        <v>1109</v>
      </c>
      <c r="C11" s="23">
        <v>0</v>
      </c>
    </row>
    <row r="12" spans="1:3" x14ac:dyDescent="0.25">
      <c r="A12" s="174"/>
      <c r="B12" s="13" t="s">
        <v>1110</v>
      </c>
      <c r="C12" s="23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2172</v>
      </c>
    </row>
    <row r="17" spans="1:3" x14ac:dyDescent="0.25">
      <c r="A17" s="22" t="s">
        <v>1113</v>
      </c>
      <c r="B17" s="17"/>
      <c r="C17" s="23">
        <v>670</v>
      </c>
    </row>
    <row r="18" spans="1:3" x14ac:dyDescent="0.25">
      <c r="A18" s="22" t="s">
        <v>1114</v>
      </c>
      <c r="B18" s="17"/>
      <c r="C18" s="23">
        <v>380</v>
      </c>
    </row>
    <row r="19" spans="1:3" x14ac:dyDescent="0.25">
      <c r="A19" s="22" t="s">
        <v>1115</v>
      </c>
      <c r="B19" s="17"/>
      <c r="C19" s="23">
        <v>237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7</v>
      </c>
    </row>
    <row r="24" spans="1:3" x14ac:dyDescent="0.25">
      <c r="A24" s="22" t="s">
        <v>1118</v>
      </c>
      <c r="B24" s="17"/>
      <c r="C24" s="23">
        <v>62</v>
      </c>
    </row>
    <row r="25" spans="1:3" x14ac:dyDescent="0.25">
      <c r="A25" s="22" t="s">
        <v>1119</v>
      </c>
      <c r="B25" s="17"/>
      <c r="C25" s="23">
        <v>5</v>
      </c>
    </row>
    <row r="26" spans="1:3" x14ac:dyDescent="0.25">
      <c r="A26" s="22" t="s">
        <v>1120</v>
      </c>
      <c r="B26" s="17"/>
      <c r="C26" s="23">
        <v>1</v>
      </c>
    </row>
    <row r="27" spans="1:3" x14ac:dyDescent="0.25">
      <c r="A27" s="22" t="s">
        <v>1121</v>
      </c>
      <c r="B27" s="17"/>
      <c r="C27" s="23">
        <v>2</v>
      </c>
    </row>
    <row r="28" spans="1:3" x14ac:dyDescent="0.25">
      <c r="A28" s="22" t="s">
        <v>1122</v>
      </c>
      <c r="B28" s="17"/>
      <c r="C28" s="23">
        <v>1214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442</v>
      </c>
    </row>
    <row r="33" spans="1:3" x14ac:dyDescent="0.25">
      <c r="A33" s="22" t="s">
        <v>1125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14</v>
      </c>
    </row>
    <row r="38" spans="1:3" x14ac:dyDescent="0.25">
      <c r="A38" s="22" t="s">
        <v>1127</v>
      </c>
      <c r="B38" s="17"/>
      <c r="C38" s="23">
        <v>248</v>
      </c>
    </row>
    <row r="39" spans="1:3" x14ac:dyDescent="0.25">
      <c r="A39" s="22" t="s">
        <v>1128</v>
      </c>
      <c r="B39" s="17"/>
      <c r="C39" s="23">
        <v>741</v>
      </c>
    </row>
    <row r="40" spans="1:3" x14ac:dyDescent="0.25">
      <c r="A40" s="22" t="s">
        <v>1129</v>
      </c>
      <c r="B40" s="17"/>
      <c r="C40" s="23">
        <v>39</v>
      </c>
    </row>
    <row r="41" spans="1:3" x14ac:dyDescent="0.25">
      <c r="A41" s="22" t="s">
        <v>1130</v>
      </c>
      <c r="B41" s="17"/>
      <c r="C41" s="23">
        <v>584</v>
      </c>
    </row>
    <row r="42" spans="1:3" x14ac:dyDescent="0.25">
      <c r="A42" s="22" t="s">
        <v>1131</v>
      </c>
      <c r="B42" s="17"/>
      <c r="C42" s="23">
        <v>741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25</v>
      </c>
    </row>
    <row r="47" spans="1:3" x14ac:dyDescent="0.25">
      <c r="A47" s="22" t="s">
        <v>1134</v>
      </c>
      <c r="B47" s="17"/>
      <c r="C47" s="23">
        <v>13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505</v>
      </c>
    </row>
    <row r="52" spans="1:6" x14ac:dyDescent="0.25">
      <c r="A52" s="173"/>
      <c r="B52" s="13" t="s">
        <v>1138</v>
      </c>
      <c r="C52" s="23">
        <v>916</v>
      </c>
    </row>
    <row r="53" spans="1:6" x14ac:dyDescent="0.25">
      <c r="A53" s="173"/>
      <c r="B53" s="13" t="s">
        <v>1139</v>
      </c>
      <c r="C53" s="23">
        <v>88</v>
      </c>
    </row>
    <row r="54" spans="1:6" x14ac:dyDescent="0.25">
      <c r="A54" s="174"/>
      <c r="B54" s="13" t="s">
        <v>1140</v>
      </c>
      <c r="C54" s="23">
        <v>3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8</v>
      </c>
    </row>
    <row r="59" spans="1:6" x14ac:dyDescent="0.25">
      <c r="A59" s="22" t="s">
        <v>113</v>
      </c>
      <c r="B59" s="17"/>
      <c r="C59" s="23">
        <v>3</v>
      </c>
    </row>
    <row r="60" spans="1:6" x14ac:dyDescent="0.25">
      <c r="A60" s="22" t="s">
        <v>1079</v>
      </c>
      <c r="B60" s="17"/>
      <c r="C60" s="23">
        <v>6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1</v>
      </c>
      <c r="E63" s="14">
        <v>1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1</v>
      </c>
      <c r="D66" s="14">
        <v>2</v>
      </c>
      <c r="E66" s="14">
        <v>1</v>
      </c>
      <c r="F66" s="23">
        <v>0</v>
      </c>
    </row>
    <row r="67" spans="1:6" x14ac:dyDescent="0.25">
      <c r="A67" s="173"/>
      <c r="B67" s="13" t="s">
        <v>354</v>
      </c>
      <c r="C67" s="14">
        <v>74</v>
      </c>
      <c r="D67" s="14">
        <v>42</v>
      </c>
      <c r="E67" s="14">
        <v>12</v>
      </c>
      <c r="F67" s="23">
        <v>14</v>
      </c>
    </row>
    <row r="68" spans="1:6" x14ac:dyDescent="0.25">
      <c r="A68" s="173"/>
      <c r="B68" s="13" t="s">
        <v>1141</v>
      </c>
      <c r="C68" s="14">
        <v>1784</v>
      </c>
      <c r="D68" s="14">
        <v>566</v>
      </c>
      <c r="E68" s="14">
        <v>158</v>
      </c>
      <c r="F68" s="23">
        <v>328</v>
      </c>
    </row>
    <row r="69" spans="1:6" x14ac:dyDescent="0.25">
      <c r="A69" s="173"/>
      <c r="B69" s="13" t="s">
        <v>1142</v>
      </c>
      <c r="C69" s="14">
        <v>6</v>
      </c>
      <c r="D69" s="14">
        <v>12</v>
      </c>
      <c r="E69" s="14">
        <v>0</v>
      </c>
      <c r="F69" s="23">
        <v>2</v>
      </c>
    </row>
    <row r="70" spans="1:6" x14ac:dyDescent="0.25">
      <c r="A70" s="173"/>
      <c r="B70" s="13" t="s">
        <v>1088</v>
      </c>
      <c r="C70" s="14">
        <v>26</v>
      </c>
      <c r="D70" s="14">
        <v>30</v>
      </c>
      <c r="E70" s="14">
        <v>12</v>
      </c>
      <c r="F70" s="23">
        <v>21</v>
      </c>
    </row>
    <row r="71" spans="1:6" x14ac:dyDescent="0.25">
      <c r="A71" s="173"/>
      <c r="B71" s="13" t="s">
        <v>1143</v>
      </c>
      <c r="C71" s="14">
        <v>2</v>
      </c>
      <c r="D71" s="14">
        <v>3</v>
      </c>
      <c r="E71" s="14">
        <v>1</v>
      </c>
      <c r="F71" s="23">
        <v>1</v>
      </c>
    </row>
    <row r="72" spans="1:6" x14ac:dyDescent="0.25">
      <c r="A72" s="173"/>
      <c r="B72" s="13" t="s">
        <v>1144</v>
      </c>
      <c r="C72" s="14">
        <v>260</v>
      </c>
      <c r="D72" s="14">
        <v>302</v>
      </c>
      <c r="E72" s="14">
        <v>105</v>
      </c>
      <c r="F72" s="23">
        <v>168</v>
      </c>
    </row>
    <row r="73" spans="1:6" x14ac:dyDescent="0.25">
      <c r="A73" s="173"/>
      <c r="B73" s="13" t="s">
        <v>1145</v>
      </c>
      <c r="C73" s="14">
        <v>143</v>
      </c>
      <c r="D73" s="14">
        <v>129</v>
      </c>
      <c r="E73" s="14">
        <v>33</v>
      </c>
      <c r="F73" s="23">
        <v>68</v>
      </c>
    </row>
    <row r="74" spans="1:6" x14ac:dyDescent="0.25">
      <c r="A74" s="173"/>
      <c r="B74" s="13" t="s">
        <v>1092</v>
      </c>
      <c r="C74" s="14">
        <v>0</v>
      </c>
      <c r="D74" s="14">
        <v>2</v>
      </c>
      <c r="E74" s="14">
        <v>1</v>
      </c>
      <c r="F74" s="23">
        <v>1</v>
      </c>
    </row>
    <row r="75" spans="1:6" x14ac:dyDescent="0.25">
      <c r="A75" s="173"/>
      <c r="B75" s="13" t="s">
        <v>425</v>
      </c>
      <c r="C75" s="14">
        <v>22</v>
      </c>
      <c r="D75" s="14">
        <v>11</v>
      </c>
      <c r="E75" s="14">
        <v>5</v>
      </c>
      <c r="F75" s="23">
        <v>0</v>
      </c>
    </row>
    <row r="76" spans="1:6" x14ac:dyDescent="0.25">
      <c r="A76" s="173"/>
      <c r="B76" s="13" t="s">
        <v>1093</v>
      </c>
      <c r="C76" s="14">
        <v>14</v>
      </c>
      <c r="D76" s="14">
        <v>4</v>
      </c>
      <c r="E76" s="14">
        <v>2</v>
      </c>
      <c r="F76" s="23">
        <v>3</v>
      </c>
    </row>
    <row r="77" spans="1:6" x14ac:dyDescent="0.25">
      <c r="A77" s="173"/>
      <c r="B77" s="13" t="s">
        <v>1094</v>
      </c>
      <c r="C77" s="14">
        <v>1</v>
      </c>
      <c r="D77" s="14">
        <v>1</v>
      </c>
      <c r="E77" s="14">
        <v>1</v>
      </c>
      <c r="F77" s="23">
        <v>0</v>
      </c>
    </row>
    <row r="78" spans="1:6" x14ac:dyDescent="0.25">
      <c r="A78" s="173"/>
      <c r="B78" s="13" t="s">
        <v>1095</v>
      </c>
      <c r="C78" s="14">
        <v>2</v>
      </c>
      <c r="D78" s="14">
        <v>0</v>
      </c>
      <c r="E78" s="14">
        <v>0</v>
      </c>
      <c r="F78" s="23">
        <v>0</v>
      </c>
    </row>
    <row r="79" spans="1:6" x14ac:dyDescent="0.25">
      <c r="A79" s="173"/>
      <c r="B79" s="13" t="s">
        <v>1096</v>
      </c>
      <c r="C79" s="14">
        <v>676</v>
      </c>
      <c r="D79" s="14">
        <v>384</v>
      </c>
      <c r="E79" s="14">
        <v>115</v>
      </c>
      <c r="F79" s="23">
        <v>174</v>
      </c>
    </row>
    <row r="80" spans="1:6" x14ac:dyDescent="0.25">
      <c r="A80" s="173"/>
      <c r="B80" s="13" t="s">
        <v>1097</v>
      </c>
      <c r="C80" s="14">
        <v>3</v>
      </c>
      <c r="D80" s="14">
        <v>1</v>
      </c>
      <c r="E80" s="14">
        <v>3</v>
      </c>
      <c r="F80" s="23">
        <v>0</v>
      </c>
    </row>
    <row r="81" spans="1:6" x14ac:dyDescent="0.25">
      <c r="A81" s="174"/>
      <c r="B81" s="13" t="s">
        <v>1098</v>
      </c>
      <c r="C81" s="14">
        <v>8</v>
      </c>
      <c r="D81" s="14">
        <v>2</v>
      </c>
      <c r="E81" s="14">
        <v>1</v>
      </c>
      <c r="F81" s="23">
        <v>1</v>
      </c>
    </row>
    <row r="82" spans="1:6" x14ac:dyDescent="0.25">
      <c r="A82" s="193" t="s">
        <v>1099</v>
      </c>
      <c r="B82" s="194"/>
      <c r="C82" s="31">
        <v>3023</v>
      </c>
      <c r="D82" s="31">
        <v>1492</v>
      </c>
      <c r="E82" s="31">
        <v>451</v>
      </c>
      <c r="F82" s="31">
        <v>781</v>
      </c>
    </row>
    <row r="83" spans="1:6" x14ac:dyDescent="0.25">
      <c r="A83" s="172" t="s">
        <v>1146</v>
      </c>
      <c r="B83" s="13" t="s">
        <v>1100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0</v>
      </c>
      <c r="D85" s="14">
        <v>121</v>
      </c>
      <c r="E85" s="14">
        <v>10</v>
      </c>
      <c r="F85" s="23">
        <v>49</v>
      </c>
    </row>
    <row r="86" spans="1:6" x14ac:dyDescent="0.25">
      <c r="A86" s="193" t="s">
        <v>1147</v>
      </c>
      <c r="B86" s="194"/>
      <c r="C86" s="31">
        <v>0</v>
      </c>
      <c r="D86" s="31">
        <v>121</v>
      </c>
      <c r="E86" s="31">
        <v>10</v>
      </c>
      <c r="F86" s="31">
        <v>49</v>
      </c>
    </row>
  </sheetData>
  <sheetProtection algorithmName="SHA-512" hashValue="T/Fa5zi+Onb2SzcECzaKHz2LS3x3RQIB47WCK82q3BYWDtxJXXjfEgvY1oCnFTHs0brIQqVbljhcVhiXlVLehw==" saltValue="KOBODrm1YmI+MfjRd4TBD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18</v>
      </c>
    </row>
    <row r="6" spans="1:3" x14ac:dyDescent="0.25">
      <c r="A6" s="12" t="s">
        <v>1151</v>
      </c>
      <c r="B6" s="17"/>
      <c r="C6" s="23">
        <v>45</v>
      </c>
    </row>
    <row r="7" spans="1:3" x14ac:dyDescent="0.25">
      <c r="A7" s="12" t="s">
        <v>1152</v>
      </c>
      <c r="B7" s="17"/>
      <c r="C7" s="23">
        <v>0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1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24</v>
      </c>
    </row>
    <row r="14" spans="1:3" x14ac:dyDescent="0.25">
      <c r="A14" s="12" t="s">
        <v>1151</v>
      </c>
      <c r="B14" s="17"/>
      <c r="C14" s="23">
        <v>52</v>
      </c>
    </row>
    <row r="15" spans="1:3" x14ac:dyDescent="0.25">
      <c r="A15" s="12" t="s">
        <v>1156</v>
      </c>
      <c r="B15" s="17"/>
      <c r="C15" s="23">
        <v>0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0</v>
      </c>
    </row>
    <row r="22" spans="1:3" x14ac:dyDescent="0.25">
      <c r="A22" s="12" t="s">
        <v>1158</v>
      </c>
      <c r="B22" s="17"/>
      <c r="C22" s="23">
        <v>0</v>
      </c>
    </row>
    <row r="23" spans="1:3" x14ac:dyDescent="0.25">
      <c r="A23" s="12" t="s">
        <v>1159</v>
      </c>
      <c r="B23" s="17"/>
      <c r="C23" s="23">
        <v>0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7</v>
      </c>
    </row>
    <row r="29" spans="1:3" x14ac:dyDescent="0.25">
      <c r="A29" s="12" t="s">
        <v>1163</v>
      </c>
      <c r="B29" s="17"/>
      <c r="C29" s="23">
        <v>14</v>
      </c>
    </row>
    <row r="30" spans="1:3" x14ac:dyDescent="0.25">
      <c r="A30" s="12" t="s">
        <v>1164</v>
      </c>
      <c r="B30" s="17"/>
      <c r="C30" s="23">
        <v>17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9</v>
      </c>
    </row>
    <row r="36" spans="1:3" x14ac:dyDescent="0.25">
      <c r="A36" s="12" t="s">
        <v>1168</v>
      </c>
      <c r="B36" s="17"/>
      <c r="C36" s="23">
        <v>1</v>
      </c>
    </row>
  </sheetData>
  <sheetProtection algorithmName="SHA-512" hashValue="Tdc9yxy7MWCD3nxe3KHRYFJ+a+mvyi5jRQD8dZjj7TFmQuxkWzQHMA16GzLRL8nva5hFDjJBF26mh9OOWhH5Iw==" saltValue="5hYqRKCP2LmY/2dmMRZhu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32</v>
      </c>
    </row>
    <row r="6" spans="1:3" x14ac:dyDescent="0.25">
      <c r="A6" s="12" t="s">
        <v>1172</v>
      </c>
      <c r="B6" s="17"/>
      <c r="C6" s="23">
        <v>98</v>
      </c>
    </row>
    <row r="7" spans="1:3" x14ac:dyDescent="0.25">
      <c r="A7" s="12" t="s">
        <v>1173</v>
      </c>
      <c r="B7" s="17"/>
      <c r="C7" s="23">
        <v>0</v>
      </c>
    </row>
    <row r="8" spans="1:3" x14ac:dyDescent="0.25">
      <c r="A8" s="12" t="s">
        <v>1174</v>
      </c>
      <c r="B8" s="17"/>
      <c r="C8" s="23">
        <v>22</v>
      </c>
    </row>
    <row r="9" spans="1:3" x14ac:dyDescent="0.25">
      <c r="A9" s="12" t="s">
        <v>1175</v>
      </c>
      <c r="B9" s="17"/>
      <c r="C9" s="23">
        <v>0</v>
      </c>
    </row>
    <row r="10" spans="1:3" x14ac:dyDescent="0.25">
      <c r="A10" s="12" t="s">
        <v>1176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1</v>
      </c>
    </row>
    <row r="15" spans="1:3" x14ac:dyDescent="0.25">
      <c r="A15" s="12" t="s">
        <v>1179</v>
      </c>
      <c r="B15" s="17"/>
      <c r="C15" s="23">
        <v>4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6</v>
      </c>
    </row>
    <row r="21" spans="1:3" x14ac:dyDescent="0.25">
      <c r="A21" s="12" t="s">
        <v>1183</v>
      </c>
      <c r="B21" s="17"/>
      <c r="C21" s="23">
        <v>13</v>
      </c>
    </row>
    <row r="22" spans="1:3" x14ac:dyDescent="0.25">
      <c r="A22" s="12" t="s">
        <v>1184</v>
      </c>
      <c r="B22" s="17"/>
      <c r="C22" s="23">
        <v>7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4</v>
      </c>
    </row>
    <row r="37" spans="1:3" x14ac:dyDescent="0.25">
      <c r="A37" s="12" t="s">
        <v>1112</v>
      </c>
      <c r="B37" s="17"/>
      <c r="C37" s="23">
        <v>0</v>
      </c>
    </row>
    <row r="38" spans="1:3" x14ac:dyDescent="0.25">
      <c r="A38" s="12" t="s">
        <v>1195</v>
      </c>
      <c r="B38" s="17"/>
      <c r="C38" s="23">
        <v>4</v>
      </c>
    </row>
    <row r="39" spans="1:3" x14ac:dyDescent="0.25">
      <c r="A39" s="12" t="s">
        <v>1196</v>
      </c>
      <c r="B39" s="17"/>
      <c r="C39" s="23">
        <v>2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1</v>
      </c>
    </row>
    <row r="44" spans="1:3" x14ac:dyDescent="0.25">
      <c r="A44" s="12" t="s">
        <v>1193</v>
      </c>
      <c r="B44" s="17"/>
      <c r="C44" s="23">
        <v>1</v>
      </c>
    </row>
    <row r="45" spans="1:3" x14ac:dyDescent="0.25">
      <c r="A45" s="12" t="s">
        <v>1194</v>
      </c>
      <c r="B45" s="17"/>
      <c r="C45" s="23">
        <v>2</v>
      </c>
    </row>
    <row r="46" spans="1:3" x14ac:dyDescent="0.25">
      <c r="A46" s="12" t="s">
        <v>1112</v>
      </c>
      <c r="B46" s="17"/>
      <c r="C46" s="23">
        <v>3</v>
      </c>
    </row>
    <row r="47" spans="1:3" x14ac:dyDescent="0.25">
      <c r="A47" s="12" t="s">
        <v>1195</v>
      </c>
      <c r="B47" s="17"/>
      <c r="C47" s="23">
        <v>4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4</v>
      </c>
    </row>
    <row r="54" spans="1:3" x14ac:dyDescent="0.25">
      <c r="A54" s="12" t="s">
        <v>1112</v>
      </c>
      <c r="B54" s="17"/>
      <c r="C54" s="23">
        <v>2</v>
      </c>
    </row>
    <row r="55" spans="1:3" x14ac:dyDescent="0.25">
      <c r="A55" s="12" t="s">
        <v>1195</v>
      </c>
      <c r="B55" s="17"/>
      <c r="C55" s="23">
        <v>3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1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3</v>
      </c>
    </row>
  </sheetData>
  <sheetProtection algorithmName="SHA-512" hashValue="HFyoBk3WZNlEvyXZveCwsfly/Ueb+BgLvenTfx4gAHTmmvWmAyosJEwYjUHso3YgUCED+yo+VszqVnWFPQQUbA==" saltValue="cN+nf8ifVwQ3OStcd5//r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1155</v>
      </c>
      <c r="D4" s="31">
        <v>1037</v>
      </c>
      <c r="E4" s="32">
        <v>0</v>
      </c>
      <c r="F4" s="31">
        <v>1618</v>
      </c>
      <c r="G4" s="31">
        <v>1413</v>
      </c>
      <c r="H4" s="31">
        <v>400</v>
      </c>
      <c r="I4" s="31">
        <v>432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1655</v>
      </c>
    </row>
    <row r="5" spans="1:16" ht="45" x14ac:dyDescent="0.25">
      <c r="A5" s="46" t="s">
        <v>666</v>
      </c>
      <c r="B5" s="46" t="s">
        <v>667</v>
      </c>
      <c r="C5" s="14">
        <v>5</v>
      </c>
      <c r="D5" s="14">
        <v>9</v>
      </c>
      <c r="E5" s="30">
        <v>-1</v>
      </c>
      <c r="F5" s="14">
        <v>3</v>
      </c>
      <c r="G5" s="14">
        <v>1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5</v>
      </c>
    </row>
    <row r="6" spans="1:16" ht="33.75" x14ac:dyDescent="0.25">
      <c r="A6" s="46" t="s">
        <v>668</v>
      </c>
      <c r="B6" s="46" t="s">
        <v>669</v>
      </c>
      <c r="C6" s="14">
        <v>574</v>
      </c>
      <c r="D6" s="14">
        <v>503</v>
      </c>
      <c r="E6" s="30">
        <v>0</v>
      </c>
      <c r="F6" s="14">
        <v>1017</v>
      </c>
      <c r="G6" s="14">
        <v>928</v>
      </c>
      <c r="H6" s="14">
        <v>155</v>
      </c>
      <c r="I6" s="14">
        <v>171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993</v>
      </c>
    </row>
    <row r="7" spans="1:16" ht="22.5" x14ac:dyDescent="0.25">
      <c r="A7" s="46" t="s">
        <v>670</v>
      </c>
      <c r="B7" s="46" t="s">
        <v>671</v>
      </c>
      <c r="C7" s="14">
        <v>64</v>
      </c>
      <c r="D7" s="14">
        <v>35</v>
      </c>
      <c r="E7" s="30">
        <v>0</v>
      </c>
      <c r="F7" s="14">
        <v>30</v>
      </c>
      <c r="G7" s="14">
        <v>25</v>
      </c>
      <c r="H7" s="14">
        <v>26</v>
      </c>
      <c r="I7" s="14">
        <v>31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52</v>
      </c>
    </row>
    <row r="8" spans="1:16" ht="33.75" x14ac:dyDescent="0.25">
      <c r="A8" s="46" t="s">
        <v>672</v>
      </c>
      <c r="B8" s="46" t="s">
        <v>673</v>
      </c>
      <c r="C8" s="14">
        <v>2</v>
      </c>
      <c r="D8" s="14">
        <v>5</v>
      </c>
      <c r="E8" s="30">
        <v>-1</v>
      </c>
      <c r="F8" s="14">
        <v>2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6</v>
      </c>
    </row>
    <row r="9" spans="1:16" ht="45" x14ac:dyDescent="0.25">
      <c r="A9" s="46" t="s">
        <v>674</v>
      </c>
      <c r="B9" s="46" t="s">
        <v>675</v>
      </c>
      <c r="C9" s="14">
        <v>42</v>
      </c>
      <c r="D9" s="14">
        <v>35</v>
      </c>
      <c r="E9" s="30">
        <v>0</v>
      </c>
      <c r="F9" s="14">
        <v>65</v>
      </c>
      <c r="G9" s="14">
        <v>59</v>
      </c>
      <c r="H9" s="14">
        <v>17</v>
      </c>
      <c r="I9" s="14">
        <v>33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93</v>
      </c>
    </row>
    <row r="10" spans="1:16" ht="33.75" x14ac:dyDescent="0.25">
      <c r="A10" s="46" t="s">
        <v>676</v>
      </c>
      <c r="B10" s="46" t="s">
        <v>677</v>
      </c>
      <c r="C10" s="14">
        <v>394</v>
      </c>
      <c r="D10" s="14">
        <v>367</v>
      </c>
      <c r="E10" s="30">
        <v>0</v>
      </c>
      <c r="F10" s="14">
        <v>467</v>
      </c>
      <c r="G10" s="14">
        <v>398</v>
      </c>
      <c r="H10" s="14">
        <v>175</v>
      </c>
      <c r="I10" s="14">
        <v>192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503</v>
      </c>
    </row>
    <row r="11" spans="1:16" ht="45" x14ac:dyDescent="0.25">
      <c r="A11" s="46" t="s">
        <v>678</v>
      </c>
      <c r="B11" s="46" t="s">
        <v>679</v>
      </c>
      <c r="C11" s="14">
        <v>74</v>
      </c>
      <c r="D11" s="14">
        <v>83</v>
      </c>
      <c r="E11" s="30">
        <v>-1</v>
      </c>
      <c r="F11" s="14">
        <v>34</v>
      </c>
      <c r="G11" s="14">
        <v>2</v>
      </c>
      <c r="H11" s="14">
        <v>26</v>
      </c>
      <c r="I11" s="14">
        <v>4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3</v>
      </c>
    </row>
  </sheetData>
  <sheetProtection algorithmName="SHA-512" hashValue="ni1/Hj/nnRjuW0wiWkHaGTT6gMwtbvbyA1InrVqhaLckqqFhu9xkg/kXBqeQkJfrKYyvjxl2HlqB1hJN0Ml9GA==" saltValue="HLYN3yCCgfiZIonprWYAG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5</v>
      </c>
      <c r="D5" s="14">
        <v>5</v>
      </c>
      <c r="E5" s="23">
        <v>2</v>
      </c>
    </row>
    <row r="6" spans="1:5" x14ac:dyDescent="0.25">
      <c r="A6" s="22" t="s">
        <v>1204</v>
      </c>
      <c r="B6" s="17"/>
      <c r="C6" s="14">
        <v>0</v>
      </c>
      <c r="D6" s="14">
        <v>0</v>
      </c>
      <c r="E6" s="23">
        <v>0</v>
      </c>
    </row>
    <row r="7" spans="1:5" x14ac:dyDescent="0.25">
      <c r="A7" s="22" t="s">
        <v>1205</v>
      </c>
      <c r="B7" s="17"/>
      <c r="C7" s="14">
        <v>4</v>
      </c>
      <c r="D7" s="14">
        <v>0</v>
      </c>
      <c r="E7" s="23">
        <v>0</v>
      </c>
    </row>
    <row r="8" spans="1:5" x14ac:dyDescent="0.25">
      <c r="A8" s="22" t="s">
        <v>1206</v>
      </c>
      <c r="B8" s="17"/>
      <c r="C8" s="14">
        <v>7</v>
      </c>
      <c r="D8" s="14">
        <v>1</v>
      </c>
      <c r="E8" s="23">
        <v>1</v>
      </c>
    </row>
    <row r="9" spans="1:5" x14ac:dyDescent="0.25">
      <c r="A9" s="22" t="s">
        <v>635</v>
      </c>
      <c r="B9" s="17"/>
      <c r="C9" s="14">
        <v>1</v>
      </c>
      <c r="D9" s="14">
        <v>1</v>
      </c>
      <c r="E9" s="23">
        <v>0</v>
      </c>
    </row>
    <row r="10" spans="1:5" x14ac:dyDescent="0.25">
      <c r="A10" s="22" t="s">
        <v>1207</v>
      </c>
      <c r="B10" s="17"/>
      <c r="C10" s="14">
        <v>6</v>
      </c>
      <c r="D10" s="14">
        <v>2</v>
      </c>
      <c r="E10" s="23">
        <v>3</v>
      </c>
    </row>
    <row r="11" spans="1:5" x14ac:dyDescent="0.25">
      <c r="A11" s="195" t="s">
        <v>976</v>
      </c>
      <c r="B11" s="196"/>
      <c r="C11" s="31">
        <v>23</v>
      </c>
      <c r="D11" s="31">
        <v>9</v>
      </c>
      <c r="E11" s="31">
        <v>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2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5" t="s">
        <v>976</v>
      </c>
      <c r="B17" s="196"/>
      <c r="C17" s="31">
        <v>2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14</v>
      </c>
    </row>
    <row r="22" spans="1:3" x14ac:dyDescent="0.25">
      <c r="A22" s="22" t="s">
        <v>1204</v>
      </c>
      <c r="B22" s="17"/>
      <c r="C22" s="23">
        <v>1</v>
      </c>
    </row>
    <row r="23" spans="1:3" x14ac:dyDescent="0.25">
      <c r="A23" s="22" t="s">
        <v>1205</v>
      </c>
      <c r="B23" s="17"/>
      <c r="C23" s="23">
        <v>2</v>
      </c>
    </row>
    <row r="24" spans="1:3" x14ac:dyDescent="0.25">
      <c r="A24" s="22" t="s">
        <v>1206</v>
      </c>
      <c r="B24" s="17"/>
      <c r="C24" s="23">
        <v>8</v>
      </c>
    </row>
    <row r="25" spans="1:3" x14ac:dyDescent="0.25">
      <c r="A25" s="22" t="s">
        <v>635</v>
      </c>
      <c r="B25" s="17"/>
      <c r="C25" s="23">
        <v>9</v>
      </c>
    </row>
    <row r="26" spans="1:3" x14ac:dyDescent="0.25">
      <c r="A26" s="22" t="s">
        <v>1207</v>
      </c>
      <c r="B26" s="17"/>
      <c r="C26" s="23">
        <v>49</v>
      </c>
    </row>
    <row r="27" spans="1:3" x14ac:dyDescent="0.25">
      <c r="A27" s="195" t="s">
        <v>976</v>
      </c>
      <c r="B27" s="196"/>
      <c r="C27" s="31">
        <v>83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1</v>
      </c>
    </row>
    <row r="32" spans="1:3" x14ac:dyDescent="0.25">
      <c r="A32" s="22" t="s">
        <v>1048</v>
      </c>
      <c r="B32" s="17"/>
      <c r="C32" s="23">
        <v>0</v>
      </c>
    </row>
    <row r="33" spans="1:3" x14ac:dyDescent="0.25">
      <c r="A33" s="22" t="s">
        <v>1213</v>
      </c>
      <c r="B33" s="17"/>
      <c r="C33" s="23">
        <v>76</v>
      </c>
    </row>
    <row r="34" spans="1:3" x14ac:dyDescent="0.25">
      <c r="A34" s="22" t="s">
        <v>1146</v>
      </c>
      <c r="B34" s="17"/>
      <c r="C34" s="23">
        <v>6</v>
      </c>
    </row>
    <row r="35" spans="1:3" x14ac:dyDescent="0.25">
      <c r="A35" s="22" t="s">
        <v>1214</v>
      </c>
      <c r="B35" s="17"/>
      <c r="C35" s="23">
        <v>13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5" t="s">
        <v>976</v>
      </c>
      <c r="B40" s="196"/>
      <c r="C40" s="31">
        <v>96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0</v>
      </c>
    </row>
    <row r="45" spans="1:3" x14ac:dyDescent="0.25">
      <c r="A45" s="22" t="s">
        <v>1204</v>
      </c>
      <c r="B45" s="17"/>
      <c r="C45" s="23">
        <v>0</v>
      </c>
    </row>
    <row r="46" spans="1:3" x14ac:dyDescent="0.25">
      <c r="A46" s="22" t="s">
        <v>1205</v>
      </c>
      <c r="B46" s="17"/>
      <c r="C46" s="23">
        <v>3</v>
      </c>
    </row>
    <row r="47" spans="1:3" x14ac:dyDescent="0.25">
      <c r="A47" s="22" t="s">
        <v>1206</v>
      </c>
      <c r="B47" s="17"/>
      <c r="C47" s="23">
        <v>4</v>
      </c>
    </row>
    <row r="48" spans="1:3" x14ac:dyDescent="0.25">
      <c r="A48" s="22" t="s">
        <v>635</v>
      </c>
      <c r="B48" s="17"/>
      <c r="C48" s="23">
        <v>1</v>
      </c>
    </row>
    <row r="49" spans="1:3" x14ac:dyDescent="0.25">
      <c r="A49" s="22" t="s">
        <v>1207</v>
      </c>
      <c r="B49" s="17"/>
      <c r="C49" s="23">
        <v>6</v>
      </c>
    </row>
    <row r="50" spans="1:3" x14ac:dyDescent="0.25">
      <c r="A50" s="195" t="s">
        <v>976</v>
      </c>
      <c r="B50" s="196"/>
      <c r="C50" s="31">
        <v>14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0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0</v>
      </c>
    </row>
    <row r="56" spans="1:3" x14ac:dyDescent="0.25">
      <c r="A56" s="174"/>
      <c r="B56" s="13" t="s">
        <v>81</v>
      </c>
      <c r="C56" s="23">
        <v>0</v>
      </c>
    </row>
    <row r="57" spans="1:3" x14ac:dyDescent="0.25">
      <c r="A57" s="172" t="s">
        <v>1205</v>
      </c>
      <c r="B57" s="13" t="s">
        <v>80</v>
      </c>
      <c r="C57" s="23">
        <v>0</v>
      </c>
    </row>
    <row r="58" spans="1:3" x14ac:dyDescent="0.25">
      <c r="A58" s="174"/>
      <c r="B58" s="13" t="s">
        <v>81</v>
      </c>
      <c r="C58" s="23">
        <v>0</v>
      </c>
    </row>
    <row r="59" spans="1:3" x14ac:dyDescent="0.25">
      <c r="A59" s="172" t="s">
        <v>1206</v>
      </c>
      <c r="B59" s="13" t="s">
        <v>80</v>
      </c>
      <c r="C59" s="23">
        <v>3</v>
      </c>
    </row>
    <row r="60" spans="1:3" x14ac:dyDescent="0.25">
      <c r="A60" s="174"/>
      <c r="B60" s="13" t="s">
        <v>81</v>
      </c>
      <c r="C60" s="23">
        <v>2</v>
      </c>
    </row>
    <row r="61" spans="1:3" x14ac:dyDescent="0.25">
      <c r="A61" s="172" t="s">
        <v>635</v>
      </c>
      <c r="B61" s="13" t="s">
        <v>80</v>
      </c>
      <c r="C61" s="23">
        <v>1</v>
      </c>
    </row>
    <row r="62" spans="1:3" x14ac:dyDescent="0.25">
      <c r="A62" s="174"/>
      <c r="B62" s="13" t="s">
        <v>81</v>
      </c>
      <c r="C62" s="23">
        <v>1</v>
      </c>
    </row>
    <row r="63" spans="1:3" x14ac:dyDescent="0.25">
      <c r="A63" s="172" t="s">
        <v>1207</v>
      </c>
      <c r="B63" s="13" t="s">
        <v>80</v>
      </c>
      <c r="C63" s="23">
        <v>4</v>
      </c>
    </row>
    <row r="64" spans="1:3" x14ac:dyDescent="0.25">
      <c r="A64" s="174"/>
      <c r="B64" s="13" t="s">
        <v>81</v>
      </c>
      <c r="C64" s="23">
        <v>0</v>
      </c>
    </row>
    <row r="65" spans="1:3" x14ac:dyDescent="0.25">
      <c r="A65" s="195" t="s">
        <v>976</v>
      </c>
      <c r="B65" s="196"/>
      <c r="C65" s="31">
        <v>11</v>
      </c>
    </row>
  </sheetData>
  <sheetProtection algorithmName="SHA-512" hashValue="Su62dqYCLIcRLYlLlh12BCbYZpScYnCGhPHWRv3bJ0HVjp+MZm/eoDmxYEHLkkBUY9kpuNB0VDYJVGbSheIp/g==" saltValue="QHVZo8FJK0IyluVwRjaFp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14</v>
      </c>
      <c r="D5" s="14">
        <v>0</v>
      </c>
      <c r="E5" s="14">
        <v>0</v>
      </c>
      <c r="F5" s="23">
        <v>0</v>
      </c>
    </row>
    <row r="6" spans="1:6" x14ac:dyDescent="0.25">
      <c r="A6" s="177"/>
      <c r="B6" s="47" t="s">
        <v>1223</v>
      </c>
      <c r="C6" s="14">
        <v>2</v>
      </c>
      <c r="D6" s="14">
        <v>2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5</v>
      </c>
      <c r="D7" s="14">
        <v>2</v>
      </c>
      <c r="E7" s="14">
        <v>0</v>
      </c>
      <c r="F7" s="23">
        <v>0</v>
      </c>
    </row>
    <row r="8" spans="1:6" ht="22.5" x14ac:dyDescent="0.25">
      <c r="A8" s="175" t="s">
        <v>1226</v>
      </c>
      <c r="B8" s="47" t="s">
        <v>1227</v>
      </c>
      <c r="C8" s="14">
        <v>16</v>
      </c>
      <c r="D8" s="14">
        <v>6</v>
      </c>
      <c r="E8" s="14">
        <v>6</v>
      </c>
      <c r="F8" s="23">
        <v>0</v>
      </c>
    </row>
    <row r="9" spans="1:6" x14ac:dyDescent="0.25">
      <c r="A9" s="176"/>
      <c r="B9" s="47" t="s">
        <v>1228</v>
      </c>
      <c r="C9" s="14">
        <v>7</v>
      </c>
      <c r="D9" s="14">
        <v>2</v>
      </c>
      <c r="E9" s="14">
        <v>3</v>
      </c>
      <c r="F9" s="23">
        <v>0</v>
      </c>
    </row>
    <row r="10" spans="1:6" ht="22.5" x14ac:dyDescent="0.25">
      <c r="A10" s="177"/>
      <c r="B10" s="47" t="s">
        <v>1229</v>
      </c>
      <c r="C10" s="14">
        <v>1</v>
      </c>
      <c r="D10" s="14">
        <v>0</v>
      </c>
      <c r="E10" s="14">
        <v>0</v>
      </c>
      <c r="F10" s="23">
        <v>1</v>
      </c>
    </row>
    <row r="11" spans="1:6" ht="22.5" x14ac:dyDescent="0.25">
      <c r="A11" s="175" t="s">
        <v>1230</v>
      </c>
      <c r="B11" s="47" t="s">
        <v>1231</v>
      </c>
      <c r="C11" s="14">
        <v>10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0</v>
      </c>
      <c r="E12" s="14">
        <v>0</v>
      </c>
      <c r="F12" s="23">
        <v>1</v>
      </c>
    </row>
    <row r="13" spans="1:6" ht="22.5" x14ac:dyDescent="0.25">
      <c r="A13" s="177"/>
      <c r="B13" s="47" t="s">
        <v>1233</v>
      </c>
      <c r="C13" s="14">
        <v>9</v>
      </c>
      <c r="D13" s="14">
        <v>5</v>
      </c>
      <c r="E13" s="14">
        <v>3</v>
      </c>
      <c r="F13" s="23">
        <v>0</v>
      </c>
    </row>
    <row r="14" spans="1:6" ht="22.5" x14ac:dyDescent="0.25">
      <c r="A14" s="12" t="s">
        <v>1234</v>
      </c>
      <c r="B14" s="47" t="s">
        <v>1235</v>
      </c>
      <c r="C14" s="14">
        <v>4</v>
      </c>
      <c r="D14" s="14">
        <v>0</v>
      </c>
      <c r="E14" s="14">
        <v>0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93</v>
      </c>
      <c r="D15" s="14">
        <v>4</v>
      </c>
      <c r="E15" s="14">
        <v>1</v>
      </c>
      <c r="F15" s="23">
        <v>1</v>
      </c>
    </row>
    <row r="16" spans="1:6" x14ac:dyDescent="0.25">
      <c r="A16" s="176"/>
      <c r="B16" s="47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1</v>
      </c>
      <c r="D18" s="14">
        <v>0</v>
      </c>
      <c r="E18" s="14">
        <v>0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0</v>
      </c>
      <c r="E19" s="14">
        <v>10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0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195" t="s">
        <v>976</v>
      </c>
      <c r="B22" s="196"/>
      <c r="C22" s="31">
        <v>162</v>
      </c>
      <c r="D22" s="31">
        <v>21</v>
      </c>
      <c r="E22" s="31">
        <v>23</v>
      </c>
      <c r="F22" s="31">
        <v>3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3</v>
      </c>
    </row>
    <row r="26" spans="1:6" x14ac:dyDescent="0.25">
      <c r="A26" s="22" t="s">
        <v>113</v>
      </c>
      <c r="B26" s="17"/>
      <c r="C26" s="23">
        <v>2</v>
      </c>
    </row>
    <row r="27" spans="1:6" x14ac:dyDescent="0.25">
      <c r="A27" s="22" t="s">
        <v>1079</v>
      </c>
      <c r="B27" s="17"/>
      <c r="C27" s="23">
        <v>1</v>
      </c>
    </row>
    <row r="28" spans="1:6" x14ac:dyDescent="0.25">
      <c r="A28" s="195" t="s">
        <v>976</v>
      </c>
      <c r="B28" s="196"/>
      <c r="C28" s="31">
        <v>6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9</v>
      </c>
    </row>
    <row r="33" spans="1:3" x14ac:dyDescent="0.25">
      <c r="A33" s="22" t="s">
        <v>1248</v>
      </c>
      <c r="B33" s="17"/>
      <c r="C33" s="23">
        <v>13</v>
      </c>
    </row>
    <row r="34" spans="1:3" x14ac:dyDescent="0.25">
      <c r="A34" s="22" t="s">
        <v>81</v>
      </c>
      <c r="B34" s="17"/>
      <c r="C34" s="23">
        <v>3</v>
      </c>
    </row>
    <row r="35" spans="1:3" x14ac:dyDescent="0.25">
      <c r="A35" s="195" t="s">
        <v>976</v>
      </c>
      <c r="B35" s="196"/>
      <c r="C35" s="31">
        <v>25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23</v>
      </c>
    </row>
    <row r="40" spans="1:3" x14ac:dyDescent="0.25">
      <c r="A40" s="22" t="s">
        <v>1251</v>
      </c>
      <c r="B40" s="17"/>
      <c r="C40" s="23">
        <v>18</v>
      </c>
    </row>
    <row r="41" spans="1:3" x14ac:dyDescent="0.25">
      <c r="A41" s="195" t="s">
        <v>976</v>
      </c>
      <c r="B41" s="196"/>
      <c r="C41" s="31">
        <v>41</v>
      </c>
    </row>
    <row r="42" spans="1:3" ht="15.95" customHeight="1" x14ac:dyDescent="0.25"/>
  </sheetData>
  <sheetProtection algorithmName="SHA-512" hashValue="Ks+zaPM3S2mYMgIjPgIZDSMHbpbr3iimwP7i1DFKfy87B+If9CfVbv6uv/yZwtvkRRrd7N5PzPW+dZqlXNTDjQ==" saltValue="Y14GmU9tacUmt1E+cOje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2747</v>
      </c>
      <c r="D5" s="18"/>
      <c r="E5" s="15">
        <v>0</v>
      </c>
    </row>
    <row r="6" spans="1:5" x14ac:dyDescent="0.25">
      <c r="A6" s="176"/>
      <c r="B6" s="13" t="s">
        <v>1256</v>
      </c>
      <c r="C6" s="14">
        <v>332</v>
      </c>
      <c r="D6" s="18"/>
      <c r="E6" s="15">
        <v>0</v>
      </c>
    </row>
    <row r="7" spans="1:5" x14ac:dyDescent="0.25">
      <c r="A7" s="177"/>
      <c r="B7" s="13" t="s">
        <v>1257</v>
      </c>
      <c r="C7" s="14">
        <v>927</v>
      </c>
      <c r="D7" s="18"/>
      <c r="E7" s="15">
        <v>0</v>
      </c>
    </row>
    <row r="8" spans="1:5" x14ac:dyDescent="0.25">
      <c r="A8" s="16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6</v>
      </c>
      <c r="D11" s="18"/>
      <c r="E11" s="15">
        <v>0</v>
      </c>
    </row>
    <row r="12" spans="1:5" x14ac:dyDescent="0.25">
      <c r="A12" s="176"/>
      <c r="B12" s="13" t="s">
        <v>1261</v>
      </c>
      <c r="C12" s="14">
        <v>234</v>
      </c>
      <c r="D12" s="18"/>
      <c r="E12" s="15">
        <v>0</v>
      </c>
    </row>
    <row r="13" spans="1:5" x14ac:dyDescent="0.25">
      <c r="A13" s="176"/>
      <c r="B13" s="13" t="s">
        <v>1262</v>
      </c>
      <c r="C13" s="14">
        <v>419</v>
      </c>
      <c r="D13" s="18"/>
      <c r="E13" s="15">
        <v>0</v>
      </c>
    </row>
    <row r="14" spans="1:5" x14ac:dyDescent="0.25">
      <c r="A14" s="176"/>
      <c r="B14" s="13" t="s">
        <v>1263</v>
      </c>
      <c r="C14" s="14">
        <v>72</v>
      </c>
      <c r="D14" s="1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16</v>
      </c>
      <c r="D30" s="18"/>
      <c r="E30" s="15">
        <v>0</v>
      </c>
    </row>
    <row r="31" spans="1:5" x14ac:dyDescent="0.25">
      <c r="A31" s="176"/>
      <c r="B31" s="13" t="s">
        <v>1277</v>
      </c>
      <c r="C31" s="14">
        <v>0</v>
      </c>
      <c r="D31" s="18"/>
      <c r="E31" s="15">
        <v>0</v>
      </c>
    </row>
    <row r="32" spans="1:5" x14ac:dyDescent="0.25">
      <c r="A32" s="177"/>
      <c r="B32" s="13" t="s">
        <v>1278</v>
      </c>
      <c r="C32" s="14">
        <v>0</v>
      </c>
      <c r="D32" s="18"/>
      <c r="E32" s="15">
        <v>0</v>
      </c>
    </row>
  </sheetData>
  <sheetProtection algorithmName="SHA-512" hashValue="atI7lX7SoaFTF8+tQ94YynNtcGR/FnfHXNkxjt4B7aMq3mow/ZjHoPGqASTrB5rByCBPrCmRy3qTqRv6v8tQPA==" saltValue="zXNtqCV4n7uEI2ApqL33w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6"/>
      <c r="B6" s="13" t="s">
        <v>1283</v>
      </c>
      <c r="C6" s="14">
        <v>0</v>
      </c>
      <c r="D6" s="18"/>
      <c r="E6" s="15">
        <v>0</v>
      </c>
    </row>
    <row r="7" spans="1:5" x14ac:dyDescent="0.25">
      <c r="A7" s="176"/>
      <c r="B7" s="13" t="s">
        <v>1284</v>
      </c>
      <c r="C7" s="14">
        <v>0</v>
      </c>
      <c r="D7" s="18"/>
      <c r="E7" s="15">
        <v>0</v>
      </c>
    </row>
    <row r="8" spans="1:5" x14ac:dyDescent="0.25">
      <c r="A8" s="176"/>
      <c r="B8" s="13" t="s">
        <v>1285</v>
      </c>
      <c r="C8" s="14">
        <v>0</v>
      </c>
      <c r="D8" s="18"/>
      <c r="E8" s="15">
        <v>0</v>
      </c>
    </row>
    <row r="9" spans="1:5" x14ac:dyDescent="0.25">
      <c r="A9" s="176"/>
      <c r="B9" s="13" t="s">
        <v>1286</v>
      </c>
      <c r="C9" s="14">
        <v>0</v>
      </c>
      <c r="D9" s="1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6"/>
      <c r="B11" s="13" t="s">
        <v>1288</v>
      </c>
      <c r="C11" s="14">
        <v>0</v>
      </c>
      <c r="D11" s="1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1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77"/>
      <c r="B16" s="13" t="s">
        <v>110</v>
      </c>
      <c r="C16" s="14">
        <v>0</v>
      </c>
      <c r="D16" s="18"/>
      <c r="E16" s="15">
        <v>0</v>
      </c>
    </row>
  </sheetData>
  <sheetProtection algorithmName="SHA-512" hashValue="U02CKk4nvjidKUZ4HAFY0joLpKjY+uBbb/lsvLcdGVWB/gp4XXgxjhnKmV9g0zwoVFv2sXvj22qIpIoS05sWXQ==" saltValue="XMwI6erHh/ojNmrLeEMJr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2</v>
      </c>
      <c r="F4" s="51">
        <v>0</v>
      </c>
      <c r="G4" s="51">
        <v>0</v>
      </c>
      <c r="H4" s="51">
        <v>126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12</v>
      </c>
      <c r="D5" s="51">
        <v>0</v>
      </c>
      <c r="E5" s="51">
        <v>31</v>
      </c>
      <c r="F5" s="51">
        <v>5</v>
      </c>
      <c r="G5" s="51">
        <v>0</v>
      </c>
      <c r="H5" s="51">
        <v>421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6</v>
      </c>
      <c r="F6" s="51">
        <v>0</v>
      </c>
      <c r="G6" s="51">
        <v>0</v>
      </c>
      <c r="H6" s="51">
        <v>139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1</v>
      </c>
      <c r="D7" s="51">
        <v>0</v>
      </c>
      <c r="E7" s="51">
        <v>0</v>
      </c>
      <c r="F7" s="51">
        <v>0</v>
      </c>
      <c r="G7" s="51">
        <v>0</v>
      </c>
      <c r="H7" s="51">
        <v>1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1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4</v>
      </c>
      <c r="D10" s="51">
        <v>0</v>
      </c>
      <c r="E10" s="51">
        <v>6</v>
      </c>
      <c r="F10" s="51">
        <v>0</v>
      </c>
      <c r="G10" s="51">
        <v>0</v>
      </c>
      <c r="H10" s="51">
        <v>212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0</v>
      </c>
      <c r="D24" s="51">
        <v>0</v>
      </c>
      <c r="E24" s="51">
        <v>7</v>
      </c>
      <c r="F24" s="51">
        <v>2</v>
      </c>
      <c r="G24" s="51">
        <v>0</v>
      </c>
      <c r="H24" s="51">
        <v>76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1</v>
      </c>
      <c r="D30" s="51">
        <v>0</v>
      </c>
      <c r="E30" s="51">
        <v>2</v>
      </c>
      <c r="F30" s="51">
        <v>0</v>
      </c>
      <c r="G30" s="51">
        <v>0</v>
      </c>
      <c r="H30" s="51">
        <v>4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1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1</v>
      </c>
      <c r="D42" s="51">
        <v>0</v>
      </c>
      <c r="E42" s="51">
        <v>0</v>
      </c>
      <c r="F42" s="51">
        <v>0</v>
      </c>
      <c r="G42" s="51">
        <v>0</v>
      </c>
      <c r="H42" s="51">
        <v>4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1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8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1</v>
      </c>
      <c r="D71" s="51">
        <v>0</v>
      </c>
      <c r="E71" s="51">
        <v>0</v>
      </c>
      <c r="F71" s="51">
        <v>0</v>
      </c>
      <c r="G71" s="51">
        <v>0</v>
      </c>
      <c r="H71" s="51">
        <v>12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8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1389</v>
      </c>
      <c r="C88" s="51">
        <v>0</v>
      </c>
      <c r="D88" s="51">
        <v>0</v>
      </c>
      <c r="E88" s="51">
        <v>2</v>
      </c>
      <c r="F88" s="51">
        <v>0</v>
      </c>
      <c r="G88" s="51">
        <v>0</v>
      </c>
      <c r="H88" s="51">
        <v>4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9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1408</v>
      </c>
      <c r="C107" s="51">
        <v>0</v>
      </c>
      <c r="D107" s="51">
        <v>0</v>
      </c>
      <c r="E107" s="51">
        <v>2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1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2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2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1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7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1487</v>
      </c>
      <c r="C186" s="51">
        <v>2</v>
      </c>
      <c r="D186" s="51">
        <v>0</v>
      </c>
      <c r="E186" s="51">
        <v>1</v>
      </c>
      <c r="F186" s="51">
        <v>1</v>
      </c>
      <c r="G186" s="51">
        <v>0</v>
      </c>
      <c r="H186" s="51">
        <v>25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7" t="s">
        <v>1488</v>
      </c>
      <c r="C187" s="51">
        <v>1</v>
      </c>
      <c r="D187" s="51">
        <v>0</v>
      </c>
      <c r="E187" s="51">
        <v>6</v>
      </c>
      <c r="F187" s="51">
        <v>2</v>
      </c>
      <c r="G187" s="51">
        <v>0</v>
      </c>
      <c r="H187" s="51">
        <v>28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7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20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1503</v>
      </c>
      <c r="C202" s="51">
        <v>1</v>
      </c>
      <c r="D202" s="51">
        <v>0</v>
      </c>
      <c r="E202" s="51">
        <v>0</v>
      </c>
      <c r="F202" s="51">
        <v>0</v>
      </c>
      <c r="G202" s="51">
        <v>0</v>
      </c>
      <c r="H202" s="51">
        <v>5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7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1529</v>
      </c>
      <c r="C228" s="51">
        <v>0</v>
      </c>
      <c r="D228" s="51">
        <v>0</v>
      </c>
      <c r="E228" s="51">
        <v>3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7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1563</v>
      </c>
      <c r="C261" s="51">
        <v>2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1564</v>
      </c>
      <c r="C262" s="51">
        <v>12</v>
      </c>
      <c r="D262" s="51">
        <v>0</v>
      </c>
      <c r="E262" s="51">
        <v>17</v>
      </c>
      <c r="F262" s="51">
        <v>4</v>
      </c>
      <c r="G262" s="51">
        <v>0</v>
      </c>
      <c r="H262" s="51">
        <v>400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7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1566</v>
      </c>
      <c r="C264" s="51">
        <v>0</v>
      </c>
      <c r="D264" s="51">
        <v>0</v>
      </c>
      <c r="E264" s="51">
        <v>1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1569</v>
      </c>
      <c r="C267" s="51">
        <v>0</v>
      </c>
      <c r="D267" s="51">
        <v>0</v>
      </c>
      <c r="E267" s="51">
        <v>2</v>
      </c>
      <c r="F267" s="51">
        <v>0</v>
      </c>
      <c r="G267" s="51">
        <v>0</v>
      </c>
      <c r="H267" s="51">
        <v>13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1</v>
      </c>
      <c r="F271" s="51">
        <v>0</v>
      </c>
      <c r="G271" s="51">
        <v>0</v>
      </c>
      <c r="H271" s="51">
        <v>8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1574</v>
      </c>
      <c r="C273" s="51">
        <v>0</v>
      </c>
      <c r="D273" s="51">
        <v>0</v>
      </c>
      <c r="E273" s="51">
        <v>2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7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1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1579</v>
      </c>
      <c r="C278" s="51">
        <v>0</v>
      </c>
      <c r="D278" s="51">
        <v>0</v>
      </c>
      <c r="E278" s="51">
        <v>1</v>
      </c>
      <c r="F278" s="51">
        <v>0</v>
      </c>
      <c r="G278" s="51">
        <v>0</v>
      </c>
      <c r="H278" s="51">
        <v>1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1580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7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2</v>
      </c>
      <c r="D285" s="51">
        <v>0</v>
      </c>
      <c r="E285" s="51">
        <v>6</v>
      </c>
      <c r="F285" s="51">
        <v>1</v>
      </c>
      <c r="G285" s="51">
        <v>0</v>
      </c>
      <c r="H285" s="51">
        <v>1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1586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7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7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7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74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2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215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72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4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3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3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136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E5BF-2800-46BF-9406-5B810A7558E4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18085</v>
      </c>
      <c r="D7" s="119">
        <f>SUM(DatosGenerales!C15:C19)</f>
        <v>5609</v>
      </c>
      <c r="E7" s="118">
        <f>SUM(DatosGenerales!C12:C14)</f>
        <v>15385</v>
      </c>
      <c r="I7" s="120">
        <f>DatosGenerales!C31</f>
        <v>3666</v>
      </c>
      <c r="J7" s="119">
        <f>DatosGenerales!C32</f>
        <v>583</v>
      </c>
      <c r="K7" s="118">
        <f>SUM(DatosGenerales!C33:C34)</f>
        <v>509</v>
      </c>
      <c r="L7" s="119">
        <f>DatosGenerales!C36</f>
        <v>2538</v>
      </c>
      <c r="M7" s="118">
        <f>DatosGenerales!C95</f>
        <v>2156</v>
      </c>
      <c r="N7" s="121">
        <f>L7-M7</f>
        <v>382</v>
      </c>
      <c r="O7" s="121"/>
      <c r="Q7" s="120">
        <f>DatosGenerales!C36</f>
        <v>2538</v>
      </c>
      <c r="R7" s="119">
        <f>DatosGenerales!C49</f>
        <v>3355</v>
      </c>
      <c r="S7" s="119">
        <f>DatosGenerales!C50</f>
        <v>131</v>
      </c>
      <c r="T7" s="119">
        <f>DatosGenerales!C62</f>
        <v>53</v>
      </c>
      <c r="U7" s="119">
        <f>DatosGenerales!C78</f>
        <v>4</v>
      </c>
      <c r="V7" s="122">
        <f>SUM(Q7:U7)</f>
        <v>6081</v>
      </c>
      <c r="Z7" s="120">
        <f>SUM(DatosGenerales!C106,DatosGenerales!C107,DatosGenerales!C109)</f>
        <v>2635</v>
      </c>
      <c r="AA7" s="119">
        <f>SUM(DatosGenerales!C108,DatosGenerales!C110)</f>
        <v>705</v>
      </c>
      <c r="AB7" s="119">
        <f>DatosGenerales!C106</f>
        <v>1409</v>
      </c>
      <c r="AC7" s="122">
        <f>DatosGenerales!C107</f>
        <v>1184</v>
      </c>
      <c r="AH7" s="120">
        <f>SUM(DatosGenerales!C115,DatosGenerales!C116,DatosGenerales!C118)</f>
        <v>194</v>
      </c>
      <c r="AI7" s="119">
        <f>SUM(DatosGenerales!C117,DatosGenerales!C119)</f>
        <v>39</v>
      </c>
      <c r="AJ7" s="119">
        <f>DatosGenerales!C115</f>
        <v>94</v>
      </c>
      <c r="AK7" s="122">
        <f>DatosGenerales!C116</f>
        <v>96</v>
      </c>
      <c r="AP7" s="120">
        <f>SUM(DatosGenerales!C135:C136)</f>
        <v>86</v>
      </c>
      <c r="AQ7" s="119">
        <f>SUM(DatosGenerales!C137:C138)</f>
        <v>1</v>
      </c>
      <c r="AR7" s="122">
        <f>SUM(DatosGenerales!C139:C140)</f>
        <v>2</v>
      </c>
      <c r="AV7" s="120">
        <f>DatosGenerales!C145</f>
        <v>8</v>
      </c>
      <c r="AW7" s="119">
        <f>DatosGenerales!C146</f>
        <v>53</v>
      </c>
      <c r="AX7" s="119">
        <f>DatosGenerales!C147</f>
        <v>45</v>
      </c>
      <c r="AY7" s="119">
        <f>DatosGenerales!C148</f>
        <v>12</v>
      </c>
      <c r="AZ7" s="119">
        <f>DatosGenerales!C149</f>
        <v>48</v>
      </c>
      <c r="BA7" s="122">
        <f>DatosGenerales!C150</f>
        <v>0</v>
      </c>
      <c r="BE7" s="120">
        <f>DatosGenerales!C151</f>
        <v>94</v>
      </c>
      <c r="BF7" s="119">
        <f>DatosGenerales!C152</f>
        <v>58</v>
      </c>
      <c r="BG7" s="122">
        <f>DatosGenerales!C154</f>
        <v>27</v>
      </c>
      <c r="BK7" s="120">
        <f>SUM(DatosGenerales!C307:C321)</f>
        <v>10359</v>
      </c>
      <c r="BL7" s="119">
        <f>SUM(DatosGenerales!C304:C306)</f>
        <v>50</v>
      </c>
      <c r="BM7" s="119">
        <f>SUM(DatosGenerales!C322:C354)</f>
        <v>1930</v>
      </c>
      <c r="BN7" s="119">
        <f>SUM(DatosGenerales!C299)</f>
        <v>7</v>
      </c>
      <c r="BO7" s="119">
        <f>SUM(DatosGenerales!C366:C374)</f>
        <v>170</v>
      </c>
      <c r="BP7" s="119">
        <f>SUM(DatosGenerales!C296:C298)</f>
        <v>0</v>
      </c>
      <c r="BQ7" s="119">
        <f>SUM(DatosGenerales!C355:C365)</f>
        <v>4</v>
      </c>
      <c r="BR7" s="119">
        <f>SUM(DatosGenerales!C300:C302)</f>
        <v>118</v>
      </c>
      <c r="BS7" s="122">
        <f>SUM(DatosGenerales!C293:C295)</f>
        <v>1261</v>
      </c>
      <c r="BT7" s="122">
        <f>SUM(DatosGenerales!C303)</f>
        <v>0</v>
      </c>
      <c r="BU7" s="122">
        <f>SUM(DatosGenerales!C375:C387)</f>
        <v>1800</v>
      </c>
      <c r="BV7" s="122">
        <f>SUM(DatosGenerales!C388:C409)</f>
        <v>6382</v>
      </c>
      <c r="BY7" s="120">
        <f>DatosGenerales!C246</f>
        <v>2432</v>
      </c>
      <c r="BZ7" s="119">
        <f>DatosGenerales!C247</f>
        <v>2542</v>
      </c>
      <c r="CA7" s="122">
        <f>DatosGenerales!C248</f>
        <v>8527</v>
      </c>
      <c r="CF7" s="120">
        <f>DatosGenerales!C255</f>
        <v>576</v>
      </c>
      <c r="CG7" s="122">
        <f>DatosGenerales!C258</f>
        <v>171</v>
      </c>
      <c r="CM7" s="120">
        <f>DatosGenerales!C40</f>
        <v>11123</v>
      </c>
      <c r="CN7" s="122">
        <f>DatosGenerales!C41</f>
        <v>5854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6412</v>
      </c>
      <c r="BL53" s="130">
        <f>SUM(DatosGenerales!C321,DatosGenerales!C310,DatosGenerales!C319)</f>
        <v>1920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78</v>
      </c>
      <c r="BL66" s="130">
        <f>SUM(DatosGenerales!C309:C310)</f>
        <v>1846</v>
      </c>
      <c r="BM66" s="130">
        <f>SUM(DatosGenerales!C318:C319)</f>
        <v>6408</v>
      </c>
      <c r="BN66" s="130"/>
      <c r="BO66" s="117"/>
      <c r="BP66" s="117"/>
      <c r="BQ66" s="117"/>
      <c r="BR66" s="117"/>
      <c r="BS66" s="117"/>
    </row>
  </sheetData>
  <sheetProtection algorithmName="SHA-512" hashValue="9/Qrlt1rnh4Qon0m/Lovbv3NKshxRdeUhODgsOzWS2nE7SYytpr8YQc9JNoWQIdjAhC6aqZfTame8qrPDxpTSA==" saltValue="+NVYqb8n/JTCVPwpPexl4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F186-FBCC-4E2E-A9A4-D5A3288B3C22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wxwjzTjTwXikhPO6IY4xQeV+D6HjvvEpXbfMPPrg5qXRL+Y+nb3woTEAMk1udkL1mAD1sK1gHosBlmbnwYvVZQ==" saltValue="uvepZ63uRj6yum02XRpms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DF33-EA49-40CD-B849-2C6CC5EA5418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77</v>
      </c>
    </row>
    <row r="8" spans="1:50" s="117" customFormat="1" ht="14.85" customHeight="1" x14ac:dyDescent="0.25">
      <c r="C8" s="204"/>
      <c r="D8" s="119">
        <f>DatosMenores!C56</f>
        <v>1475</v>
      </c>
      <c r="E8" s="119">
        <f>DatosMenores!C57</f>
        <v>156</v>
      </c>
      <c r="F8" s="119">
        <f>DatosMenores!C58</f>
        <v>192</v>
      </c>
      <c r="G8" s="119">
        <f>DatosMenores!C59</f>
        <v>288</v>
      </c>
      <c r="H8" s="118">
        <f>DatosMenores!C60</f>
        <v>143</v>
      </c>
      <c r="I8" s="101"/>
      <c r="L8" s="118">
        <f>DatosMenores!C48</f>
        <v>37</v>
      </c>
      <c r="M8" s="119">
        <f>DatosMenores!C49</f>
        <v>41</v>
      </c>
      <c r="N8" s="119">
        <f>DatosMenores!C50</f>
        <v>285</v>
      </c>
      <c r="O8" s="119">
        <f>DatosMenores!C51</f>
        <v>0</v>
      </c>
      <c r="P8" s="118">
        <f>DatosMenores!C52</f>
        <v>0</v>
      </c>
      <c r="S8" s="118">
        <f>DatosMenores!C28</f>
        <v>0</v>
      </c>
      <c r="T8" s="119">
        <f>SUM(DatosMenores!C29:C32)</f>
        <v>100</v>
      </c>
      <c r="U8" s="119">
        <f>DatosMenores!C33</f>
        <v>18</v>
      </c>
      <c r="V8" s="119">
        <f>DatosMenores!C34</f>
        <v>171</v>
      </c>
      <c r="W8" s="119">
        <f>DatosMenores!C35</f>
        <v>49</v>
      </c>
      <c r="X8" s="119">
        <f>DatosMenores!C36</f>
        <v>0</v>
      </c>
      <c r="Y8" s="119">
        <f>DatosMenores!C38</f>
        <v>13</v>
      </c>
      <c r="Z8" s="119">
        <f>DatosMenores!C37</f>
        <v>1</v>
      </c>
      <c r="AA8" s="118">
        <f>DatosMenores!C39</f>
        <v>47</v>
      </c>
      <c r="AC8" s="103"/>
      <c r="AE8" s="120">
        <f>DatosMenores!C5</f>
        <v>4</v>
      </c>
      <c r="AF8" s="119">
        <f>DatosMenores!C6</f>
        <v>203</v>
      </c>
      <c r="AG8" s="119">
        <f>DatosMenores!C7</f>
        <v>19</v>
      </c>
      <c r="AH8" s="119">
        <f>DatosMenores!C8</f>
        <v>27</v>
      </c>
      <c r="AI8" s="119">
        <f>DatosMenores!C9</f>
        <v>95</v>
      </c>
      <c r="AJ8" s="118">
        <f>DatosMenores!C10</f>
        <v>127</v>
      </c>
      <c r="AK8" s="119">
        <f>DatosMenores!C11</f>
        <v>216</v>
      </c>
      <c r="AL8" s="119">
        <f>DatosMenores!C12</f>
        <v>130</v>
      </c>
      <c r="AM8" s="118">
        <f>DatosMenores!C13</f>
        <v>12</v>
      </c>
      <c r="AN8" s="103"/>
      <c r="AP8" s="120">
        <f>DatosMenores!C69</f>
        <v>77</v>
      </c>
      <c r="AQ8" s="120">
        <f>DatosMenores!C70</f>
        <v>237</v>
      </c>
      <c r="AR8" s="119">
        <f>DatosMenores!C71</f>
        <v>422</v>
      </c>
      <c r="AS8" s="119">
        <f>DatosMenores!C74</f>
        <v>0</v>
      </c>
      <c r="AT8" s="119">
        <f>DatosMenores!C75</f>
        <v>49</v>
      </c>
      <c r="AU8" s="118">
        <f>DatosMenores!C76</f>
        <v>2</v>
      </c>
      <c r="AW8" s="141" t="s">
        <v>1657</v>
      </c>
      <c r="AX8" s="142">
        <f>DatosMenores!C70</f>
        <v>237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422</v>
      </c>
    </row>
    <row r="10" spans="1:50" ht="29.85" customHeight="1" x14ac:dyDescent="0.25">
      <c r="C10" s="204"/>
      <c r="D10" s="118">
        <f>DatosMenores!C61</f>
        <v>791</v>
      </c>
      <c r="E10" s="119">
        <f>DatosMenores!C62</f>
        <v>142</v>
      </c>
      <c r="F10" s="122">
        <f>DatosMenores!C63</f>
        <v>2</v>
      </c>
      <c r="G10" s="122">
        <f>DatosMenores!C64</f>
        <v>328</v>
      </c>
      <c r="H10" s="122">
        <f>DatosMenores!C65</f>
        <v>257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1</v>
      </c>
      <c r="AF11" s="119">
        <f>DatosMenores!C15</f>
        <v>2</v>
      </c>
      <c r="AG11" s="119">
        <f>DatosMenores!C16</f>
        <v>30</v>
      </c>
      <c r="AH11" s="119">
        <f>DatosMenores!C17</f>
        <v>119</v>
      </c>
      <c r="AI11" s="119">
        <f>DatosMenores!C18</f>
        <v>14</v>
      </c>
      <c r="AJ11" s="119">
        <f>DatosMenores!C20</f>
        <v>42</v>
      </c>
      <c r="AK11" s="119">
        <f>DatosMenores!C21</f>
        <v>10</v>
      </c>
      <c r="AL11" s="118">
        <f>DatosMenores!C19</f>
        <v>3</v>
      </c>
      <c r="AP11" s="120">
        <f>DatosMenores!C78</f>
        <v>1</v>
      </c>
      <c r="AQ11" s="119">
        <f>DatosMenores!C77</f>
        <v>4</v>
      </c>
      <c r="AR11" s="119">
        <f>DatosMenores!C79</f>
        <v>0</v>
      </c>
      <c r="AS11" s="120">
        <f>DatosMenores!C72</f>
        <v>0</v>
      </c>
      <c r="AT11" s="118">
        <f>DatosMenores!C73</f>
        <v>86</v>
      </c>
      <c r="AW11" s="141" t="s">
        <v>1799</v>
      </c>
      <c r="AX11" s="142">
        <f>DatosMenores!C73</f>
        <v>86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49</v>
      </c>
    </row>
    <row r="14" spans="1:50" ht="12.75" customHeight="1" x14ac:dyDescent="0.25">
      <c r="AW14" s="141" t="s">
        <v>1660</v>
      </c>
      <c r="AX14" s="142">
        <f>DatosMenores!C76</f>
        <v>2</v>
      </c>
    </row>
    <row r="15" spans="1:50" ht="12.75" customHeight="1" x14ac:dyDescent="0.25">
      <c r="AW15" s="141" t="s">
        <v>1661</v>
      </c>
      <c r="AX15" s="142">
        <f>DatosMenores!C77</f>
        <v>4</v>
      </c>
    </row>
    <row r="16" spans="1:50" ht="12.75" customHeight="1" x14ac:dyDescent="0.25">
      <c r="AW16" s="141" t="s">
        <v>272</v>
      </c>
      <c r="AX16" s="142">
        <f>DatosMenores!C78</f>
        <v>1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OVSm6OekeHrh3iwUtGT1gqWHAZpryWfwjVqPAFY3u2SL3pZdeaAzz2vToEqm4qNdR2gLFv+xuAAs4c0oDxuuag==" saltValue="foriBfi5S1tQGZKLayFpj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F961-B7FF-4C56-8785-F1997BA0CAEC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241</v>
      </c>
      <c r="F4" s="155" t="s">
        <v>1807</v>
      </c>
      <c r="G4" s="157">
        <f>DatosViolenciaDoméstica!E67</f>
        <v>113</v>
      </c>
      <c r="H4" s="158"/>
    </row>
    <row r="5" spans="1:30" x14ac:dyDescent="0.2">
      <c r="C5" s="155" t="s">
        <v>12</v>
      </c>
      <c r="D5" s="156">
        <f>DatosViolenciaDoméstica!C6</f>
        <v>724</v>
      </c>
      <c r="F5" s="155" t="s">
        <v>1808</v>
      </c>
      <c r="G5" s="159">
        <f>DatosViolenciaDoméstica!F67</f>
        <v>114</v>
      </c>
      <c r="H5" s="158"/>
    </row>
    <row r="6" spans="1:30" x14ac:dyDescent="0.2">
      <c r="C6" s="155" t="s">
        <v>1809</v>
      </c>
      <c r="D6" s="156">
        <f>DatosViolenciaDoméstica!C7</f>
        <v>181</v>
      </c>
    </row>
    <row r="7" spans="1:30" x14ac:dyDescent="0.2">
      <c r="C7" s="155" t="s">
        <v>59</v>
      </c>
      <c r="D7" s="156">
        <f>DatosViolenciaDoméstica!C8</f>
        <v>8</v>
      </c>
    </row>
    <row r="8" spans="1:30" x14ac:dyDescent="0.2">
      <c r="C8" s="155" t="s">
        <v>1810</v>
      </c>
      <c r="D8" s="156">
        <f>DatosViolenciaDoméstica!C9</f>
        <v>6</v>
      </c>
    </row>
    <row r="9" spans="1:30" x14ac:dyDescent="0.2">
      <c r="C9" s="155" t="s">
        <v>1811</v>
      </c>
      <c r="D9" s="156">
        <f>SUM(DatosViolenciaDoméstica!C10:C11)</f>
        <v>2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o/LFjEqtQOvtkF9X6eA+h0OM/YpZo+3pPh0HUCgwJSNyXDEAxljf1mWIqZrXBHThQLkO4pKURA1RQtLrUVGzjQ==" saltValue="7zYkSbS69Pe7HkpBXG0iE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3A8E-D643-4B6A-B8B2-41A5FB1E548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2309</v>
      </c>
      <c r="F4" s="155" t="s">
        <v>1807</v>
      </c>
      <c r="G4" s="157">
        <f>DatosViolenciaGénero!E82</f>
        <v>451</v>
      </c>
      <c r="H4" s="158"/>
    </row>
    <row r="5" spans="1:30" x14ac:dyDescent="0.2">
      <c r="C5" s="155" t="s">
        <v>39</v>
      </c>
      <c r="D5" s="156">
        <f>DatosViolenciaGénero!C5</f>
        <v>1580</v>
      </c>
      <c r="F5" s="155" t="s">
        <v>1808</v>
      </c>
      <c r="G5" s="157">
        <f>DatosViolenciaGénero!F82</f>
        <v>781</v>
      </c>
      <c r="H5" s="158"/>
    </row>
    <row r="6" spans="1:30" x14ac:dyDescent="0.2">
      <c r="C6" s="155" t="s">
        <v>1809</v>
      </c>
      <c r="D6" s="165">
        <f>DatosViolenciaGénero!C8</f>
        <v>549</v>
      </c>
    </row>
    <row r="7" spans="1:30" x14ac:dyDescent="0.2">
      <c r="C7" s="155" t="s">
        <v>59</v>
      </c>
      <c r="D7" s="165">
        <f>DatosViolenciaGénero!C9</f>
        <v>20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282</v>
      </c>
    </row>
    <row r="11" spans="1:30" x14ac:dyDescent="0.2">
      <c r="C11" s="155" t="s">
        <v>1810</v>
      </c>
      <c r="D11" s="165">
        <f>DatosViolenciaGénero!C10</f>
        <v>18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OlqKXKEOz0Hpqm4klXyAQJIfEirgz7uOLQWCuOrXkRgcW8YcEL8w7060gylvfNtk92szUobEcJONicOoZBRPVA==" saltValue="HYi6frQ04e+MyjT5Nboz1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0135-3ACA-4F52-90C9-82A926E46DCE}">
  <dimension ref="A1:Z25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prPOZR9W12Oglr/ijq6SIVvWvahurc/JIc9GDI3VHY4lbUrzu0bt1oj9GsnWMEuN4rWdmne3U4qmDADH4SdYeQ==" saltValue="/q+ZtkTCmN5Bm2OQbUKBV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91A7-B35A-4B3A-81A6-378F811D50B6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d3L8IJsh9yJFhUL0Tm6OPCJ6GjqwlkhHVRhc2E4VO+hKniBa9ZS0UlB6kNFr+FXT+RKYbcuhEr8bBAAMcNHrAg==" saltValue="s65Xowak9b01cI4cM648N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0FE6-C56A-4204-8E1E-307AF8B8CE1B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0</v>
      </c>
      <c r="N6" s="170">
        <f>DatosMedioAmbiente!C55</f>
        <v>0</v>
      </c>
      <c r="O6" s="170">
        <f>DatosMedioAmbiente!C57</f>
        <v>0</v>
      </c>
      <c r="P6" s="170">
        <f>DatosMedioAmbiente!C59</f>
        <v>3</v>
      </c>
      <c r="Q6" s="170">
        <f>DatosMedioAmbiente!C61</f>
        <v>1</v>
      </c>
      <c r="R6" s="170">
        <f>DatosMedioAmbiente!C63</f>
        <v>4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2</v>
      </c>
      <c r="Y6" s="171">
        <f>DatosMedioAmbiente!C62</f>
        <v>1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/21Lf6o4Xpw1lQZKQyY49cNnQWf8jlRuTMEwxwzuOHcur1SBnrxZr8cjnAMWeGaWtGDXAkeaM7mrRqaiLrk2gQ==" saltValue="qNya/io//woCB4+vNp2EP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7E2E-81F0-4240-A67D-2C4E4F8B673C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1652</v>
      </c>
      <c r="G2" s="85" t="s">
        <v>1647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D2" s="85" t="s">
        <v>667</v>
      </c>
      <c r="AE2" s="85" t="s">
        <v>1203</v>
      </c>
      <c r="AF2" s="85" t="s">
        <v>1106</v>
      </c>
      <c r="AI2" s="85" t="s">
        <v>225</v>
      </c>
      <c r="AL2" s="85" t="s">
        <v>667</v>
      </c>
      <c r="AM2" s="85" t="s">
        <v>667</v>
      </c>
      <c r="AN2" s="85" t="s">
        <v>667</v>
      </c>
      <c r="AO2" s="85" t="s">
        <v>669</v>
      </c>
      <c r="AV2" s="85" t="s">
        <v>667</v>
      </c>
      <c r="AW2" s="85" t="s">
        <v>1206</v>
      </c>
      <c r="AX2" s="85" t="s">
        <v>1206</v>
      </c>
      <c r="AY2" s="85" t="s">
        <v>19</v>
      </c>
      <c r="AZ2" s="85" t="s">
        <v>1028</v>
      </c>
      <c r="BA2" s="85" t="s">
        <v>81</v>
      </c>
      <c r="BC2" s="85" t="s">
        <v>316</v>
      </c>
      <c r="BD2" s="85" t="s">
        <v>980</v>
      </c>
      <c r="BE2" s="85" t="s">
        <v>1656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1622</v>
      </c>
      <c r="G3" s="85" t="s">
        <v>1619</v>
      </c>
      <c r="H3" s="85" t="s">
        <v>1619</v>
      </c>
      <c r="I3" s="85" t="s">
        <v>1619</v>
      </c>
      <c r="J3" s="85" t="s">
        <v>1620</v>
      </c>
      <c r="K3" s="85" t="s">
        <v>1619</v>
      </c>
      <c r="L3" s="85" t="s">
        <v>1619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D3" s="85" t="s">
        <v>669</v>
      </c>
      <c r="AE3" s="85" t="s">
        <v>1205</v>
      </c>
      <c r="AF3" s="85" t="s">
        <v>1213</v>
      </c>
      <c r="AI3" s="85" t="s">
        <v>227</v>
      </c>
      <c r="AL3" s="85" t="s">
        <v>669</v>
      </c>
      <c r="AM3" s="85" t="s">
        <v>669</v>
      </c>
      <c r="AN3" s="85" t="s">
        <v>669</v>
      </c>
      <c r="AO3" s="85" t="s">
        <v>671</v>
      </c>
      <c r="AV3" s="85" t="s">
        <v>669</v>
      </c>
      <c r="AW3" s="85" t="s">
        <v>635</v>
      </c>
      <c r="AX3" s="85" t="s">
        <v>635</v>
      </c>
      <c r="AY3" s="85" t="s">
        <v>1023</v>
      </c>
      <c r="AZ3" s="85" t="s">
        <v>1029</v>
      </c>
      <c r="BA3" s="85" t="s">
        <v>1793</v>
      </c>
      <c r="BC3" s="85" t="s">
        <v>1795</v>
      </c>
      <c r="BD3" s="85" t="s">
        <v>354</v>
      </c>
      <c r="BE3" s="85" t="s">
        <v>1657</v>
      </c>
      <c r="BF3" s="85" t="s">
        <v>113</v>
      </c>
      <c r="BG3" s="85" t="s">
        <v>113</v>
      </c>
      <c r="BH3" s="85" t="s">
        <v>1163</v>
      </c>
      <c r="BI3" s="85" t="s">
        <v>1168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995</v>
      </c>
      <c r="G4" s="85" t="s">
        <v>1620</v>
      </c>
      <c r="H4" s="85" t="s">
        <v>1620</v>
      </c>
      <c r="I4" s="85" t="s">
        <v>1620</v>
      </c>
      <c r="J4" s="85" t="s">
        <v>1622</v>
      </c>
      <c r="K4" s="85" t="s">
        <v>1620</v>
      </c>
      <c r="L4" s="85" t="s">
        <v>1620</v>
      </c>
      <c r="O4" s="85" t="s">
        <v>1620</v>
      </c>
      <c r="P4" s="85" t="s">
        <v>1667</v>
      </c>
      <c r="Q4" s="85" t="s">
        <v>1666</v>
      </c>
      <c r="R4" s="85" t="s">
        <v>1061</v>
      </c>
      <c r="S4" s="85" t="s">
        <v>1667</v>
      </c>
      <c r="T4" s="85" t="s">
        <v>1666</v>
      </c>
      <c r="V4" s="85" t="s">
        <v>30</v>
      </c>
      <c r="W4" s="85" t="s">
        <v>1762</v>
      </c>
      <c r="AA4" s="85" t="s">
        <v>1154</v>
      </c>
      <c r="AD4" s="85" t="s">
        <v>671</v>
      </c>
      <c r="AE4" s="85" t="s">
        <v>1206</v>
      </c>
      <c r="AF4" s="85" t="s">
        <v>1146</v>
      </c>
      <c r="AI4" s="85" t="s">
        <v>228</v>
      </c>
      <c r="AL4" s="85" t="s">
        <v>671</v>
      </c>
      <c r="AM4" s="85" t="s">
        <v>671</v>
      </c>
      <c r="AN4" s="85" t="s">
        <v>671</v>
      </c>
      <c r="AO4" s="85" t="s">
        <v>673</v>
      </c>
      <c r="AV4" s="85" t="s">
        <v>671</v>
      </c>
      <c r="AW4" s="85" t="s">
        <v>1207</v>
      </c>
      <c r="AY4" s="85" t="s">
        <v>1024</v>
      </c>
      <c r="AZ4" s="85" t="s">
        <v>1030</v>
      </c>
      <c r="BA4" s="85" t="s">
        <v>1794</v>
      </c>
      <c r="BC4" s="85" t="s">
        <v>1005</v>
      </c>
      <c r="BD4" s="85" t="s">
        <v>981</v>
      </c>
      <c r="BE4" s="85" t="s">
        <v>1658</v>
      </c>
      <c r="BF4" s="85" t="s">
        <v>1079</v>
      </c>
      <c r="BG4" s="85" t="s">
        <v>1079</v>
      </c>
      <c r="BH4" s="85" t="s">
        <v>1164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1622</v>
      </c>
      <c r="F5" s="85" t="s">
        <v>1203</v>
      </c>
      <c r="G5" s="85" t="s">
        <v>995</v>
      </c>
      <c r="H5" s="85" t="s">
        <v>1625</v>
      </c>
      <c r="I5" s="85" t="s">
        <v>1622</v>
      </c>
      <c r="J5" s="85" t="s">
        <v>1626</v>
      </c>
      <c r="K5" s="85" t="s">
        <v>1622</v>
      </c>
      <c r="L5" s="85" t="s">
        <v>1622</v>
      </c>
      <c r="O5" s="85" t="s">
        <v>1622</v>
      </c>
      <c r="P5" s="85" t="s">
        <v>1669</v>
      </c>
      <c r="Q5" s="85" t="s">
        <v>1667</v>
      </c>
      <c r="R5" s="85" t="s">
        <v>1062</v>
      </c>
      <c r="S5" s="85" t="s">
        <v>1668</v>
      </c>
      <c r="T5" s="85" t="s">
        <v>1667</v>
      </c>
      <c r="V5" s="85" t="s">
        <v>31</v>
      </c>
      <c r="AD5" s="85" t="s">
        <v>673</v>
      </c>
      <c r="AE5" s="85" t="s">
        <v>635</v>
      </c>
      <c r="AF5" s="85" t="s">
        <v>1214</v>
      </c>
      <c r="AI5" s="85" t="s">
        <v>229</v>
      </c>
      <c r="AL5" s="85" t="s">
        <v>673</v>
      </c>
      <c r="AM5" s="85" t="s">
        <v>675</v>
      </c>
      <c r="AN5" s="85" t="s">
        <v>675</v>
      </c>
      <c r="AO5" s="85" t="s">
        <v>675</v>
      </c>
      <c r="AV5" s="85" t="s">
        <v>673</v>
      </c>
      <c r="AY5" s="85" t="s">
        <v>1025</v>
      </c>
      <c r="AZ5" s="85" t="s">
        <v>1031</v>
      </c>
      <c r="BC5" s="85" t="s">
        <v>1006</v>
      </c>
      <c r="BD5" s="85" t="s">
        <v>982</v>
      </c>
      <c r="BE5" s="85" t="s">
        <v>1799</v>
      </c>
    </row>
    <row r="6" spans="1:61" x14ac:dyDescent="0.2">
      <c r="A6" s="85" t="s">
        <v>1756</v>
      </c>
      <c r="B6" s="85" t="s">
        <v>109</v>
      </c>
      <c r="C6" s="85" t="s">
        <v>1738</v>
      </c>
      <c r="D6" s="85" t="s">
        <v>1624</v>
      </c>
      <c r="E6" s="85" t="s">
        <v>995</v>
      </c>
      <c r="F6" s="85" t="s">
        <v>1634</v>
      </c>
      <c r="G6" s="85" t="s">
        <v>1633</v>
      </c>
      <c r="H6" s="85" t="s">
        <v>995</v>
      </c>
      <c r="I6" s="85" t="s">
        <v>1626</v>
      </c>
      <c r="J6" s="85" t="s">
        <v>995</v>
      </c>
      <c r="K6" s="85" t="s">
        <v>995</v>
      </c>
      <c r="L6" s="85" t="s">
        <v>1625</v>
      </c>
      <c r="O6" s="85" t="s">
        <v>1625</v>
      </c>
      <c r="P6" s="85" t="s">
        <v>1670</v>
      </c>
      <c r="Q6" s="85" t="s">
        <v>1670</v>
      </c>
      <c r="R6" s="85" t="s">
        <v>1063</v>
      </c>
      <c r="S6" s="85" t="s">
        <v>1669</v>
      </c>
      <c r="T6" s="85" t="s">
        <v>1668</v>
      </c>
      <c r="V6" s="85" t="s">
        <v>32</v>
      </c>
      <c r="AD6" s="85" t="s">
        <v>675</v>
      </c>
      <c r="AE6" s="85" t="s">
        <v>1207</v>
      </c>
      <c r="AI6" s="85" t="s">
        <v>230</v>
      </c>
      <c r="AL6" s="85" t="s">
        <v>675</v>
      </c>
      <c r="AM6" s="85" t="s">
        <v>677</v>
      </c>
      <c r="AN6" s="85" t="s">
        <v>677</v>
      </c>
      <c r="AO6" s="85" t="s">
        <v>677</v>
      </c>
      <c r="AV6" s="85" t="s">
        <v>675</v>
      </c>
      <c r="AY6" s="85" t="s">
        <v>1026</v>
      </c>
      <c r="AZ6" s="85" t="s">
        <v>1026</v>
      </c>
      <c r="BC6" s="85" t="s">
        <v>1796</v>
      </c>
      <c r="BD6" s="85" t="s">
        <v>983</v>
      </c>
      <c r="BE6" s="85" t="s">
        <v>1040</v>
      </c>
    </row>
    <row r="7" spans="1:61" x14ac:dyDescent="0.2">
      <c r="C7" s="85" t="s">
        <v>1740</v>
      </c>
      <c r="D7" s="85" t="s">
        <v>1625</v>
      </c>
      <c r="E7" s="85" t="s">
        <v>1632</v>
      </c>
      <c r="F7" s="85" t="s">
        <v>110</v>
      </c>
      <c r="G7" s="85" t="s">
        <v>1636</v>
      </c>
      <c r="H7" s="85" t="s">
        <v>1632</v>
      </c>
      <c r="I7" s="85" t="s">
        <v>995</v>
      </c>
      <c r="J7" s="85" t="s">
        <v>1632</v>
      </c>
      <c r="K7" s="85" t="s">
        <v>1636</v>
      </c>
      <c r="L7" s="85" t="s">
        <v>995</v>
      </c>
      <c r="O7" s="85" t="s">
        <v>1626</v>
      </c>
      <c r="R7" s="85" t="s">
        <v>1064</v>
      </c>
      <c r="S7" s="85" t="s">
        <v>1670</v>
      </c>
      <c r="T7" s="85" t="s">
        <v>1670</v>
      </c>
      <c r="AD7" s="85" t="s">
        <v>677</v>
      </c>
      <c r="AI7" s="85" t="s">
        <v>231</v>
      </c>
      <c r="AL7" s="85" t="s">
        <v>677</v>
      </c>
      <c r="AM7" s="85" t="s">
        <v>679</v>
      </c>
      <c r="AN7" s="85" t="s">
        <v>679</v>
      </c>
      <c r="AO7" s="85" t="s">
        <v>679</v>
      </c>
      <c r="AV7" s="85" t="s">
        <v>677</v>
      </c>
      <c r="BC7" s="85" t="s">
        <v>1008</v>
      </c>
      <c r="BD7" s="85" t="s">
        <v>984</v>
      </c>
      <c r="BE7" s="85" t="s">
        <v>1660</v>
      </c>
    </row>
    <row r="8" spans="1:61" x14ac:dyDescent="0.2">
      <c r="C8" s="85" t="s">
        <v>216</v>
      </c>
      <c r="D8" s="85" t="s">
        <v>1626</v>
      </c>
      <c r="E8" s="85" t="s">
        <v>1634</v>
      </c>
      <c r="G8" s="85" t="s">
        <v>1638</v>
      </c>
      <c r="H8" s="85" t="s">
        <v>1633</v>
      </c>
      <c r="I8" s="85" t="s">
        <v>1632</v>
      </c>
      <c r="J8" s="85" t="s">
        <v>1633</v>
      </c>
      <c r="K8" s="85" t="s">
        <v>1638</v>
      </c>
      <c r="L8" s="85" t="s">
        <v>1636</v>
      </c>
      <c r="O8" s="85" t="s">
        <v>995</v>
      </c>
      <c r="R8" s="85" t="s">
        <v>1065</v>
      </c>
      <c r="AD8" s="85" t="s">
        <v>679</v>
      </c>
      <c r="AI8" s="85" t="s">
        <v>232</v>
      </c>
      <c r="AL8" s="85" t="s">
        <v>679</v>
      </c>
      <c r="AV8" s="85" t="s">
        <v>679</v>
      </c>
      <c r="BC8" s="85" t="s">
        <v>997</v>
      </c>
      <c r="BD8" s="85" t="s">
        <v>985</v>
      </c>
      <c r="BE8" s="85" t="s">
        <v>1661</v>
      </c>
    </row>
    <row r="9" spans="1:61" x14ac:dyDescent="0.2">
      <c r="C9" s="85" t="s">
        <v>1741</v>
      </c>
      <c r="D9" s="85" t="s">
        <v>995</v>
      </c>
      <c r="E9" s="85" t="s">
        <v>1636</v>
      </c>
      <c r="G9" s="85" t="s">
        <v>110</v>
      </c>
      <c r="H9" s="85" t="s">
        <v>1636</v>
      </c>
      <c r="I9" s="85" t="s">
        <v>1633</v>
      </c>
      <c r="J9" s="85" t="s">
        <v>1634</v>
      </c>
      <c r="K9" s="85" t="s">
        <v>1642</v>
      </c>
      <c r="O9" s="85" t="s">
        <v>1632</v>
      </c>
      <c r="R9" s="85" t="s">
        <v>1066</v>
      </c>
      <c r="AI9" s="85" t="s">
        <v>233</v>
      </c>
      <c r="BD9" s="85" t="s">
        <v>538</v>
      </c>
      <c r="BE9" s="85" t="s">
        <v>272</v>
      </c>
    </row>
    <row r="10" spans="1:61" x14ac:dyDescent="0.2">
      <c r="C10" s="85" t="s">
        <v>296</v>
      </c>
      <c r="D10" s="85" t="s">
        <v>1632</v>
      </c>
      <c r="E10" s="85" t="s">
        <v>1638</v>
      </c>
      <c r="H10" s="85" t="s">
        <v>1638</v>
      </c>
      <c r="I10" s="85" t="s">
        <v>1634</v>
      </c>
      <c r="J10" s="85" t="s">
        <v>1636</v>
      </c>
      <c r="K10" s="85" t="s">
        <v>1643</v>
      </c>
      <c r="O10" s="85" t="s">
        <v>1633</v>
      </c>
      <c r="R10" s="85" t="s">
        <v>1068</v>
      </c>
      <c r="AI10" s="85" t="s">
        <v>236</v>
      </c>
      <c r="BD10" s="85" t="s">
        <v>986</v>
      </c>
    </row>
    <row r="11" spans="1:61" x14ac:dyDescent="0.2">
      <c r="C11" s="85" t="s">
        <v>1743</v>
      </c>
      <c r="D11" s="85" t="s">
        <v>1633</v>
      </c>
      <c r="H11" s="85" t="s">
        <v>110</v>
      </c>
      <c r="I11" s="85" t="s">
        <v>1636</v>
      </c>
      <c r="J11" s="85" t="s">
        <v>1638</v>
      </c>
      <c r="O11" s="85" t="s">
        <v>1634</v>
      </c>
      <c r="AI11" s="85" t="s">
        <v>237</v>
      </c>
      <c r="BD11" s="85" t="s">
        <v>987</v>
      </c>
    </row>
    <row r="12" spans="1:61" x14ac:dyDescent="0.2">
      <c r="D12" s="85" t="s">
        <v>1634</v>
      </c>
      <c r="I12" s="85" t="s">
        <v>1638</v>
      </c>
      <c r="J12" s="85" t="s">
        <v>110</v>
      </c>
      <c r="O12" s="85" t="s">
        <v>1636</v>
      </c>
      <c r="AI12" s="85" t="s">
        <v>238</v>
      </c>
      <c r="BD12" s="85" t="s">
        <v>671</v>
      </c>
    </row>
    <row r="13" spans="1:61" x14ac:dyDescent="0.2">
      <c r="D13" s="85" t="s">
        <v>1636</v>
      </c>
      <c r="I13" s="85" t="s">
        <v>1642</v>
      </c>
      <c r="O13" s="85" t="s">
        <v>1638</v>
      </c>
      <c r="AI13" s="85" t="s">
        <v>239</v>
      </c>
      <c r="BD13" s="85" t="s">
        <v>988</v>
      </c>
    </row>
    <row r="14" spans="1:61" x14ac:dyDescent="0.2">
      <c r="D14" s="85" t="s">
        <v>1638</v>
      </c>
      <c r="I14" s="85" t="s">
        <v>110</v>
      </c>
      <c r="O14" s="85" t="s">
        <v>110</v>
      </c>
      <c r="AI14" s="85" t="s">
        <v>110</v>
      </c>
      <c r="BD14" s="85" t="s">
        <v>989</v>
      </c>
    </row>
    <row r="15" spans="1:61" x14ac:dyDescent="0.2">
      <c r="D15" s="85" t="s">
        <v>1642</v>
      </c>
      <c r="BD15" s="85" t="s">
        <v>990</v>
      </c>
    </row>
    <row r="16" spans="1:61" x14ac:dyDescent="0.2">
      <c r="D16" s="85" t="s">
        <v>110</v>
      </c>
      <c r="BD16" s="85" t="s">
        <v>110</v>
      </c>
    </row>
    <row r="17" spans="56:56" x14ac:dyDescent="0.2">
      <c r="BD17" s="85" t="s">
        <v>992</v>
      </c>
    </row>
    <row r="18" spans="56:56" x14ac:dyDescent="0.2">
      <c r="BD18" s="85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F9D8-9300-42B9-BDE1-FA0347933AD8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1866</v>
      </c>
      <c r="D4" s="93">
        <f>SUM(DatosViolenciaGénero!D63:D69)</f>
        <v>623</v>
      </c>
    </row>
    <row r="5" spans="2:4" x14ac:dyDescent="0.2">
      <c r="B5" s="92" t="s">
        <v>1620</v>
      </c>
      <c r="C5" s="93">
        <f>SUM(DatosViolenciaGénero!C70:C73)</f>
        <v>431</v>
      </c>
      <c r="D5" s="93">
        <f>SUM(DatosViolenciaGénero!D70:D73)</f>
        <v>464</v>
      </c>
    </row>
    <row r="6" spans="2:4" ht="12.75" customHeight="1" x14ac:dyDescent="0.2">
      <c r="B6" s="92" t="s">
        <v>1666</v>
      </c>
      <c r="C6" s="93">
        <f>DatosViolenciaGénero!C74</f>
        <v>0</v>
      </c>
      <c r="D6" s="93">
        <f>DatosViolenciaGénero!D74</f>
        <v>2</v>
      </c>
    </row>
    <row r="7" spans="2:4" ht="12.75" customHeight="1" x14ac:dyDescent="0.2">
      <c r="B7" s="92" t="s">
        <v>1667</v>
      </c>
      <c r="C7" s="93">
        <f>SUM(DatosViolenciaGénero!C75:C77)</f>
        <v>37</v>
      </c>
      <c r="D7" s="93">
        <f>SUM(DatosViolenciaGénero!D75:D77)</f>
        <v>16</v>
      </c>
    </row>
    <row r="8" spans="2:4" ht="12.75" customHeight="1" x14ac:dyDescent="0.2">
      <c r="B8" s="92" t="s">
        <v>1668</v>
      </c>
      <c r="C8" s="93">
        <f>DatosViolenciaGénero!C81</f>
        <v>8</v>
      </c>
      <c r="D8" s="93">
        <f>DatosViolenciaGénero!D81</f>
        <v>2</v>
      </c>
    </row>
    <row r="9" spans="2:4" ht="12.75" customHeight="1" x14ac:dyDescent="0.2">
      <c r="B9" s="92" t="s">
        <v>1669</v>
      </c>
      <c r="C9" s="93">
        <f>DatosViolenciaGénero!C78</f>
        <v>2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679</v>
      </c>
      <c r="D10" s="93">
        <f>SUM(DatosViolenciaGénero!D79:D80)</f>
        <v>385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248</v>
      </c>
    </row>
    <row r="16" spans="2:4" ht="13.5" thickBot="1" x14ac:dyDescent="0.25">
      <c r="B16" s="96" t="s">
        <v>1673</v>
      </c>
      <c r="C16" s="97">
        <f>DatosViolenciaGénero!C39</f>
        <v>741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62D2-7C19-421D-A9B4-27CB9B9FF7F1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917</v>
      </c>
      <c r="D4" s="93">
        <f>SUM(DatosViolenciaDoméstica!D48:D54)</f>
        <v>204</v>
      </c>
    </row>
    <row r="5" spans="2:4" x14ac:dyDescent="0.2">
      <c r="B5" s="92" t="s">
        <v>1620</v>
      </c>
      <c r="C5" s="93">
        <f>SUM(DatosViolenciaDoméstica!C55:C58)</f>
        <v>154</v>
      </c>
      <c r="D5" s="93">
        <f>SUM(DatosViolenciaDoméstica!D55:D58)</f>
        <v>72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1</v>
      </c>
    </row>
    <row r="7" spans="2:4" ht="12.75" customHeight="1" x14ac:dyDescent="0.2">
      <c r="B7" s="92" t="s">
        <v>1667</v>
      </c>
      <c r="C7" s="93">
        <f>SUM(DatosViolenciaDoméstica!C60:C62)</f>
        <v>50</v>
      </c>
      <c r="D7" s="93">
        <f>SUM(DatosViolenciaDoméstica!D60:D62)</f>
        <v>7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1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109</v>
      </c>
      <c r="D10" s="93">
        <f>SUM(DatosViolenciaDoméstica!D64:D65)</f>
        <v>56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90</v>
      </c>
    </row>
    <row r="16" spans="2:4" ht="13.5" thickBot="1" x14ac:dyDescent="0.25">
      <c r="B16" s="96" t="s">
        <v>1673</v>
      </c>
      <c r="C16" s="97">
        <f>DatosViolenciaDoméstica!C34</f>
        <v>128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1B66-5479-4C7F-A45A-827224AE7854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77</v>
      </c>
    </row>
    <row r="5" spans="2:3" x14ac:dyDescent="0.2">
      <c r="B5" s="86" t="s">
        <v>1657</v>
      </c>
      <c r="C5" s="88">
        <f>DatosMenores!C70</f>
        <v>237</v>
      </c>
    </row>
    <row r="6" spans="2:3" x14ac:dyDescent="0.2">
      <c r="B6" s="86" t="s">
        <v>1658</v>
      </c>
      <c r="C6" s="88">
        <f>DatosMenores!C71</f>
        <v>422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49</v>
      </c>
    </row>
    <row r="9" spans="2:3" ht="25.5" x14ac:dyDescent="0.2">
      <c r="B9" s="86" t="s">
        <v>1660</v>
      </c>
      <c r="C9" s="88">
        <f>DatosMenores!C76</f>
        <v>2</v>
      </c>
    </row>
    <row r="10" spans="2:3" ht="25.5" x14ac:dyDescent="0.2">
      <c r="B10" s="86" t="s">
        <v>272</v>
      </c>
      <c r="C10" s="88">
        <f>DatosMenores!C78</f>
        <v>1</v>
      </c>
    </row>
    <row r="11" spans="2:3" x14ac:dyDescent="0.2">
      <c r="B11" s="86" t="s">
        <v>1661</v>
      </c>
      <c r="C11" s="88">
        <f>DatosMenores!C77</f>
        <v>4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86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5876-73D1-4F71-B0ED-79A985170F4F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2154</v>
      </c>
      <c r="E11" s="71">
        <f>DatosDelitos!H5+DatosDelitos!H13-DatosDelitos!H17</f>
        <v>516</v>
      </c>
      <c r="F11" s="71">
        <f>DatosDelitos!I5+DatosDelitos!I13-DatosDelitos!I17</f>
        <v>756</v>
      </c>
      <c r="G11" s="71">
        <f>DatosDelitos!J5+DatosDelitos!J13-DatosDelitos!J17</f>
        <v>23</v>
      </c>
      <c r="H11" s="72">
        <f>DatosDelitos!K5+DatosDelitos!K13-DatosDelitos!K17</f>
        <v>12</v>
      </c>
      <c r="I11" s="72">
        <f>DatosDelitos!L5+DatosDelitos!L13-DatosDelitos!L17</f>
        <v>6</v>
      </c>
      <c r="J11" s="72">
        <f>DatosDelitos!M5+DatosDelitos!M13-DatosDelitos!M17</f>
        <v>5</v>
      </c>
      <c r="K11" s="72">
        <f>DatosDelitos!O5+DatosDelitos!O13-DatosDelitos!O17</f>
        <v>33</v>
      </c>
      <c r="L11" s="73">
        <f>DatosDelitos!P5+DatosDelitos!P13-DatosDelitos!P17</f>
        <v>1647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0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1742</v>
      </c>
      <c r="E15" s="75">
        <f>DatosDelitos!H17+DatosDelitos!H44</f>
        <v>370</v>
      </c>
      <c r="F15" s="75">
        <f>DatosDelitos!I16+DatosDelitos!I44</f>
        <v>30</v>
      </c>
      <c r="G15" s="75">
        <f>DatosDelitos!J17+DatosDelitos!J44</f>
        <v>17</v>
      </c>
      <c r="H15" s="75">
        <f>DatosDelitos!K17+DatosDelitos!K44</f>
        <v>7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8</v>
      </c>
      <c r="L15" s="76">
        <f>DatosDelitos!P17+DatosDelitos!P44</f>
        <v>740</v>
      </c>
    </row>
    <row r="16" spans="2:13" ht="13.15" customHeight="1" x14ac:dyDescent="0.2">
      <c r="B16" s="214" t="s">
        <v>1620</v>
      </c>
      <c r="C16" s="214"/>
      <c r="D16" s="74">
        <f>DatosDelitos!C30</f>
        <v>1215</v>
      </c>
      <c r="E16" s="75">
        <f>DatosDelitos!H30</f>
        <v>271</v>
      </c>
      <c r="F16" s="75">
        <f>DatosDelitos!I30</f>
        <v>354</v>
      </c>
      <c r="G16" s="75">
        <f>DatosDelitos!J30</f>
        <v>4</v>
      </c>
      <c r="H16" s="75">
        <f>DatosDelitos!K30</f>
        <v>7</v>
      </c>
      <c r="I16" s="75">
        <f>DatosDelitos!L30</f>
        <v>0</v>
      </c>
      <c r="J16" s="75">
        <f>DatosDelitos!M30</f>
        <v>0</v>
      </c>
      <c r="K16" s="75">
        <f>DatosDelitos!O30</f>
        <v>11</v>
      </c>
      <c r="L16" s="76">
        <f>DatosDelitos!P30</f>
        <v>1690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1</v>
      </c>
      <c r="E17" s="75">
        <f>DatosDelitos!H42-DatosDelitos!H44</f>
        <v>0</v>
      </c>
      <c r="F17" s="75">
        <f>DatosDelitos!I42-DatosDelitos!I44</f>
        <v>1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0</v>
      </c>
    </row>
    <row r="18" spans="2:12" ht="13.15" customHeight="1" x14ac:dyDescent="0.2">
      <c r="B18" s="214" t="s">
        <v>1622</v>
      </c>
      <c r="C18" s="214"/>
      <c r="D18" s="74">
        <f>DatosDelitos!C50</f>
        <v>524</v>
      </c>
      <c r="E18" s="75">
        <f>DatosDelitos!H50</f>
        <v>85</v>
      </c>
      <c r="F18" s="75">
        <f>DatosDelitos!I50</f>
        <v>86</v>
      </c>
      <c r="G18" s="75">
        <f>DatosDelitos!J50</f>
        <v>51</v>
      </c>
      <c r="H18" s="75">
        <f>DatosDelitos!K50</f>
        <v>40</v>
      </c>
      <c r="I18" s="75">
        <f>DatosDelitos!L50</f>
        <v>0</v>
      </c>
      <c r="J18" s="75">
        <f>DatosDelitos!M50</f>
        <v>0</v>
      </c>
      <c r="K18" s="75">
        <f>DatosDelitos!O50</f>
        <v>9</v>
      </c>
      <c r="L18" s="76">
        <f>DatosDelitos!P50</f>
        <v>128</v>
      </c>
    </row>
    <row r="19" spans="2:12" ht="13.15" customHeight="1" x14ac:dyDescent="0.2">
      <c r="B19" s="214" t="s">
        <v>1623</v>
      </c>
      <c r="C19" s="214"/>
      <c r="D19" s="74">
        <f>DatosDelitos!C72</f>
        <v>6</v>
      </c>
      <c r="E19" s="75">
        <f>DatosDelitos!H72</f>
        <v>1</v>
      </c>
      <c r="F19" s="75">
        <f>DatosDelitos!I72</f>
        <v>3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106</v>
      </c>
      <c r="E20" s="75">
        <f>DatosDelitos!H74</f>
        <v>19</v>
      </c>
      <c r="F20" s="75">
        <f>DatosDelitos!I74</f>
        <v>17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0</v>
      </c>
      <c r="L20" s="76">
        <f>DatosDelitos!P74</f>
        <v>19</v>
      </c>
    </row>
    <row r="21" spans="2:12" ht="13.15" customHeight="1" x14ac:dyDescent="0.2">
      <c r="B21" s="215" t="s">
        <v>1625</v>
      </c>
      <c r="C21" s="215"/>
      <c r="D21" s="74">
        <f>DatosDelitos!C82</f>
        <v>166</v>
      </c>
      <c r="E21" s="75">
        <f>DatosDelitos!H82</f>
        <v>15</v>
      </c>
      <c r="F21" s="75">
        <f>DatosDelitos!I82</f>
        <v>23</v>
      </c>
      <c r="G21" s="75">
        <f>DatosDelitos!J82</f>
        <v>0</v>
      </c>
      <c r="H21" s="75">
        <f>DatosDelitos!K82</f>
        <v>2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120</v>
      </c>
    </row>
    <row r="22" spans="2:12" ht="13.15" customHeight="1" x14ac:dyDescent="0.2">
      <c r="B22" s="214" t="s">
        <v>1626</v>
      </c>
      <c r="C22" s="214"/>
      <c r="D22" s="74">
        <f>DatosDelitos!C85</f>
        <v>396</v>
      </c>
      <c r="E22" s="75">
        <f>DatosDelitos!H85</f>
        <v>81</v>
      </c>
      <c r="F22" s="75">
        <f>DatosDelitos!I85</f>
        <v>63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80</v>
      </c>
    </row>
    <row r="23" spans="2:12" ht="13.15" customHeight="1" x14ac:dyDescent="0.2">
      <c r="B23" s="214" t="s">
        <v>995</v>
      </c>
      <c r="C23" s="214"/>
      <c r="D23" s="74">
        <f>DatosDelitos!C97</f>
        <v>6711</v>
      </c>
      <c r="E23" s="75">
        <f>DatosDelitos!H97</f>
        <v>1655</v>
      </c>
      <c r="F23" s="75">
        <f>DatosDelitos!I97</f>
        <v>1445</v>
      </c>
      <c r="G23" s="75">
        <f>DatosDelitos!J97</f>
        <v>2</v>
      </c>
      <c r="H23" s="75">
        <f>DatosDelitos!K97</f>
        <v>1</v>
      </c>
      <c r="I23" s="75">
        <f>DatosDelitos!L97</f>
        <v>0</v>
      </c>
      <c r="J23" s="75">
        <f>DatosDelitos!M97</f>
        <v>0</v>
      </c>
      <c r="K23" s="75">
        <f>DatosDelitos!O97</f>
        <v>27</v>
      </c>
      <c r="L23" s="76">
        <f>DatosDelitos!P97</f>
        <v>4823</v>
      </c>
    </row>
    <row r="24" spans="2:12" ht="27" customHeight="1" x14ac:dyDescent="0.2">
      <c r="B24" s="214" t="s">
        <v>1627</v>
      </c>
      <c r="C24" s="214"/>
      <c r="D24" s="74">
        <f>DatosDelitos!C131</f>
        <v>5</v>
      </c>
      <c r="E24" s="75">
        <f>DatosDelitos!H131</f>
        <v>2</v>
      </c>
      <c r="F24" s="75">
        <f>DatosDelitos!I131</f>
        <v>3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1</v>
      </c>
    </row>
    <row r="25" spans="2:12" ht="13.15" customHeight="1" x14ac:dyDescent="0.2">
      <c r="B25" s="214" t="s">
        <v>1628</v>
      </c>
      <c r="C25" s="214"/>
      <c r="D25" s="74">
        <f>DatosDelitos!C137</f>
        <v>64</v>
      </c>
      <c r="E25" s="75">
        <f>DatosDelitos!H137</f>
        <v>7</v>
      </c>
      <c r="F25" s="75">
        <f>DatosDelitos!I137</f>
        <v>7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9</v>
      </c>
    </row>
    <row r="26" spans="2:12" ht="13.15" customHeight="1" x14ac:dyDescent="0.2">
      <c r="B26" s="215" t="s">
        <v>1629</v>
      </c>
      <c r="C26" s="215"/>
      <c r="D26" s="74">
        <f>DatosDelitos!C144</f>
        <v>2</v>
      </c>
      <c r="E26" s="75">
        <f>DatosDelitos!H144</f>
        <v>3</v>
      </c>
      <c r="F26" s="75">
        <f>DatosDelitos!I144</f>
        <v>3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4</v>
      </c>
    </row>
    <row r="27" spans="2:12" ht="38.25" customHeight="1" x14ac:dyDescent="0.2">
      <c r="B27" s="214" t="s">
        <v>1630</v>
      </c>
      <c r="C27" s="214"/>
      <c r="D27" s="74">
        <f>DatosDelitos!C147</f>
        <v>74</v>
      </c>
      <c r="E27" s="75">
        <f>DatosDelitos!H147</f>
        <v>14</v>
      </c>
      <c r="F27" s="75">
        <f>DatosDelitos!I147</f>
        <v>13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9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27</v>
      </c>
      <c r="E28" s="75">
        <f>DatosDelitos!H156+SUM(DatosDelitos!H167:H172)</f>
        <v>4</v>
      </c>
      <c r="F28" s="75">
        <f>DatosDelitos!I156+SUM(DatosDelitos!I167:I172)</f>
        <v>1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3</v>
      </c>
    </row>
    <row r="29" spans="2:12" ht="13.15" customHeight="1" x14ac:dyDescent="0.2">
      <c r="B29" s="214" t="s">
        <v>1632</v>
      </c>
      <c r="C29" s="214"/>
      <c r="D29" s="74">
        <f>SUM(DatosDelitos!C173:C177)</f>
        <v>337</v>
      </c>
      <c r="E29" s="75">
        <f>SUM(DatosDelitos!H173:H177)</f>
        <v>193</v>
      </c>
      <c r="F29" s="75">
        <f>SUM(DatosDelitos!I173:I177)</f>
        <v>140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13</v>
      </c>
      <c r="L29" s="75">
        <f>SUM(DatosDelitos!P173:P177)</f>
        <v>163</v>
      </c>
    </row>
    <row r="30" spans="2:12" ht="13.15" customHeight="1" x14ac:dyDescent="0.2">
      <c r="B30" s="214" t="s">
        <v>1633</v>
      </c>
      <c r="C30" s="214"/>
      <c r="D30" s="74">
        <f>DatosDelitos!C178</f>
        <v>1155</v>
      </c>
      <c r="E30" s="75">
        <f>DatosDelitos!H178</f>
        <v>400</v>
      </c>
      <c r="F30" s="75">
        <f>DatosDelitos!I178</f>
        <v>432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0</v>
      </c>
      <c r="L30" s="75">
        <f>DatosDelitos!P178</f>
        <v>1655</v>
      </c>
    </row>
    <row r="31" spans="2:12" ht="13.15" customHeight="1" x14ac:dyDescent="0.2">
      <c r="B31" s="214" t="s">
        <v>1634</v>
      </c>
      <c r="C31" s="214"/>
      <c r="D31" s="74">
        <f>DatosDelitos!C186</f>
        <v>433</v>
      </c>
      <c r="E31" s="75">
        <f>DatosDelitos!H186</f>
        <v>91</v>
      </c>
      <c r="F31" s="75">
        <f>DatosDelitos!I186</f>
        <v>73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1</v>
      </c>
      <c r="L31" s="75">
        <f>DatosDelitos!P186</f>
        <v>90</v>
      </c>
    </row>
    <row r="32" spans="2:12" ht="13.15" customHeight="1" x14ac:dyDescent="0.2">
      <c r="B32" s="214" t="s">
        <v>1635</v>
      </c>
      <c r="C32" s="214"/>
      <c r="D32" s="74">
        <f>DatosDelitos!C201</f>
        <v>28</v>
      </c>
      <c r="E32" s="75">
        <f>DatosDelitos!H201</f>
        <v>5</v>
      </c>
      <c r="F32" s="75">
        <f>DatosDelitos!I201</f>
        <v>3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3</v>
      </c>
    </row>
    <row r="33" spans="2:13" ht="13.15" customHeight="1" x14ac:dyDescent="0.2">
      <c r="B33" s="214" t="s">
        <v>1636</v>
      </c>
      <c r="C33" s="214"/>
      <c r="D33" s="74">
        <f>DatosDelitos!C223</f>
        <v>1136</v>
      </c>
      <c r="E33" s="75">
        <f>DatosDelitos!H223</f>
        <v>378</v>
      </c>
      <c r="F33" s="75">
        <f>DatosDelitos!I223</f>
        <v>350</v>
      </c>
      <c r="G33" s="75">
        <f>DatosDelitos!J223</f>
        <v>2</v>
      </c>
      <c r="H33" s="75">
        <f>DatosDelitos!K223</f>
        <v>1</v>
      </c>
      <c r="I33" s="75">
        <f>DatosDelitos!L223</f>
        <v>0</v>
      </c>
      <c r="J33" s="75">
        <f>DatosDelitos!M223</f>
        <v>0</v>
      </c>
      <c r="K33" s="75">
        <f>DatosDelitos!O223</f>
        <v>12</v>
      </c>
      <c r="L33" s="75">
        <f>DatosDelitos!P223</f>
        <v>535</v>
      </c>
    </row>
    <row r="34" spans="2:13" ht="13.15" customHeight="1" x14ac:dyDescent="0.2">
      <c r="B34" s="214" t="s">
        <v>1637</v>
      </c>
      <c r="C34" s="214"/>
      <c r="D34" s="74">
        <f>DatosDelitos!C244</f>
        <v>30</v>
      </c>
      <c r="E34" s="75">
        <f>DatosDelitos!H244</f>
        <v>2</v>
      </c>
      <c r="F34" s="75">
        <f>DatosDelitos!I244</f>
        <v>5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7</v>
      </c>
    </row>
    <row r="35" spans="2:13" ht="13.15" customHeight="1" x14ac:dyDescent="0.2">
      <c r="B35" s="214" t="s">
        <v>1638</v>
      </c>
      <c r="C35" s="214"/>
      <c r="D35" s="74">
        <f>DatosDelitos!C271</f>
        <v>953</v>
      </c>
      <c r="E35" s="75">
        <f>DatosDelitos!H271</f>
        <v>551</v>
      </c>
      <c r="F35" s="75">
        <f>DatosDelitos!I271</f>
        <v>549</v>
      </c>
      <c r="G35" s="75">
        <f>DatosDelitos!J271</f>
        <v>2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2</v>
      </c>
      <c r="L35" s="75">
        <f>DatosDelitos!P271</f>
        <v>511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3</v>
      </c>
      <c r="E38" s="75">
        <f>DatosDelitos!H312+DatosDelitos!H318+DatosDelitos!H320</f>
        <v>3</v>
      </c>
      <c r="F38" s="75">
        <f>DatosDelitos!I312+DatosDelitos!I318+DatosDelitos!I320</f>
        <v>2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1757</v>
      </c>
      <c r="E39" s="75">
        <f>DatosDelitos!H323</f>
        <v>210</v>
      </c>
      <c r="F39" s="75">
        <f>DatosDelitos!I323</f>
        <v>9</v>
      </c>
      <c r="G39" s="75">
        <f>DatosDelitos!J323</f>
        <v>1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3</v>
      </c>
    </row>
    <row r="40" spans="2:13" ht="13.15" customHeight="1" x14ac:dyDescent="0.2">
      <c r="B40" s="214" t="s">
        <v>1643</v>
      </c>
      <c r="C40" s="214"/>
      <c r="D40" s="74">
        <f>DatosDelitos!C325</f>
        <v>4</v>
      </c>
      <c r="E40" s="74">
        <f>DatosDelitos!H325</f>
        <v>0</v>
      </c>
      <c r="F40" s="74">
        <f>DatosDelitos!I325</f>
        <v>0</v>
      </c>
      <c r="G40" s="74">
        <f>DatosDelitos!J325</f>
        <v>1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5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19029</v>
      </c>
      <c r="E43" s="77">
        <f t="shared" ref="E43:L43" si="0">SUM(E11:E42)</f>
        <v>4876</v>
      </c>
      <c r="F43" s="77">
        <f t="shared" si="0"/>
        <v>4368</v>
      </c>
      <c r="G43" s="77">
        <f t="shared" si="0"/>
        <v>103</v>
      </c>
      <c r="H43" s="77">
        <f t="shared" si="0"/>
        <v>70</v>
      </c>
      <c r="I43" s="77">
        <f t="shared" si="0"/>
        <v>6</v>
      </c>
      <c r="J43" s="77">
        <f t="shared" si="0"/>
        <v>5</v>
      </c>
      <c r="K43" s="77">
        <f t="shared" si="0"/>
        <v>116</v>
      </c>
      <c r="L43" s="77">
        <f t="shared" si="0"/>
        <v>12246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114</v>
      </c>
      <c r="E50" s="80">
        <f>DatosDelitos!G13-DatosDelitos!G17</f>
        <v>63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1316</v>
      </c>
      <c r="E54" s="80">
        <f>DatosDelitos!G17+DatosDelitos!G44</f>
        <v>417</v>
      </c>
    </row>
    <row r="55" spans="2:5" ht="13.15" customHeight="1" x14ac:dyDescent="0.25">
      <c r="B55" s="216" t="s">
        <v>1620</v>
      </c>
      <c r="C55" s="216"/>
      <c r="D55" s="80">
        <f>DatosDelitos!F30</f>
        <v>395</v>
      </c>
      <c r="E55" s="80">
        <f>DatosDelitos!G30</f>
        <v>272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0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33</v>
      </c>
      <c r="E57" s="80">
        <f>DatosDelitos!G50</f>
        <v>9</v>
      </c>
    </row>
    <row r="58" spans="2:5" ht="13.15" customHeight="1" x14ac:dyDescent="0.25">
      <c r="B58" s="216" t="s">
        <v>1623</v>
      </c>
      <c r="C58" s="216"/>
      <c r="D58" s="80">
        <f>DatosDelitos!F72</f>
        <v>1</v>
      </c>
      <c r="E58" s="80">
        <f>DatosDelitos!G72</f>
        <v>1</v>
      </c>
    </row>
    <row r="59" spans="2:5" ht="27" customHeight="1" x14ac:dyDescent="0.25">
      <c r="B59" s="216" t="s">
        <v>1648</v>
      </c>
      <c r="C59" s="216"/>
      <c r="D59" s="80">
        <f>DatosDelitos!F74</f>
        <v>3</v>
      </c>
      <c r="E59" s="80">
        <f>DatosDelitos!G74</f>
        <v>1</v>
      </c>
    </row>
    <row r="60" spans="2:5" ht="13.15" customHeight="1" x14ac:dyDescent="0.25">
      <c r="B60" s="216" t="s">
        <v>1625</v>
      </c>
      <c r="C60" s="216"/>
      <c r="D60" s="80">
        <f>DatosDelitos!F82</f>
        <v>23</v>
      </c>
      <c r="E60" s="80">
        <f>DatosDelitos!G82</f>
        <v>13</v>
      </c>
    </row>
    <row r="61" spans="2:5" ht="13.15" customHeight="1" x14ac:dyDescent="0.25">
      <c r="B61" s="216" t="s">
        <v>1626</v>
      </c>
      <c r="C61" s="216"/>
      <c r="D61" s="80">
        <f>DatosDelitos!F85</f>
        <v>3</v>
      </c>
      <c r="E61" s="80">
        <f>DatosDelitos!G85</f>
        <v>1</v>
      </c>
    </row>
    <row r="62" spans="2:5" ht="13.15" customHeight="1" x14ac:dyDescent="0.25">
      <c r="B62" s="216" t="s">
        <v>995</v>
      </c>
      <c r="C62" s="216"/>
      <c r="D62" s="80">
        <f>DatosDelitos!F97</f>
        <v>216</v>
      </c>
      <c r="E62" s="80">
        <f>DatosDelitos!G97</f>
        <v>108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0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0</v>
      </c>
      <c r="E67" s="80">
        <f>DatosDelitos!G156+SUM(DatosDelitos!G167:H172)</f>
        <v>3</v>
      </c>
    </row>
    <row r="68" spans="2:5" ht="13.15" customHeight="1" x14ac:dyDescent="0.25">
      <c r="B68" s="216" t="s">
        <v>1632</v>
      </c>
      <c r="C68" s="216"/>
      <c r="D68" s="80">
        <f>SUM(DatosDelitos!F173:G177)</f>
        <v>12</v>
      </c>
      <c r="E68" s="80">
        <f>SUM(DatosDelitos!G173:H177)</f>
        <v>198</v>
      </c>
    </row>
    <row r="69" spans="2:5" ht="13.15" customHeight="1" x14ac:dyDescent="0.25">
      <c r="B69" s="216" t="s">
        <v>1633</v>
      </c>
      <c r="C69" s="216"/>
      <c r="D69" s="80">
        <f>DatosDelitos!F178</f>
        <v>1618</v>
      </c>
      <c r="E69" s="80">
        <f>DatosDelitos!G178</f>
        <v>1413</v>
      </c>
    </row>
    <row r="70" spans="2:5" ht="13.15" customHeight="1" x14ac:dyDescent="0.25">
      <c r="B70" s="216" t="s">
        <v>1634</v>
      </c>
      <c r="C70" s="216"/>
      <c r="D70" s="80">
        <f>DatosDelitos!F186</f>
        <v>21</v>
      </c>
      <c r="E70" s="80">
        <f>DatosDelitos!G186</f>
        <v>9</v>
      </c>
    </row>
    <row r="71" spans="2:5" ht="13.15" customHeight="1" x14ac:dyDescent="0.25">
      <c r="B71" s="216" t="s">
        <v>1635</v>
      </c>
      <c r="C71" s="216"/>
      <c r="D71" s="80">
        <f>DatosDelitos!F201</f>
        <v>0</v>
      </c>
      <c r="E71" s="80">
        <f>DatosDelitos!G201</f>
        <v>0</v>
      </c>
    </row>
    <row r="72" spans="2:5" ht="13.15" customHeight="1" x14ac:dyDescent="0.25">
      <c r="B72" s="216" t="s">
        <v>1636</v>
      </c>
      <c r="C72" s="216"/>
      <c r="D72" s="80">
        <f>DatosDelitos!F223</f>
        <v>350</v>
      </c>
      <c r="E72" s="80">
        <f>DatosDelitos!G223</f>
        <v>242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103</v>
      </c>
      <c r="E74" s="80">
        <f>DatosDelitos!G271</f>
        <v>74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16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4224</v>
      </c>
      <c r="E82" s="80">
        <f>SUM(E49:E81)</f>
        <v>2824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6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27</v>
      </c>
    </row>
    <row r="92" spans="2:13" ht="13.15" customHeight="1" x14ac:dyDescent="0.25">
      <c r="B92" s="216" t="s">
        <v>1620</v>
      </c>
      <c r="C92" s="216"/>
      <c r="D92" s="80">
        <f>DatosDelitos!N30</f>
        <v>3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3</v>
      </c>
    </row>
    <row r="94" spans="2:13" ht="13.15" customHeight="1" x14ac:dyDescent="0.25">
      <c r="B94" s="216" t="s">
        <v>1622</v>
      </c>
      <c r="C94" s="216"/>
      <c r="D94" s="80">
        <f>DatosDelitos!N50</f>
        <v>32</v>
      </c>
    </row>
    <row r="95" spans="2:13" ht="13.15" customHeight="1" x14ac:dyDescent="0.25">
      <c r="B95" s="216" t="s">
        <v>1623</v>
      </c>
      <c r="C95" s="216"/>
      <c r="D95" s="80">
        <f>DatosDelitos!N72</f>
        <v>1</v>
      </c>
    </row>
    <row r="96" spans="2:13" ht="27" customHeight="1" x14ac:dyDescent="0.25">
      <c r="B96" s="216" t="s">
        <v>1648</v>
      </c>
      <c r="C96" s="216"/>
      <c r="D96" s="80">
        <f>DatosDelitos!N74</f>
        <v>1</v>
      </c>
    </row>
    <row r="97" spans="2:4" ht="13.15" customHeight="1" x14ac:dyDescent="0.25">
      <c r="B97" s="216" t="s">
        <v>1625</v>
      </c>
      <c r="C97" s="216"/>
      <c r="D97" s="80">
        <f>DatosDelitos!N82</f>
        <v>0</v>
      </c>
    </row>
    <row r="98" spans="2:4" ht="13.15" customHeight="1" x14ac:dyDescent="0.25">
      <c r="B98" s="216" t="s">
        <v>1626</v>
      </c>
      <c r="C98" s="216"/>
      <c r="D98" s="80">
        <f>DatosDelitos!N85</f>
        <v>9</v>
      </c>
    </row>
    <row r="99" spans="2:4" ht="13.15" customHeight="1" x14ac:dyDescent="0.25">
      <c r="B99" s="216" t="s">
        <v>995</v>
      </c>
      <c r="C99" s="216"/>
      <c r="D99" s="80">
        <f>DatosDelitos!N97</f>
        <v>35</v>
      </c>
    </row>
    <row r="100" spans="2:4" ht="27" customHeight="1" x14ac:dyDescent="0.25">
      <c r="B100" s="216" t="s">
        <v>1649</v>
      </c>
      <c r="C100" s="216"/>
      <c r="D100" s="80">
        <f>DatosDelitos!N131</f>
        <v>4</v>
      </c>
    </row>
    <row r="101" spans="2:4" ht="13.15" customHeight="1" x14ac:dyDescent="0.25">
      <c r="B101" s="216" t="s">
        <v>1628</v>
      </c>
      <c r="C101" s="216"/>
      <c r="D101" s="80">
        <f>DatosDelitos!N137</f>
        <v>0</v>
      </c>
    </row>
    <row r="102" spans="2:4" ht="13.15" customHeight="1" x14ac:dyDescent="0.25">
      <c r="B102" s="216" t="s">
        <v>1629</v>
      </c>
      <c r="C102" s="216"/>
      <c r="D102" s="80">
        <f>DatosDelitos!N144</f>
        <v>1</v>
      </c>
    </row>
    <row r="103" spans="2:4" ht="13.15" customHeight="1" x14ac:dyDescent="0.25">
      <c r="B103" s="216" t="s">
        <v>1653</v>
      </c>
      <c r="C103" s="216"/>
      <c r="D103" s="80">
        <f>DatosDelitos!N148</f>
        <v>0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4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16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1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2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11</v>
      </c>
    </row>
    <row r="111" spans="2:4" ht="13.15" customHeight="1" x14ac:dyDescent="0.25">
      <c r="B111" s="216" t="s">
        <v>1635</v>
      </c>
      <c r="C111" s="216"/>
      <c r="D111" s="80">
        <f>DatosDelitos!N201</f>
        <v>8</v>
      </c>
    </row>
    <row r="112" spans="2:4" ht="13.15" customHeight="1" x14ac:dyDescent="0.25">
      <c r="B112" s="216" t="s">
        <v>1636</v>
      </c>
      <c r="C112" s="216"/>
      <c r="D112" s="80">
        <f>DatosDelitos!N223</f>
        <v>3</v>
      </c>
    </row>
    <row r="113" spans="2:4" ht="13.15" customHeight="1" x14ac:dyDescent="0.25">
      <c r="B113" s="216" t="s">
        <v>1637</v>
      </c>
      <c r="C113" s="216"/>
      <c r="D113" s="80">
        <f>DatosDelitos!N244</f>
        <v>2</v>
      </c>
    </row>
    <row r="114" spans="2:4" ht="13.15" customHeight="1" x14ac:dyDescent="0.25">
      <c r="B114" s="216" t="s">
        <v>1638</v>
      </c>
      <c r="C114" s="216"/>
      <c r="D114" s="80">
        <f>DatosDelitos!N271</f>
        <v>1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0</v>
      </c>
    </row>
    <row r="120" spans="2:4" ht="12.75" customHeight="1" x14ac:dyDescent="0.25">
      <c r="B120" s="218" t="s">
        <v>1643</v>
      </c>
      <c r="C120" s="218"/>
      <c r="D120" s="80">
        <f>DatosDelitos!N325</f>
        <v>1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171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2022-05-23T10:43:32Z</dcterms:created>
  <dcterms:modified xsi:type="dcterms:W3CDTF">2022-06-02T12:20:43Z</dcterms:modified>
</cp:coreProperties>
</file>