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95054F7F-66BF-461D-A115-76C0C92A510D}" xr6:coauthVersionLast="47" xr6:coauthVersionMax="47" xr10:uidLastSave="{00000000-0000-0000-0000-000000000000}"/>
  <workbookProtection workbookAlgorithmName="SHA-512" workbookHashValue="6jXAWFAEmCuoGqtrkHUQELPWngebSmWs4tnBlqp88dsAlr7KHHoku9wpuQb3/bm66r3klzBlmDEh7Abg2z4LNg==" workbookSaltValue="WXzkggt8a4CXY+DxTXcavA==" workbookSpinCount="100000" lockStructure="1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0" i="1" l="1"/>
  <c r="T69" i="1"/>
  <c r="T61" i="1"/>
  <c r="T58" i="1"/>
  <c r="N58" i="1"/>
  <c r="N57" i="1"/>
  <c r="N49" i="1"/>
  <c r="AI24" i="1"/>
  <c r="AJ24" i="1"/>
  <c r="AG24" i="1"/>
  <c r="AG22" i="1"/>
  <c r="AJ22" i="1"/>
  <c r="AI22" i="1"/>
  <c r="AH22" i="1"/>
  <c r="AH24" i="1" s="1"/>
  <c r="AH8" i="1"/>
  <c r="AH10" i="1" s="1"/>
  <c r="AI8" i="1"/>
  <c r="AI10" i="1" s="1"/>
  <c r="AJ8" i="1"/>
  <c r="AJ10" i="1" s="1"/>
  <c r="AG8" i="1"/>
  <c r="AG10" i="1" s="1"/>
  <c r="S55" i="1"/>
  <c r="T55" i="1" s="1"/>
  <c r="S52" i="1"/>
  <c r="T52" i="1" s="1"/>
  <c r="S64" i="1"/>
  <c r="T64" i="1" s="1"/>
  <c r="S61" i="1"/>
  <c r="S58" i="1"/>
  <c r="S49" i="1"/>
  <c r="T49" i="1" s="1"/>
  <c r="S46" i="1"/>
  <c r="M52" i="1"/>
  <c r="M49" i="1"/>
  <c r="M40" i="1"/>
  <c r="N40" i="1" s="1"/>
  <c r="M43" i="1"/>
  <c r="N43" i="1" s="1"/>
  <c r="M46" i="1"/>
  <c r="N46" i="1" s="1"/>
  <c r="T46" i="1"/>
</calcChain>
</file>

<file path=xl/sharedStrings.xml><?xml version="1.0" encoding="utf-8"?>
<sst xmlns="http://schemas.openxmlformats.org/spreadsheetml/2006/main" count="116" uniqueCount="64">
  <si>
    <t>FISCALÍA ANTE EL TRIBUNAL CONSTITUCIONAL</t>
  </si>
  <si>
    <t>Cuestiones de inconstitucionalidad</t>
  </si>
  <si>
    <t>Recursos de amparo</t>
  </si>
  <si>
    <t>Dictámenes en trámite de alegaciones</t>
  </si>
  <si>
    <t>Dictámenes en trámite de admisión</t>
  </si>
  <si>
    <t>Órdenes jurisdiccionales a los que se refieren las cuestiones de inconstitucionalidad</t>
  </si>
  <si>
    <t>Civil</t>
  </si>
  <si>
    <t>Militar</t>
  </si>
  <si>
    <t>Social</t>
  </si>
  <si>
    <t>Contencioso-Administrativo</t>
  </si>
  <si>
    <t>Cuestiones de inconstitucionalidad (asuntos despachados)</t>
  </si>
  <si>
    <t>Conformidad con la posición del Fiscal de las sentencias dictadas en cuestiones de inconstitucionalidad</t>
  </si>
  <si>
    <t>SENTENCIAS</t>
  </si>
  <si>
    <t>Conforme</t>
  </si>
  <si>
    <t>Disconforme</t>
  </si>
  <si>
    <t>CONTENCIOSO</t>
  </si>
  <si>
    <t>LABORAL</t>
  </si>
  <si>
    <t xml:space="preserve"> </t>
  </si>
  <si>
    <t>TOTAL</t>
  </si>
  <si>
    <t>% CONFORMIDAD</t>
  </si>
  <si>
    <t>Sentencias conformes</t>
  </si>
  <si>
    <t>Sentencias disconformes</t>
  </si>
  <si>
    <t>Dictámenes sobre desistimiento</t>
  </si>
  <si>
    <t>Recursos de súplica interpuestos</t>
  </si>
  <si>
    <t>Órdenes jurisdiccionales a los que se refieren los recursos de amparo</t>
  </si>
  <si>
    <t>Penal</t>
  </si>
  <si>
    <t>Parlamentario</t>
  </si>
  <si>
    <t>Electoral</t>
  </si>
  <si>
    <t>Conformidad con la posición del Fiscal de las sentencias dictadas en recurso de amparo</t>
  </si>
  <si>
    <t>CIVILES</t>
  </si>
  <si>
    <t>PENALES</t>
  </si>
  <si>
    <t>CONTENCIOSAS</t>
  </si>
  <si>
    <t>LABORALES</t>
  </si>
  <si>
    <t>EVOLUCIÓN INTERANUAL POR TIPO DE DICTAMEN</t>
  </si>
  <si>
    <t>Recursos de Amparo Constitucional</t>
  </si>
  <si>
    <t xml:space="preserve">EVOLUCIÓN DE ASUNTOS REGISTRADOS </t>
  </si>
  <si>
    <t>Año 2014</t>
  </si>
  <si>
    <t>PARLAMENTARIAS</t>
  </si>
  <si>
    <t>Año 2015</t>
  </si>
  <si>
    <t>PENAL</t>
  </si>
  <si>
    <t>Año 2016</t>
  </si>
  <si>
    <t>Año 2017</t>
  </si>
  <si>
    <t>MILITAR</t>
  </si>
  <si>
    <t>Año 2018</t>
  </si>
  <si>
    <t>Laboral</t>
  </si>
  <si>
    <t>CIVIL</t>
  </si>
  <si>
    <t>ELECTORALES</t>
  </si>
  <si>
    <t>Año 2019</t>
  </si>
  <si>
    <t>Año 2020</t>
  </si>
  <si>
    <t>Otras</t>
  </si>
  <si>
    <t>Año 2021</t>
  </si>
  <si>
    <t>Antecedentes (Instrucción FGE 2/2012)</t>
  </si>
  <si>
    <t xml:space="preserve">Interposición de demanda </t>
  </si>
  <si>
    <t>Pieza de suspensión (art. 56 LOTC)</t>
  </si>
  <si>
    <t>Planteamiento de cuestión de inconstitucionalidad interna (art. 55.2 LOTC)</t>
  </si>
  <si>
    <t>Otros (Acumulación – ampliación - ejecución)</t>
  </si>
  <si>
    <t>Notif. de providencias de inadmisión</t>
  </si>
  <si>
    <t>Informes de insostenibilidad (asistencia jurídica gratuita)</t>
  </si>
  <si>
    <t>Respuestas a escritos de parte</t>
  </si>
  <si>
    <t>Dictámenes en trámite de alegacions</t>
  </si>
  <si>
    <t>Total Cuestiones de inconstitucionalidad sin antecedentes (Instrucción FGE 2/2012)</t>
  </si>
  <si>
    <t xml:space="preserve">Total Cuestiones de inconstitucionalidad incluidos antecedentes </t>
  </si>
  <si>
    <t>Total Recursos de Amparo excluidas respuestas a escritos de parte</t>
  </si>
  <si>
    <t>Total de asuntos. Recursos de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</si>
</sst>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name val="Times New Roman"/>
      <family val="1"/>
    </font>
    <font>
      <b/>
      <sz val="7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3" fontId="2" fillId="0" borderId="0" xfId="0" applyNumberFormat="1" applyFont="1" applyBorder="1" applyAlignment="1">
      <alignment horizontal="left" vertical="center"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6" fillId="0" borderId="2" xfId="0" applyFont="1" applyBorder="1"/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Border="1"/>
    <xf numFmtId="0" fontId="1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10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14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9" fontId="4" fillId="0" borderId="1" xfId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9" fontId="4" fillId="0" borderId="3" xfId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12" fillId="0" borderId="0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3" fontId="3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Hoja1!$B$5:$I$5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Hoja1!$B$6:$I$6</c:f>
              <c:numCache>
                <c:formatCode>General</c:formatCode>
                <c:ptCount val="8"/>
                <c:pt idx="0">
                  <c:v>7736</c:v>
                </c:pt>
                <c:pt idx="1">
                  <c:v>7573</c:v>
                </c:pt>
                <c:pt idx="2">
                  <c:v>6913</c:v>
                </c:pt>
                <c:pt idx="3">
                  <c:v>6284</c:v>
                </c:pt>
                <c:pt idx="4">
                  <c:v>7140</c:v>
                </c:pt>
                <c:pt idx="5">
                  <c:v>7580</c:v>
                </c:pt>
                <c:pt idx="6">
                  <c:v>6566</c:v>
                </c:pt>
                <c:pt idx="7">
                  <c:v>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6-4262-867A-41DB58EFC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009935"/>
        <c:axId val="1"/>
      </c:barChart>
      <c:catAx>
        <c:axId val="313009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30099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Hoja1!$L$4:$N$4</c:f>
              <c:strCache>
                <c:ptCount val="3"/>
                <c:pt idx="0">
                  <c:v>Dictámenes en trámite de alegaciones</c:v>
                </c:pt>
                <c:pt idx="1">
                  <c:v>Dictámenes en trámite de admisión</c:v>
                </c:pt>
                <c:pt idx="2">
                  <c:v>Antecedentes (Instrucción FGE 2/2012)</c:v>
                </c:pt>
              </c:strCache>
            </c:strRef>
          </c:cat>
          <c:val>
            <c:numRef>
              <c:f>Hoja1!$L$5:$N$5</c:f>
              <c:numCache>
                <c:formatCode>General</c:formatCode>
                <c:ptCount val="3"/>
                <c:pt idx="0">
                  <c:v>18</c:v>
                </c:pt>
                <c:pt idx="1">
                  <c:v>8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A-44AD-8ACD-E399F609A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016175"/>
        <c:axId val="1"/>
      </c:barChart>
      <c:catAx>
        <c:axId val="3130161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301617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39-49E3-A7EA-B0F20235F0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39-49E3-A7EA-B0F20235F0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39-49E3-A7EA-B0F20235F0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39-49E3-A7EA-B0F20235F08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Hoja1!$L$22:$O$22</c:f>
              <c:strCache>
                <c:ptCount val="4"/>
                <c:pt idx="0">
                  <c:v>Civil</c:v>
                </c:pt>
                <c:pt idx="1">
                  <c:v>Penal</c:v>
                </c:pt>
                <c:pt idx="2">
                  <c:v>Contencioso-Administrativo</c:v>
                </c:pt>
                <c:pt idx="3">
                  <c:v>Laboral</c:v>
                </c:pt>
              </c:strCache>
            </c:strRef>
          </c:cat>
          <c:val>
            <c:numRef>
              <c:f>Hoja1!$L$23:$O$23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39-49E3-A7EA-B0F20235F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98681918653803"/>
          <c:y val="0.13483589918031888"/>
          <c:w val="0.26728326525623136"/>
          <c:h val="0.7146302656556899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EC-4354-9609-23F0E98071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EC-4354-9609-23F0E98071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Hoja1!$L$57:$L$58</c:f>
              <c:strCache>
                <c:ptCount val="2"/>
                <c:pt idx="0">
                  <c:v>Sentencias conformes</c:v>
                </c:pt>
                <c:pt idx="1">
                  <c:v>Sentencias disconformes</c:v>
                </c:pt>
              </c:strCache>
            </c:strRef>
          </c:cat>
          <c:val>
            <c:numRef>
              <c:f>Hoja1!$N$57:$N$58</c:f>
              <c:numCache>
                <c:formatCode>General</c:formatCode>
                <c:ptCount val="2"/>
                <c:pt idx="0">
                  <c:v>8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354-9609-23F0E9807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62281688457859"/>
          <c:y val="0.29136742148741895"/>
          <c:w val="0.26658186302961451"/>
          <c:h val="0.39013603894078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Hoja1!$R$4:$AA$4</c:f>
              <c:strCache>
                <c:ptCount val="10"/>
                <c:pt idx="0">
                  <c:v>Interposición de demanda </c:v>
                </c:pt>
                <c:pt idx="1">
                  <c:v>Dictámenes en trámite de alegaciones</c:v>
                </c:pt>
                <c:pt idx="2">
                  <c:v>Pieza de suspensión (art. 56 LOTC)</c:v>
                </c:pt>
                <c:pt idx="3">
                  <c:v>Dictámenes sobre desistimiento</c:v>
                </c:pt>
                <c:pt idx="4">
                  <c:v>Planteamiento de cuestión de inconstitucionalidad interna (art. 55.2 LOTC)</c:v>
                </c:pt>
                <c:pt idx="5">
                  <c:v>Otros (Acumulación – ampliación - ejecución)</c:v>
                </c:pt>
                <c:pt idx="6">
                  <c:v>Notif. de providencias de inadmisión</c:v>
                </c:pt>
                <c:pt idx="7">
                  <c:v>Recursos de súplica interpuestos</c:v>
                </c:pt>
                <c:pt idx="8">
                  <c:v>Informes de insostenibilidad (asistencia jurídica gratuita)</c:v>
                </c:pt>
                <c:pt idx="9">
                  <c:v>Respuestas a escritos de parte</c:v>
                </c:pt>
              </c:strCache>
            </c:strRef>
          </c:cat>
          <c:val>
            <c:numRef>
              <c:f>Hoja1!$R$5:$AA$5</c:f>
              <c:numCache>
                <c:formatCode>General</c:formatCode>
                <c:ptCount val="10"/>
                <c:pt idx="0">
                  <c:v>1</c:v>
                </c:pt>
                <c:pt idx="1">
                  <c:v>156</c:v>
                </c:pt>
                <c:pt idx="2">
                  <c:v>31</c:v>
                </c:pt>
                <c:pt idx="3">
                  <c:v>13</c:v>
                </c:pt>
                <c:pt idx="4">
                  <c:v>2</c:v>
                </c:pt>
                <c:pt idx="5">
                  <c:v>12</c:v>
                </c:pt>
                <c:pt idx="6">
                  <c:v>5661</c:v>
                </c:pt>
                <c:pt idx="7">
                  <c:v>14</c:v>
                </c:pt>
                <c:pt idx="8">
                  <c:v>147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8-42D6-9EFF-36B606C0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72991"/>
        <c:axId val="1"/>
      </c:barChart>
      <c:catAx>
        <c:axId val="3116729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167299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2D-4225-9C21-A93299997E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2D-4225-9C21-A93299997E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2D-4225-9C21-A93299997E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2D-4225-9C21-A93299997E6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52D-4225-9C21-A93299997E6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52D-4225-9C21-A93299997E6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52D-4225-9C21-A93299997E67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FA-4AFC-8A20-D81FEDEF342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Hoja1!$R$25:$Y$25</c:f>
              <c:strCache>
                <c:ptCount val="8"/>
                <c:pt idx="0">
                  <c:v>Civil</c:v>
                </c:pt>
                <c:pt idx="1">
                  <c:v>Penal</c:v>
                </c:pt>
                <c:pt idx="2">
                  <c:v>Social</c:v>
                </c:pt>
                <c:pt idx="3">
                  <c:v>Contencioso-Administrativo</c:v>
                </c:pt>
                <c:pt idx="4">
                  <c:v>Militar</c:v>
                </c:pt>
                <c:pt idx="5">
                  <c:v>Parlamentario</c:v>
                </c:pt>
                <c:pt idx="6">
                  <c:v>Electoral</c:v>
                </c:pt>
                <c:pt idx="7">
                  <c:v>Otras</c:v>
                </c:pt>
              </c:strCache>
            </c:strRef>
          </c:cat>
          <c:val>
            <c:numRef>
              <c:f>Hoja1!$R$26:$Y$26</c:f>
              <c:numCache>
                <c:formatCode>General</c:formatCode>
                <c:ptCount val="8"/>
                <c:pt idx="0">
                  <c:v>1167</c:v>
                </c:pt>
                <c:pt idx="1">
                  <c:v>2946</c:v>
                </c:pt>
                <c:pt idx="2">
                  <c:v>297</c:v>
                </c:pt>
                <c:pt idx="3">
                  <c:v>1573</c:v>
                </c:pt>
                <c:pt idx="4">
                  <c:v>21</c:v>
                </c:pt>
                <c:pt idx="5">
                  <c:v>32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2D-4225-9C21-A93299997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7"/>
        <c:delete val="1"/>
      </c:legendEntry>
      <c:layout>
        <c:manualLayout>
          <c:xMode val="edge"/>
          <c:yMode val="edge"/>
          <c:x val="0.67095011852012043"/>
          <c:y val="0.16088313854713543"/>
          <c:w val="0.28645392607720516"/>
          <c:h val="0.659986511539953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B5-4D85-984A-632FF17253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B5-4D85-984A-632FF17253B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Hoja1!$S$69:$S$70</c:f>
              <c:strCache>
                <c:ptCount val="2"/>
                <c:pt idx="0">
                  <c:v>Sentencias conformes</c:v>
                </c:pt>
                <c:pt idx="1">
                  <c:v>Sentencias disconformes</c:v>
                </c:pt>
              </c:strCache>
            </c:strRef>
          </c:cat>
          <c:val>
            <c:numRef>
              <c:f>Hoja1!$T$69:$T$70</c:f>
              <c:numCache>
                <c:formatCode>General</c:formatCode>
                <c:ptCount val="2"/>
                <c:pt idx="0">
                  <c:v>122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5-4D85-984A-632FF172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480677555136426"/>
          <c:y val="0.29136742148741895"/>
          <c:w val="0.27078233668621621"/>
          <c:h val="0.39013603894078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481013</xdr:colOff>
      <xdr:row>7</xdr:row>
      <xdr:rowOff>19050</xdr:rowOff>
    </xdr:from>
    <xdr:to>
      <xdr:col>8</xdr:col>
      <xdr:colOff>447675</xdr:colOff>
      <xdr:row>21</xdr:row>
      <xdr:rowOff>90488</xdr:rowOff>
    </xdr:to>
    <xdr:graphicFrame macro="">
      <xdr:nvGraphicFramePr>
        <xdr:cNvPr id="1300" name="1 Gráfico">
          <a:extLst>
            <a:ext uri="{FF2B5EF4-FFF2-40B4-BE49-F238E27FC236}">
              <a16:creationId xmlns:a16="http://schemas.microsoft.com/office/drawing/2014/main" id="{C17BFD59-E03C-43D9-84CE-9E6954EDD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6</xdr:row>
      <xdr:rowOff>9525</xdr:rowOff>
    </xdr:from>
    <xdr:to>
      <xdr:col>15</xdr:col>
      <xdr:colOff>9525</xdr:colOff>
      <xdr:row>17</xdr:row>
      <xdr:rowOff>19050</xdr:rowOff>
    </xdr:to>
    <xdr:graphicFrame macro="">
      <xdr:nvGraphicFramePr>
        <xdr:cNvPr id="1301" name="3 Gráfico">
          <a:extLst>
            <a:ext uri="{FF2B5EF4-FFF2-40B4-BE49-F238E27FC236}">
              <a16:creationId xmlns:a16="http://schemas.microsoft.com/office/drawing/2014/main" id="{3321F2AB-2D20-449E-8593-E63C50D81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171450</xdr:rowOff>
    </xdr:from>
    <xdr:to>
      <xdr:col>14</xdr:col>
      <xdr:colOff>1476375</xdr:colOff>
      <xdr:row>34</xdr:row>
      <xdr:rowOff>100013</xdr:rowOff>
    </xdr:to>
    <xdr:graphicFrame macro="">
      <xdr:nvGraphicFramePr>
        <xdr:cNvPr id="1302" name="4 Gráfico">
          <a:extLst>
            <a:ext uri="{FF2B5EF4-FFF2-40B4-BE49-F238E27FC236}">
              <a16:creationId xmlns:a16="http://schemas.microsoft.com/office/drawing/2014/main" id="{FBD9078F-8583-41EF-8108-053B20730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228600</xdr:colOff>
      <xdr:row>55</xdr:row>
      <xdr:rowOff>47625</xdr:rowOff>
    </xdr:from>
    <xdr:to>
      <xdr:col>14</xdr:col>
      <xdr:colOff>504825</xdr:colOff>
      <xdr:row>65</xdr:row>
      <xdr:rowOff>176213</xdr:rowOff>
    </xdr:to>
    <xdr:graphicFrame macro="">
      <xdr:nvGraphicFramePr>
        <xdr:cNvPr id="1303" name="5 Gráfico">
          <a:extLst>
            <a:ext uri="{FF2B5EF4-FFF2-40B4-BE49-F238E27FC236}">
              <a16:creationId xmlns:a16="http://schemas.microsoft.com/office/drawing/2014/main" id="{61BB9F97-8B21-47A1-A5BA-D2D17F886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253365</xdr:colOff>
      <xdr:row>5</xdr:row>
      <xdr:rowOff>171450</xdr:rowOff>
    </xdr:from>
    <xdr:to>
      <xdr:col>26</xdr:col>
      <xdr:colOff>10478</xdr:colOff>
      <xdr:row>20</xdr:row>
      <xdr:rowOff>61913</xdr:rowOff>
    </xdr:to>
    <xdr:graphicFrame macro="">
      <xdr:nvGraphicFramePr>
        <xdr:cNvPr id="1304" name="6 Gráfico">
          <a:extLst>
            <a:ext uri="{FF2B5EF4-FFF2-40B4-BE49-F238E27FC236}">
              <a16:creationId xmlns:a16="http://schemas.microsoft.com/office/drawing/2014/main" id="{C6569990-2303-49AE-9D6F-5A21F2913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390525</xdr:colOff>
      <xdr:row>26</xdr:row>
      <xdr:rowOff>295275</xdr:rowOff>
    </xdr:from>
    <xdr:to>
      <xdr:col>24</xdr:col>
      <xdr:colOff>614363</xdr:colOff>
      <xdr:row>40</xdr:row>
      <xdr:rowOff>109538</xdr:rowOff>
    </xdr:to>
    <xdr:graphicFrame macro="">
      <xdr:nvGraphicFramePr>
        <xdr:cNvPr id="1305" name="7 Gráfico">
          <a:extLst>
            <a:ext uri="{FF2B5EF4-FFF2-40B4-BE49-F238E27FC236}">
              <a16:creationId xmlns:a16="http://schemas.microsoft.com/office/drawing/2014/main" id="{26371097-EE3B-4870-A9D8-E90082255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1104900</xdr:colOff>
      <xdr:row>66</xdr:row>
      <xdr:rowOff>147638</xdr:rowOff>
    </xdr:from>
    <xdr:to>
      <xdr:col>20</xdr:col>
      <xdr:colOff>261938</xdr:colOff>
      <xdr:row>77</xdr:row>
      <xdr:rowOff>85725</xdr:rowOff>
    </xdr:to>
    <xdr:graphicFrame macro="">
      <xdr:nvGraphicFramePr>
        <xdr:cNvPr id="1306" name="8 Gráfico">
          <a:extLst>
            <a:ext uri="{FF2B5EF4-FFF2-40B4-BE49-F238E27FC236}">
              <a16:creationId xmlns:a16="http://schemas.microsoft.com/office/drawing/2014/main" id="{068078A9-275E-4BFB-BB1F-9573D9FED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70"/>
  <sheetViews>
    <sheetView showGridLines="0" tabSelected="1" zoomScaleNormal="100" workbookViewId="0"/>
  </sheetViews>
  <sheetFormatPr baseColWidth="10" defaultRowHeight="15" x14ac:dyDescent="0.25"/>
  <cols>
    <col min="1" max="1" width="3.5703125" customWidth="1"/>
    <col min="2" max="2" width="11.42578125" customWidth="1"/>
    <col min="3" max="3" width="13.5703125" customWidth="1"/>
    <col min="4" max="4" width="13" customWidth="1"/>
    <col min="10" max="10" width="3.85546875" customWidth="1"/>
    <col min="12" max="13" width="15.85546875" customWidth="1"/>
    <col min="14" max="14" width="17" customWidth="1"/>
    <col min="15" max="15" width="18.42578125" customWidth="1"/>
    <col min="16" max="16" width="19.140625" customWidth="1"/>
    <col min="17" max="17" width="2.85546875" customWidth="1"/>
    <col min="19" max="19" width="15.5703125" customWidth="1"/>
    <col min="21" max="21" width="12.85546875" customWidth="1"/>
    <col min="22" max="22" width="14.85546875" customWidth="1"/>
    <col min="25" max="28" width="15" customWidth="1"/>
    <col min="29" max="29" width="3.42578125" customWidth="1"/>
  </cols>
  <sheetData>
    <row r="1" spans="2:36" ht="26.25" customHeight="1" x14ac:dyDescent="0.25">
      <c r="B1" s="39" t="s">
        <v>0</v>
      </c>
      <c r="C1" s="40"/>
      <c r="D1" s="40"/>
      <c r="E1" s="40"/>
      <c r="F1" s="40"/>
      <c r="G1" s="40"/>
      <c r="H1" s="37"/>
      <c r="I1" s="15"/>
    </row>
    <row r="2" spans="2:36" ht="18" customHeight="1" x14ac:dyDescent="0.3">
      <c r="K2" s="39" t="s">
        <v>10</v>
      </c>
      <c r="L2" s="40"/>
      <c r="M2" s="40"/>
      <c r="N2" s="40"/>
      <c r="O2" s="40"/>
      <c r="P2" s="40"/>
      <c r="Q2" s="6"/>
      <c r="R2" s="39" t="s">
        <v>2</v>
      </c>
      <c r="S2" s="39"/>
      <c r="T2" s="39"/>
      <c r="U2" s="39"/>
      <c r="V2" s="39"/>
      <c r="W2" s="39"/>
      <c r="X2" s="39"/>
      <c r="Y2" s="39"/>
      <c r="Z2" s="39"/>
      <c r="AA2" s="39"/>
      <c r="AB2" s="24"/>
    </row>
    <row r="3" spans="2:36" x14ac:dyDescent="0.25">
      <c r="B3" s="41" t="s">
        <v>35</v>
      </c>
      <c r="C3" s="42"/>
      <c r="D3" s="42"/>
      <c r="E3" s="42"/>
      <c r="F3" s="42"/>
      <c r="G3" s="42"/>
      <c r="H3" s="42"/>
      <c r="I3" s="14"/>
      <c r="AD3" s="43" t="s">
        <v>33</v>
      </c>
      <c r="AE3" s="44"/>
      <c r="AF3" s="44"/>
      <c r="AG3" s="44"/>
      <c r="AH3" s="44"/>
      <c r="AI3" s="44"/>
      <c r="AJ3" s="44"/>
    </row>
    <row r="4" spans="2:36" ht="31.5" customHeight="1" x14ac:dyDescent="0.25">
      <c r="L4" s="5" t="s">
        <v>3</v>
      </c>
      <c r="M4" s="17" t="s">
        <v>4</v>
      </c>
      <c r="N4" s="17" t="s">
        <v>51</v>
      </c>
      <c r="R4" s="23" t="s">
        <v>52</v>
      </c>
      <c r="S4" s="5" t="s">
        <v>3</v>
      </c>
      <c r="T4" s="10" t="s">
        <v>53</v>
      </c>
      <c r="U4" s="10" t="s">
        <v>22</v>
      </c>
      <c r="V4" s="10" t="s">
        <v>54</v>
      </c>
      <c r="W4" s="10" t="s">
        <v>55</v>
      </c>
      <c r="X4" s="10" t="s">
        <v>56</v>
      </c>
      <c r="Y4" s="10" t="s">
        <v>23</v>
      </c>
      <c r="Z4" s="10" t="s">
        <v>57</v>
      </c>
      <c r="AA4" s="23" t="s">
        <v>58</v>
      </c>
      <c r="AB4" s="25"/>
    </row>
    <row r="5" spans="2:36" ht="15" customHeight="1" x14ac:dyDescent="0.25">
      <c r="B5" s="3" t="s">
        <v>36</v>
      </c>
      <c r="C5" s="3" t="s">
        <v>38</v>
      </c>
      <c r="D5" s="3" t="s">
        <v>40</v>
      </c>
      <c r="E5" s="3" t="s">
        <v>41</v>
      </c>
      <c r="F5" s="3" t="s">
        <v>43</v>
      </c>
      <c r="G5" s="3" t="s">
        <v>47</v>
      </c>
      <c r="H5" s="3" t="s">
        <v>48</v>
      </c>
      <c r="I5" s="3" t="s">
        <v>50</v>
      </c>
      <c r="L5" s="4">
        <v>18</v>
      </c>
      <c r="M5" s="4">
        <v>8</v>
      </c>
      <c r="N5" s="4">
        <v>43</v>
      </c>
      <c r="R5" s="9">
        <v>1</v>
      </c>
      <c r="S5" s="4">
        <v>156</v>
      </c>
      <c r="T5" s="4">
        <v>31</v>
      </c>
      <c r="U5" s="4">
        <v>13</v>
      </c>
      <c r="V5" s="4">
        <v>2</v>
      </c>
      <c r="W5" s="4">
        <v>12</v>
      </c>
      <c r="X5" s="4">
        <v>5661</v>
      </c>
      <c r="Y5" s="4">
        <v>14</v>
      </c>
      <c r="Z5" s="4">
        <v>147</v>
      </c>
      <c r="AA5" s="4">
        <v>82</v>
      </c>
      <c r="AB5" s="25"/>
      <c r="AD5" s="31" t="s">
        <v>1</v>
      </c>
      <c r="AE5" s="32"/>
      <c r="AF5" s="33"/>
      <c r="AG5" s="11" t="s">
        <v>43</v>
      </c>
      <c r="AH5" s="11" t="s">
        <v>47</v>
      </c>
      <c r="AI5" s="11" t="s">
        <v>48</v>
      </c>
      <c r="AJ5" s="11" t="s">
        <v>50</v>
      </c>
    </row>
    <row r="6" spans="2:36" ht="15" customHeight="1" x14ac:dyDescent="0.25">
      <c r="B6" s="4">
        <v>7736</v>
      </c>
      <c r="C6" s="4">
        <v>7573</v>
      </c>
      <c r="D6" s="4">
        <v>6913</v>
      </c>
      <c r="E6" s="4">
        <v>6284</v>
      </c>
      <c r="F6" s="4">
        <v>7140</v>
      </c>
      <c r="G6" s="4">
        <v>7580</v>
      </c>
      <c r="H6" s="4">
        <v>6566</v>
      </c>
      <c r="I6" s="4">
        <v>6063</v>
      </c>
      <c r="AD6" s="27" t="s">
        <v>3</v>
      </c>
      <c r="AE6" s="27"/>
      <c r="AF6" s="28"/>
      <c r="AG6" s="4">
        <v>22</v>
      </c>
      <c r="AH6" s="4">
        <v>17</v>
      </c>
      <c r="AI6" s="4">
        <v>10</v>
      </c>
      <c r="AJ6" s="4">
        <v>18</v>
      </c>
    </row>
    <row r="7" spans="2:36" ht="15" customHeight="1" x14ac:dyDescent="0.25">
      <c r="AD7" s="27" t="s">
        <v>4</v>
      </c>
      <c r="AE7" s="27"/>
      <c r="AF7" s="28"/>
      <c r="AG7" s="4">
        <v>29</v>
      </c>
      <c r="AH7" s="4">
        <v>15</v>
      </c>
      <c r="AI7" s="4">
        <v>19</v>
      </c>
      <c r="AJ7" s="4">
        <v>8</v>
      </c>
    </row>
    <row r="8" spans="2:36" ht="21.6" customHeight="1" x14ac:dyDescent="0.25">
      <c r="AD8" s="29" t="s">
        <v>60</v>
      </c>
      <c r="AE8" s="29"/>
      <c r="AF8" s="30"/>
      <c r="AG8" s="26">
        <f>SUM(AG6:AG7)</f>
        <v>51</v>
      </c>
      <c r="AH8" s="26">
        <f t="shared" ref="AH8:AJ8" si="0">SUM(AH6:AH7)</f>
        <v>32</v>
      </c>
      <c r="AI8" s="26">
        <f t="shared" si="0"/>
        <v>29</v>
      </c>
      <c r="AJ8" s="26">
        <f t="shared" si="0"/>
        <v>26</v>
      </c>
    </row>
    <row r="9" spans="2:36" ht="15" customHeight="1" x14ac:dyDescent="0.25">
      <c r="AD9" s="27" t="s">
        <v>51</v>
      </c>
      <c r="AE9" s="27"/>
      <c r="AF9" s="28"/>
      <c r="AG9" s="4"/>
      <c r="AH9" s="4"/>
      <c r="AI9" s="4"/>
      <c r="AJ9" s="4">
        <v>43</v>
      </c>
    </row>
    <row r="10" spans="2:36" ht="24" customHeight="1" x14ac:dyDescent="0.25">
      <c r="AD10" s="29" t="s">
        <v>61</v>
      </c>
      <c r="AE10" s="29"/>
      <c r="AF10" s="30"/>
      <c r="AG10" s="26">
        <f>AG9+AG8</f>
        <v>51</v>
      </c>
      <c r="AH10" s="26">
        <f t="shared" ref="AH10:AJ10" si="1">AH9+AH8</f>
        <v>32</v>
      </c>
      <c r="AI10" s="26">
        <f t="shared" si="1"/>
        <v>29</v>
      </c>
      <c r="AJ10" s="26">
        <f t="shared" si="1"/>
        <v>69</v>
      </c>
    </row>
    <row r="11" spans="2:36" ht="15" customHeight="1" x14ac:dyDescent="0.25"/>
    <row r="12" spans="2:36" ht="15" customHeight="1" x14ac:dyDescent="0.25">
      <c r="AD12" s="29" t="s">
        <v>34</v>
      </c>
      <c r="AE12" s="29"/>
      <c r="AF12" s="30"/>
      <c r="AG12" s="11" t="s">
        <v>43</v>
      </c>
      <c r="AH12" s="11" t="s">
        <v>47</v>
      </c>
      <c r="AI12" s="11" t="s">
        <v>48</v>
      </c>
      <c r="AJ12" s="11" t="s">
        <v>50</v>
      </c>
    </row>
    <row r="13" spans="2:36" ht="15" customHeight="1" x14ac:dyDescent="0.25">
      <c r="AD13" s="27" t="s">
        <v>52</v>
      </c>
      <c r="AE13" s="27"/>
      <c r="AF13" s="28"/>
      <c r="AG13" s="11"/>
      <c r="AH13" s="11"/>
      <c r="AI13" s="11"/>
      <c r="AJ13" s="4">
        <v>1</v>
      </c>
    </row>
    <row r="14" spans="2:36" ht="15" customHeight="1" x14ac:dyDescent="0.25">
      <c r="AD14" s="27" t="s">
        <v>59</v>
      </c>
      <c r="AE14" s="27"/>
      <c r="AF14" s="28"/>
      <c r="AG14" s="4">
        <v>119</v>
      </c>
      <c r="AH14" s="4">
        <v>146</v>
      </c>
      <c r="AI14" s="4">
        <v>173</v>
      </c>
      <c r="AJ14" s="4">
        <v>156</v>
      </c>
    </row>
    <row r="15" spans="2:36" ht="21" customHeight="1" x14ac:dyDescent="0.25">
      <c r="AD15" s="27" t="s">
        <v>53</v>
      </c>
      <c r="AE15" s="27"/>
      <c r="AF15" s="28"/>
      <c r="AG15" s="4">
        <v>27</v>
      </c>
      <c r="AH15" s="4">
        <v>102</v>
      </c>
      <c r="AI15" s="4">
        <v>95</v>
      </c>
      <c r="AJ15" s="4">
        <v>31</v>
      </c>
    </row>
    <row r="16" spans="2:36" ht="15" customHeight="1" x14ac:dyDescent="0.25">
      <c r="AD16" s="27" t="s">
        <v>22</v>
      </c>
      <c r="AE16" s="27"/>
      <c r="AF16" s="28"/>
      <c r="AG16" s="4">
        <v>35</v>
      </c>
      <c r="AH16" s="4">
        <v>33</v>
      </c>
      <c r="AI16" s="4">
        <v>46</v>
      </c>
      <c r="AJ16" s="4">
        <v>13</v>
      </c>
    </row>
    <row r="17" spans="9:36" ht="23.45" customHeight="1" x14ac:dyDescent="0.25">
      <c r="AD17" s="27" t="s">
        <v>54</v>
      </c>
      <c r="AE17" s="27"/>
      <c r="AF17" s="28"/>
      <c r="AG17" s="4"/>
      <c r="AH17" s="4"/>
      <c r="AI17" s="4"/>
      <c r="AJ17" s="4">
        <v>2</v>
      </c>
    </row>
    <row r="18" spans="9:36" ht="15" customHeight="1" x14ac:dyDescent="0.25">
      <c r="AD18" s="27" t="s">
        <v>55</v>
      </c>
      <c r="AE18" s="27"/>
      <c r="AF18" s="28"/>
      <c r="AG18" s="4">
        <v>12</v>
      </c>
      <c r="AH18" s="4">
        <v>31</v>
      </c>
      <c r="AI18" s="4">
        <v>37</v>
      </c>
      <c r="AJ18" s="4">
        <v>12</v>
      </c>
    </row>
    <row r="19" spans="9:36" ht="15" customHeight="1" x14ac:dyDescent="0.25">
      <c r="AD19" s="27" t="s">
        <v>56</v>
      </c>
      <c r="AE19" s="27"/>
      <c r="AF19" s="28"/>
      <c r="AG19" s="4">
        <v>5590</v>
      </c>
      <c r="AH19" s="4">
        <v>5646</v>
      </c>
      <c r="AI19" s="4">
        <v>6120</v>
      </c>
      <c r="AJ19" s="4">
        <v>5661</v>
      </c>
    </row>
    <row r="20" spans="9:36" x14ac:dyDescent="0.25">
      <c r="K20" s="35" t="s">
        <v>5</v>
      </c>
      <c r="L20" s="36"/>
      <c r="M20" s="36"/>
      <c r="N20" s="36"/>
      <c r="O20" s="36"/>
      <c r="P20" s="36"/>
      <c r="Q20" s="7"/>
      <c r="AD20" s="27" t="s">
        <v>23</v>
      </c>
      <c r="AE20" s="27"/>
      <c r="AF20" s="28"/>
      <c r="AG20" s="4">
        <v>12</v>
      </c>
      <c r="AH20" s="4">
        <v>7</v>
      </c>
      <c r="AI20" s="4">
        <v>18</v>
      </c>
      <c r="AJ20" s="4">
        <v>14</v>
      </c>
    </row>
    <row r="21" spans="9:36" x14ac:dyDescent="0.25">
      <c r="AD21" s="27" t="s">
        <v>57</v>
      </c>
      <c r="AE21" s="27"/>
      <c r="AF21" s="28"/>
      <c r="AG21" s="4">
        <v>125</v>
      </c>
      <c r="AH21" s="4">
        <v>175</v>
      </c>
      <c r="AI21" s="4">
        <v>99</v>
      </c>
      <c r="AJ21" s="4">
        <v>147</v>
      </c>
    </row>
    <row r="22" spans="9:36" ht="20.45" customHeight="1" x14ac:dyDescent="0.25">
      <c r="L22" s="3" t="s">
        <v>6</v>
      </c>
      <c r="M22" s="3" t="s">
        <v>25</v>
      </c>
      <c r="N22" s="3" t="s">
        <v>9</v>
      </c>
      <c r="O22" s="3" t="s">
        <v>44</v>
      </c>
      <c r="AD22" s="29" t="s">
        <v>62</v>
      </c>
      <c r="AE22" s="29"/>
      <c r="AF22" s="30"/>
      <c r="AG22" s="26">
        <f>SUM(AG12:AG21)</f>
        <v>5920</v>
      </c>
      <c r="AH22" s="26">
        <f>SUM(AH12:AH21)</f>
        <v>6140</v>
      </c>
      <c r="AI22" s="26">
        <f>SUM(AI12:AI21)</f>
        <v>6588</v>
      </c>
      <c r="AJ22" s="26">
        <f>SUM(AJ12:AJ21)</f>
        <v>6037</v>
      </c>
    </row>
    <row r="23" spans="9:36" x14ac:dyDescent="0.25">
      <c r="L23" s="4">
        <v>7</v>
      </c>
      <c r="M23" s="4">
        <v>1</v>
      </c>
      <c r="N23" s="4">
        <v>18</v>
      </c>
      <c r="O23" s="4"/>
      <c r="Q23" s="35" t="s">
        <v>24</v>
      </c>
      <c r="R23" s="36"/>
      <c r="S23" s="36"/>
      <c r="T23" s="36"/>
      <c r="U23" s="36"/>
      <c r="V23" s="37"/>
      <c r="W23" s="37"/>
      <c r="X23" s="16"/>
      <c r="Y23" s="1"/>
      <c r="Z23" s="24"/>
      <c r="AD23" s="27" t="s">
        <v>58</v>
      </c>
      <c r="AE23" s="27"/>
      <c r="AF23" s="28"/>
      <c r="AG23" s="4"/>
      <c r="AH23" s="4"/>
      <c r="AI23" s="4"/>
      <c r="AJ23" s="4">
        <v>82</v>
      </c>
    </row>
    <row r="24" spans="9:36" x14ac:dyDescent="0.25">
      <c r="AD24" s="29" t="s">
        <v>63</v>
      </c>
      <c r="AE24" s="29"/>
      <c r="AF24" s="30"/>
      <c r="AG24" s="26">
        <f>AG22+AG23</f>
        <v>5920</v>
      </c>
      <c r="AH24" s="26">
        <f t="shared" ref="AH24:AJ24" si="2">AH22+AH23</f>
        <v>6140</v>
      </c>
      <c r="AI24" s="26">
        <f t="shared" si="2"/>
        <v>6588</v>
      </c>
      <c r="AJ24" s="26">
        <f t="shared" si="2"/>
        <v>6119</v>
      </c>
    </row>
    <row r="25" spans="9:36" ht="19.5" customHeight="1" x14ac:dyDescent="0.25">
      <c r="I25" s="14"/>
      <c r="R25" s="5" t="s">
        <v>6</v>
      </c>
      <c r="S25" s="5" t="s">
        <v>25</v>
      </c>
      <c r="T25" s="5" t="s">
        <v>8</v>
      </c>
      <c r="U25" s="5" t="s">
        <v>9</v>
      </c>
      <c r="V25" s="5" t="s">
        <v>7</v>
      </c>
      <c r="W25" s="5" t="s">
        <v>26</v>
      </c>
      <c r="X25" s="17" t="s">
        <v>27</v>
      </c>
      <c r="Y25" s="5" t="s">
        <v>49</v>
      </c>
      <c r="Z25" s="12"/>
      <c r="AA25" s="12"/>
      <c r="AB25" s="12"/>
    </row>
    <row r="26" spans="9:36" x14ac:dyDescent="0.25">
      <c r="R26" s="4">
        <v>1167</v>
      </c>
      <c r="S26" s="4">
        <v>2946</v>
      </c>
      <c r="T26" s="4">
        <v>297</v>
      </c>
      <c r="U26" s="4">
        <v>1573</v>
      </c>
      <c r="V26" s="4">
        <v>21</v>
      </c>
      <c r="W26" s="4">
        <v>32</v>
      </c>
      <c r="X26" s="4">
        <v>1</v>
      </c>
      <c r="Y26" s="4"/>
      <c r="Z26" s="13"/>
      <c r="AA26" s="13"/>
      <c r="AB26" s="13"/>
    </row>
    <row r="27" spans="9:36" ht="24.75" customHeight="1" x14ac:dyDescent="0.25"/>
    <row r="37" spans="11:26" ht="24" customHeight="1" x14ac:dyDescent="0.25">
      <c r="K37" s="35" t="s">
        <v>11</v>
      </c>
      <c r="L37" s="36"/>
      <c r="M37" s="36"/>
      <c r="N37" s="36"/>
      <c r="O37" s="36"/>
      <c r="P37" s="36"/>
      <c r="Q37" s="2"/>
    </row>
    <row r="39" spans="11:26" x14ac:dyDescent="0.25">
      <c r="L39" s="8" t="s">
        <v>12</v>
      </c>
      <c r="M39" s="8" t="s">
        <v>18</v>
      </c>
      <c r="N39" s="3" t="s">
        <v>19</v>
      </c>
    </row>
    <row r="40" spans="11:26" x14ac:dyDescent="0.25">
      <c r="L40" s="8" t="s">
        <v>45</v>
      </c>
      <c r="M40" s="18">
        <f>SUM(M41:M42)</f>
        <v>7</v>
      </c>
      <c r="N40" s="38">
        <f>M41/M40</f>
        <v>0.5714285714285714</v>
      </c>
    </row>
    <row r="41" spans="11:26" x14ac:dyDescent="0.25">
      <c r="L41" s="21" t="s">
        <v>13</v>
      </c>
      <c r="M41" s="19">
        <v>4</v>
      </c>
      <c r="N41" s="38"/>
    </row>
    <row r="42" spans="11:26" x14ac:dyDescent="0.25">
      <c r="L42" s="22" t="s">
        <v>14</v>
      </c>
      <c r="M42" s="20">
        <v>3</v>
      </c>
      <c r="N42" s="38"/>
    </row>
    <row r="43" spans="11:26" x14ac:dyDescent="0.25">
      <c r="K43" t="s">
        <v>17</v>
      </c>
      <c r="L43" s="8" t="s">
        <v>39</v>
      </c>
      <c r="M43" s="18">
        <f>SUM(M44:M45)</f>
        <v>2</v>
      </c>
      <c r="N43" s="34">
        <f>M44/M43</f>
        <v>1</v>
      </c>
      <c r="Q43" s="35" t="s">
        <v>28</v>
      </c>
      <c r="R43" s="36"/>
      <c r="S43" s="36"/>
      <c r="T43" s="36"/>
      <c r="U43" s="36"/>
      <c r="V43" s="37"/>
      <c r="W43" s="37"/>
      <c r="X43" s="37"/>
      <c r="Y43" s="1"/>
      <c r="Z43" s="24"/>
    </row>
    <row r="44" spans="11:26" x14ac:dyDescent="0.25">
      <c r="L44" s="21" t="s">
        <v>13</v>
      </c>
      <c r="M44" s="19">
        <v>2</v>
      </c>
      <c r="N44" s="34"/>
    </row>
    <row r="45" spans="11:26" x14ac:dyDescent="0.25">
      <c r="L45" s="22" t="s">
        <v>14</v>
      </c>
      <c r="M45" s="20">
        <v>0</v>
      </c>
      <c r="N45" s="34"/>
      <c r="R45" s="8" t="s">
        <v>12</v>
      </c>
      <c r="S45" s="3" t="s">
        <v>18</v>
      </c>
      <c r="T45" s="3" t="s">
        <v>19</v>
      </c>
    </row>
    <row r="46" spans="11:26" x14ac:dyDescent="0.25">
      <c r="L46" s="8" t="s">
        <v>15</v>
      </c>
      <c r="M46" s="18">
        <f>SUM(M47:M48)</f>
        <v>1</v>
      </c>
      <c r="N46" s="34">
        <f>M47/M46</f>
        <v>1</v>
      </c>
      <c r="R46" s="8" t="s">
        <v>29</v>
      </c>
      <c r="S46" s="18">
        <f>SUM(S47:S48)</f>
        <v>63</v>
      </c>
      <c r="T46" s="34">
        <f>S47/S46</f>
        <v>0.92063492063492058</v>
      </c>
    </row>
    <row r="47" spans="11:26" x14ac:dyDescent="0.25">
      <c r="L47" s="21" t="s">
        <v>13</v>
      </c>
      <c r="M47" s="19">
        <v>1</v>
      </c>
      <c r="N47" s="34"/>
      <c r="R47" s="21" t="s">
        <v>13</v>
      </c>
      <c r="S47" s="19">
        <v>58</v>
      </c>
      <c r="T47" s="34"/>
    </row>
    <row r="48" spans="11:26" x14ac:dyDescent="0.25">
      <c r="L48" s="22" t="s">
        <v>14</v>
      </c>
      <c r="M48" s="20">
        <v>0</v>
      </c>
      <c r="N48" s="34"/>
      <c r="R48" s="22" t="s">
        <v>14</v>
      </c>
      <c r="S48" s="20">
        <v>5</v>
      </c>
      <c r="T48" s="34"/>
    </row>
    <row r="49" spans="12:20" x14ac:dyDescent="0.25">
      <c r="L49" s="8" t="s">
        <v>16</v>
      </c>
      <c r="M49" s="18">
        <f>SUM(M50:M51)</f>
        <v>1</v>
      </c>
      <c r="N49" s="34">
        <f>M50/M49</f>
        <v>1</v>
      </c>
      <c r="R49" s="8" t="s">
        <v>30</v>
      </c>
      <c r="S49" s="18">
        <f>SUM(S50:S51)</f>
        <v>31</v>
      </c>
      <c r="T49" s="34">
        <f>S50/S49</f>
        <v>0.80645161290322576</v>
      </c>
    </row>
    <row r="50" spans="12:20" x14ac:dyDescent="0.25">
      <c r="L50" s="21" t="s">
        <v>13</v>
      </c>
      <c r="M50" s="19">
        <v>1</v>
      </c>
      <c r="N50" s="34"/>
      <c r="R50" s="21" t="s">
        <v>13</v>
      </c>
      <c r="S50" s="19">
        <v>25</v>
      </c>
      <c r="T50" s="34"/>
    </row>
    <row r="51" spans="12:20" x14ac:dyDescent="0.25">
      <c r="L51" s="22" t="s">
        <v>14</v>
      </c>
      <c r="M51" s="20">
        <v>0</v>
      </c>
      <c r="N51" s="34"/>
      <c r="R51" s="22" t="s">
        <v>14</v>
      </c>
      <c r="S51" s="20">
        <v>6</v>
      </c>
      <c r="T51" s="34"/>
    </row>
    <row r="52" spans="12:20" x14ac:dyDescent="0.25">
      <c r="L52" s="8" t="s">
        <v>42</v>
      </c>
      <c r="M52" s="18">
        <f>SUM(M53:M54)</f>
        <v>0</v>
      </c>
      <c r="N52" s="34"/>
      <c r="R52" s="8" t="s">
        <v>31</v>
      </c>
      <c r="S52" s="18">
        <f>SUM(S53:S54)</f>
        <v>26</v>
      </c>
      <c r="T52" s="34">
        <f>S53/S52</f>
        <v>0.92307692307692313</v>
      </c>
    </row>
    <row r="53" spans="12:20" x14ac:dyDescent="0.25">
      <c r="L53" s="21" t="s">
        <v>13</v>
      </c>
      <c r="M53" s="19">
        <v>0</v>
      </c>
      <c r="N53" s="34"/>
      <c r="R53" s="21" t="s">
        <v>13</v>
      </c>
      <c r="S53" s="19">
        <v>24</v>
      </c>
      <c r="T53" s="34"/>
    </row>
    <row r="54" spans="12:20" x14ac:dyDescent="0.25">
      <c r="L54" s="22" t="s">
        <v>14</v>
      </c>
      <c r="M54" s="20">
        <v>0</v>
      </c>
      <c r="N54" s="34"/>
      <c r="R54" s="22" t="s">
        <v>14</v>
      </c>
      <c r="S54" s="20">
        <v>2</v>
      </c>
      <c r="T54" s="34"/>
    </row>
    <row r="55" spans="12:20" x14ac:dyDescent="0.25">
      <c r="R55" s="8" t="s">
        <v>32</v>
      </c>
      <c r="S55" s="18">
        <f>SUM(S56:S57)</f>
        <v>10</v>
      </c>
      <c r="T55" s="34">
        <f>S56/S55</f>
        <v>0.8</v>
      </c>
    </row>
    <row r="56" spans="12:20" x14ac:dyDescent="0.25">
      <c r="R56" s="21" t="s">
        <v>13</v>
      </c>
      <c r="S56" s="19">
        <v>8</v>
      </c>
      <c r="T56" s="34"/>
    </row>
    <row r="57" spans="12:20" x14ac:dyDescent="0.25">
      <c r="L57" s="3" t="s">
        <v>20</v>
      </c>
      <c r="M57" s="3"/>
      <c r="N57" s="9">
        <f>SUM(M41,M44,M47,M50,M53)</f>
        <v>8</v>
      </c>
      <c r="R57" s="22" t="s">
        <v>14</v>
      </c>
      <c r="S57" s="20">
        <v>2</v>
      </c>
      <c r="T57" s="34"/>
    </row>
    <row r="58" spans="12:20" x14ac:dyDescent="0.25">
      <c r="L58" s="3" t="s">
        <v>21</v>
      </c>
      <c r="M58" s="3"/>
      <c r="N58" s="9">
        <f>SUM(M42,M45,M48,M51,M54)</f>
        <v>3</v>
      </c>
      <c r="R58" s="8" t="s">
        <v>46</v>
      </c>
      <c r="S58" s="18">
        <f>SUM(S59:S60)</f>
        <v>1</v>
      </c>
      <c r="T58" s="34">
        <f>S59/S58</f>
        <v>1</v>
      </c>
    </row>
    <row r="59" spans="12:20" x14ac:dyDescent="0.25">
      <c r="R59" s="21" t="s">
        <v>13</v>
      </c>
      <c r="S59" s="19">
        <v>1</v>
      </c>
      <c r="T59" s="34"/>
    </row>
    <row r="60" spans="12:20" x14ac:dyDescent="0.25">
      <c r="R60" s="22" t="s">
        <v>14</v>
      </c>
      <c r="S60" s="20"/>
      <c r="T60" s="34"/>
    </row>
    <row r="61" spans="12:20" x14ac:dyDescent="0.25">
      <c r="R61" s="8" t="s">
        <v>42</v>
      </c>
      <c r="S61" s="18">
        <f>SUM(S62:S63)</f>
        <v>2</v>
      </c>
      <c r="T61" s="34">
        <f>S62/S61</f>
        <v>1</v>
      </c>
    </row>
    <row r="62" spans="12:20" x14ac:dyDescent="0.25">
      <c r="R62" s="21" t="s">
        <v>13</v>
      </c>
      <c r="S62" s="19">
        <v>2</v>
      </c>
      <c r="T62" s="34"/>
    </row>
    <row r="63" spans="12:20" x14ac:dyDescent="0.25">
      <c r="R63" s="22" t="s">
        <v>14</v>
      </c>
      <c r="S63" s="20"/>
      <c r="T63" s="34"/>
    </row>
    <row r="64" spans="12:20" x14ac:dyDescent="0.25">
      <c r="R64" s="8" t="s">
        <v>37</v>
      </c>
      <c r="S64" s="18">
        <f>SUM(S65:S66)</f>
        <v>6</v>
      </c>
      <c r="T64" s="34">
        <f>S65/S64</f>
        <v>0.66666666666666663</v>
      </c>
    </row>
    <row r="65" spans="18:20" x14ac:dyDescent="0.25">
      <c r="R65" s="21" t="s">
        <v>13</v>
      </c>
      <c r="S65" s="19">
        <v>4</v>
      </c>
      <c r="T65" s="34"/>
    </row>
    <row r="66" spans="18:20" x14ac:dyDescent="0.25">
      <c r="R66" s="22" t="s">
        <v>14</v>
      </c>
      <c r="S66" s="20">
        <v>2</v>
      </c>
      <c r="T66" s="34"/>
    </row>
    <row r="69" spans="18:20" x14ac:dyDescent="0.25">
      <c r="S69" s="3" t="s">
        <v>20</v>
      </c>
      <c r="T69" s="9">
        <f>SUM(S53,S56,S62,S65,S50,S47,S59)</f>
        <v>122</v>
      </c>
    </row>
    <row r="70" spans="18:20" x14ac:dyDescent="0.25">
      <c r="S70" s="3" t="s">
        <v>21</v>
      </c>
      <c r="T70" s="9">
        <f>SUM(S54,S57,S63,S66,S51,S48,S60)</f>
        <v>17</v>
      </c>
    </row>
  </sheetData>
  <sheetProtection algorithmName="SHA-512" hashValue="jUjkxN8nsPjpUey3ldZcbMWOwTkTwPPt2rPaJRyS1LTfFTpIexQKG/6HRrMMdz6riMr8HpjMDK5A9Y9AQ9NvwA==" saltValue="tuzvtF/G/9NyoaPB8KTr/A==" spinCount="100000" sheet="1" objects="1" scenarios="1"/>
  <mergeCells count="40">
    <mergeCell ref="B1:H1"/>
    <mergeCell ref="B3:H3"/>
    <mergeCell ref="K2:P2"/>
    <mergeCell ref="AD3:AJ3"/>
    <mergeCell ref="R2:AA2"/>
    <mergeCell ref="N46:N48"/>
    <mergeCell ref="N52:N54"/>
    <mergeCell ref="N49:N51"/>
    <mergeCell ref="T58:T60"/>
    <mergeCell ref="AD6:AF6"/>
    <mergeCell ref="AD9:AF9"/>
    <mergeCell ref="AD10:AF10"/>
    <mergeCell ref="AD12:AF12"/>
    <mergeCell ref="Q23:W23"/>
    <mergeCell ref="K20:P20"/>
    <mergeCell ref="N43:N45"/>
    <mergeCell ref="K37:P37"/>
    <mergeCell ref="N40:N42"/>
    <mergeCell ref="AD13:AF13"/>
    <mergeCell ref="AD15:AF15"/>
    <mergeCell ref="AD17:AF17"/>
    <mergeCell ref="T64:T66"/>
    <mergeCell ref="Q43:X43"/>
    <mergeCell ref="T46:T48"/>
    <mergeCell ref="AD24:AF24"/>
    <mergeCell ref="AD20:AF20"/>
    <mergeCell ref="AD23:AF23"/>
    <mergeCell ref="T49:T51"/>
    <mergeCell ref="T52:T54"/>
    <mergeCell ref="T55:T57"/>
    <mergeCell ref="T61:T63"/>
    <mergeCell ref="AD7:AF7"/>
    <mergeCell ref="AD8:AF8"/>
    <mergeCell ref="AD22:AF22"/>
    <mergeCell ref="AD21:AF21"/>
    <mergeCell ref="AD5:AF5"/>
    <mergeCell ref="AD14:AF14"/>
    <mergeCell ref="AD16:AF16"/>
    <mergeCell ref="AD18:AF18"/>
    <mergeCell ref="AD19:AF19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2022-05-27T11:40:37Z</dcterms:modified>
</cp:coreProperties>
</file>