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CD6A4B4E-EE9F-4964-A300-DDD355964496}" xr6:coauthVersionLast="46" xr6:coauthVersionMax="46" xr10:uidLastSave="{00000000-0000-0000-0000-000000000000}"/>
  <workbookProtection workbookAlgorithmName="SHA-512" workbookHashValue="HL3Ap/hZ+lvmKmCd5m6ORpCiHTewIW6AA9qpwg9rKYImMbI46WWEieYMxptTx8BYxz1c0af9smwObR/BGRrgow==" workbookSaltValue="/rnkR42d5Wpq9IVJ7XKq6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V7" i="17" s="1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F43" i="12" s="1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8CDC0F9-578A-4A9A-959A-8AD3FDCAA4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457D3D2-0575-438B-AAF6-D202183C3D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D1F8FF1-E1DD-4066-99D1-E76B5361A4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42EA1F8-21F5-4C1D-B4B2-28501A1973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4C1781A-91E6-4C6B-BE52-098E8AD67B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62CD23D-7C3F-41DC-9CD3-7C1183090F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437FC60-1C90-4653-8C58-6B69D50FB1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EE5B2EB-A5CD-42AB-A1F4-A88FF2A86B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0732584-FA93-4FE9-A040-61BFA68106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1CB0220-69DD-44D0-8FB1-9795C40E61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7930F1A-2E5E-4B8F-AF19-8A514944D4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0AC23D1-73AC-4885-A823-3E5E827D8D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92839A4-E8D6-438D-85D1-CB7D18D83B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E254FF4-3BF0-4BF2-8E81-E59096DEBA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1B383FF-5961-4CF4-B413-8A550C263F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07EBED9-D4C7-4863-9955-1C2E0DD1BD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CBB3595-4738-4193-A005-F014F3318E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18E75F0-F5F6-4018-9FC1-0C8E0937D8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D0DB308-DFF6-4517-B4D0-E2991ACD9D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89DB7F-19B1-48D9-BB18-ECCEB23FA1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7E137D3-6452-4A37-AA8D-79BDBBB10F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8127658-43E6-4004-9039-FB26601286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8FDEA6B-5A8F-4CA3-9B75-401F5784C8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4721CF8-6991-4183-ACBF-765F9F858D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8B28B1B-DBD7-48B2-8010-B4EB835E06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2BEEB01-6E71-4B84-84D3-850B532327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407D113-D277-485B-ABC6-A1E71A4867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D0C2AF7-01EE-439E-AE54-C5F57E7A96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211FF2B-EABD-44B0-B484-D4B6D6CAAC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01931B6-6903-4528-8938-A1D12CD268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D6F8923-2DDF-4C2A-B647-B74B4E0CD7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782B73-AB9D-44BE-8658-75DF6D17BF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<sst xmlns="http://schemas.openxmlformats.org/spreadsheetml/2006/main" count="2472" uniqueCount="1441">
  <si>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</si>
  <si>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</si>
  <si>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</si>
  <si>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</si>
  <si>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</si>
  <si>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</si>
  <si>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</si>
  <si>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Huesca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</si>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</sst>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0711135E-03AB-441E-BEFC-14AB4C6227A7}"/>
    <cellStyle name="Normal" xfId="0" builtinId="0"/>
    <cellStyle name="Normal 2" xfId="1" xr:uid="{C22ACFD3-3694-470B-8407-B73686A9DD1F}"/>
    <cellStyle name="Normal 3" xfId="3" xr:uid="{7A2D75E0-D3AE-43EB-B464-CCFD4A3439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7-4D39-AB3F-48E50056B6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7-4D39-AB3F-48E50056B6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1058</c:v>
                </c:pt>
                <c:pt idx="1">
                  <c:v>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7-4D39-AB3F-48E50056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C-4732-87C3-4420EDBF1C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C-4732-87C3-4420EDBF1C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6C-4732-87C3-4420EDBF1C4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259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6C-4732-87C3-4420EDBF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B3-413C-A892-169C8E7633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B3-413C-A892-169C8E7633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B3-413C-A892-169C8E7633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407</c:v>
                </c:pt>
                <c:pt idx="1">
                  <c:v>409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3-413C-A892-169C8E763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C5-4698-B1F0-3D6D2D8E18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C5-4698-B1F0-3D6D2D8E1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5-4698-B1F0-3D6D2D8E1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EC-4403-8D9E-9D95FFA815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EC-4403-8D9E-9D95FFA815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1280</c:v>
                </c:pt>
                <c:pt idx="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C-4403-8D9E-9D95FFA8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331</c:v>
              </c:pt>
              <c:pt idx="1">
                <c:v>557</c:v>
              </c:pt>
              <c:pt idx="2">
                <c:v>3</c:v>
              </c:pt>
              <c:pt idx="3">
                <c:v>2</c:v>
              </c:pt>
              <c:pt idx="4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3-6B04-46E2-AC9E-C94F1E3D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457</c:v>
              </c:pt>
              <c:pt idx="1">
                <c:v>472</c:v>
              </c:pt>
              <c:pt idx="2">
                <c:v>17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373-4448-9167-14E1CD91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13</c:v>
              </c:pt>
              <c:pt idx="3">
                <c:v>8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F9F4-48E4-8E7D-05271033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BC70-4AB6-807C-3316E6E32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683</c:v>
              </c:pt>
              <c:pt idx="1">
                <c:v>27</c:v>
              </c:pt>
              <c:pt idx="2">
                <c:v>527</c:v>
              </c:pt>
              <c:pt idx="3">
                <c:v>2</c:v>
              </c:pt>
              <c:pt idx="4">
                <c:v>15</c:v>
              </c:pt>
              <c:pt idx="5">
                <c:v>54</c:v>
              </c:pt>
              <c:pt idx="6">
                <c:v>92</c:v>
              </c:pt>
              <c:pt idx="7">
                <c:v>93</c:v>
              </c:pt>
              <c:pt idx="8">
                <c:v>61</c:v>
              </c:pt>
              <c:pt idx="9">
                <c:v>32</c:v>
              </c:pt>
              <c:pt idx="10">
                <c:v>587</c:v>
              </c:pt>
            </c:numLit>
          </c:val>
          <c:extLst>
            <c:ext xmlns:c16="http://schemas.microsoft.com/office/drawing/2014/chart" uri="{C3380CC4-5D6E-409C-BE32-E72D297353CC}">
              <c16:uniqueId val="{00000003-86E9-42CA-9587-E7F8CA356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</c:v>
              </c:pt>
              <c:pt idx="1">
                <c:v>86</c:v>
              </c:pt>
              <c:pt idx="2">
                <c:v>173</c:v>
              </c:pt>
              <c:pt idx="3">
                <c:v>67</c:v>
              </c:pt>
              <c:pt idx="4">
                <c:v>92</c:v>
              </c:pt>
              <c:pt idx="5">
                <c:v>45</c:v>
              </c:pt>
              <c:pt idx="6">
                <c:v>105</c:v>
              </c:pt>
              <c:pt idx="7">
                <c:v>54</c:v>
              </c:pt>
              <c:pt idx="8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3-A407-414B-8D9B-166BCACB4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B-428E-A6D1-81F0901111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5B-428E-A6D1-81F0901111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5B-428E-A6D1-81F0901111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</c:v>
                </c:pt>
                <c:pt idx="1">
                  <c:v>111</c:v>
                </c:pt>
                <c:pt idx="2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B-428E-A6D1-81F090111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2586</c:v>
              </c:pt>
              <c:pt idx="1">
                <c:v>256</c:v>
              </c:pt>
              <c:pt idx="2">
                <c:v>266</c:v>
              </c:pt>
              <c:pt idx="3">
                <c:v>801</c:v>
              </c:pt>
              <c:pt idx="4">
                <c:v>154</c:v>
              </c:pt>
              <c:pt idx="5">
                <c:v>2086</c:v>
              </c:pt>
              <c:pt idx="6">
                <c:v>623</c:v>
              </c:pt>
            </c:numLit>
          </c:val>
          <c:extLst>
            <c:ext xmlns:c16="http://schemas.microsoft.com/office/drawing/2014/chart" uri="{C3380CC4-5D6E-409C-BE32-E72D297353CC}">
              <c16:uniqueId val="{00000000-ADD9-4DC7-8CDB-814284A3B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74</c:v>
              </c:pt>
              <c:pt idx="2">
                <c:v>283</c:v>
              </c:pt>
              <c:pt idx="3">
                <c:v>63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6C47-4250-9B58-B06E82A4C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</c:v>
              </c:pt>
              <c:pt idx="1">
                <c:v>46</c:v>
              </c:pt>
              <c:pt idx="2">
                <c:v>18</c:v>
              </c:pt>
              <c:pt idx="3">
                <c:v>36</c:v>
              </c:pt>
              <c:pt idx="4">
                <c:v>245</c:v>
              </c:pt>
              <c:pt idx="5">
                <c:v>13</c:v>
              </c:pt>
              <c:pt idx="6">
                <c:v>32</c:v>
              </c:pt>
              <c:pt idx="7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A7C-4004-9C9A-1D557BCB5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</c:v>
              </c:pt>
              <c:pt idx="1">
                <c:v>93</c:v>
              </c:pt>
              <c:pt idx="2">
                <c:v>135</c:v>
              </c:pt>
              <c:pt idx="3">
                <c:v>92</c:v>
              </c:pt>
              <c:pt idx="4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590F-4492-8A28-B8E14D88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84</c:v>
              </c:pt>
              <c:pt idx="1">
                <c:v>114</c:v>
              </c:pt>
              <c:pt idx="2">
                <c:v>62</c:v>
              </c:pt>
              <c:pt idx="3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A796-47ED-A757-C3A26C425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825-4F89-B9CD-7884D504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3A-4AF4-A7D1-2422A2DB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CF-4795-9858-385EECC35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09-478E-90F7-6351B6D47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3866-447A-BD41-EACB0C69B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6F-4B69-997D-B95D378E9A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6F-4B69-997D-B95D378E9A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406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F-4B69-997D-B95D378E9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Seguridad Vial 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DF-4858-A6B1-C3D8F482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129</c:v>
              </c:pt>
              <c:pt idx="2">
                <c:v>75</c:v>
              </c:pt>
              <c:pt idx="3">
                <c:v>75</c:v>
              </c:pt>
              <c:pt idx="4">
                <c:v>276</c:v>
              </c:pt>
              <c:pt idx="5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23D0-4189-9738-A020883A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B0-4E06-935F-22F3CD2E0D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B0-4E06-935F-22F3CD2E0D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B0-4E06-935F-22F3CD2E0D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B0-4E06-935F-22F3CD2E0DF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B0-4E06-935F-22F3CD2E0DF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0-4E06-935F-22F3CD2E0D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0-4E06-935F-22F3CD2E0D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0-4E06-935F-22F3CD2E0D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B0-4E06-935F-22F3CD2E0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C5-4B01-8AED-0C3DB84370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C5-4B01-8AED-0C3DB84370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C5-4B01-8AED-0C3DB84370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C5-4B01-8AED-0C3DB84370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C5-4B01-8AED-0C3DB84370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5-4B01-8AED-0C3DB8437033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5-4B01-8AED-0C3DB843703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5-4B01-8AED-0C3DB84370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C5-4B01-8AED-0C3DB8437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C5-4B01-8AED-0C3DB843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224</c:v>
              </c:pt>
              <c:pt idx="1">
                <c:v>34</c:v>
              </c:pt>
              <c:pt idx="2">
                <c:v>26</c:v>
              </c:pt>
              <c:pt idx="3">
                <c:v>77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D3A-4534-9CC3-CA057050C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</c:v>
              </c:pt>
              <c:pt idx="1">
                <c:v>16</c:v>
              </c:pt>
              <c:pt idx="2">
                <c:v>4</c:v>
              </c:pt>
              <c:pt idx="3">
                <c:v>62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AD8-48DF-AB1E-D85491E8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41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8B4D-49D5-AB18-A177BBF3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</c:v>
              </c:pt>
              <c:pt idx="1">
                <c:v>5</c:v>
              </c:pt>
              <c:pt idx="2">
                <c:v>2</c:v>
              </c:pt>
              <c:pt idx="3">
                <c:v>27</c:v>
              </c:pt>
              <c:pt idx="4">
                <c:v>16</c:v>
              </c:pt>
              <c:pt idx="5">
                <c:v>1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634-40A9-9595-DB11255C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2</c:v>
              </c:pt>
              <c:pt idx="2">
                <c:v>6</c:v>
              </c:pt>
              <c:pt idx="3">
                <c:v>17</c:v>
              </c:pt>
              <c:pt idx="4">
                <c:v>2</c:v>
              </c:pt>
              <c:pt idx="5">
                <c:v>5</c:v>
              </c:pt>
              <c:pt idx="6">
                <c:v>11</c:v>
              </c:pt>
              <c:pt idx="7">
                <c:v>3</c:v>
              </c:pt>
              <c:pt idx="8">
                <c:v>8</c:v>
              </c:pt>
              <c:pt idx="9">
                <c:v>10</c:v>
              </c:pt>
              <c:pt idx="10">
                <c:v>2</c:v>
              </c:pt>
              <c:pt idx="11">
                <c:v>32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10D-4123-B75C-41245A5DA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19</c:v>
              </c:pt>
              <c:pt idx="2">
                <c:v>42</c:v>
              </c:pt>
              <c:pt idx="3">
                <c:v>5</c:v>
              </c:pt>
              <c:pt idx="4">
                <c:v>2</c:v>
              </c:pt>
              <c:pt idx="5">
                <c:v>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55-47E1-8905-371BB041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FE-4B9A-9F4A-AE753056B0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FE-4B9A-9F4A-AE753056B0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428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FE-4B9A-9F4A-AE753056B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88-4871-A4AB-72D3E867DA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88-4871-A4AB-72D3E867DA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8-4871-A4AB-72D3E867D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BC-48B1-9E02-6C1EAECEDC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BC-48B1-9E02-6C1EAECEDC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BC-48B1-9E02-6C1EAECEDC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BC-48B1-9E02-6C1EAECEDCF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C-48B1-9E02-6C1EAECEDC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5B8C-4864-9BF7-2D751BA8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CB94-42EC-A182-9DE2669B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Aux!$R$2:$R$4</c:f>
              <c:strCache>
                <c:ptCount val="3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2D4-47FC-A7EF-CD4C74D84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C5-41A1-BA38-5A514F6063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C5-41A1-BA38-5A514F606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5-41A1-BA38-5A514F60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4F-4389-8F18-ABF8D1B181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4F-4389-8F18-ABF8D1B181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4F-4389-8F18-ABF8D1B181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4F-4389-8F18-ABF8D1B181F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F-4389-8F18-ABF8D1B18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19</c:v>
                </c:pt>
                <c:pt idx="1">
                  <c:v>103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4F-4389-8F18-ABF8D1B18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271</c:v>
              </c:pt>
              <c:pt idx="1">
                <c:v>116</c:v>
              </c:pt>
              <c:pt idx="2">
                <c:v>2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14C1-40FA-BC5E-8CC47B92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</c:v>
              </c:pt>
              <c:pt idx="1">
                <c:v>51</c:v>
              </c:pt>
              <c:pt idx="2">
                <c:v>1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C07B-43BA-B9C2-00974E0F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E-44D3-93A3-ABA43562A6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4D3-93A3-ABA43562A6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264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E-44D3-93A3-ABA43562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813-4415-8DA4-1F1E0ACF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ACA-4A0C-A1A6-4758C5B59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C14-4C39-8F18-63E299F3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2B-46C2-A7E9-D9DFB6A1E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609-4049-9B00-03E4490CA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6</c:v>
              </c:pt>
              <c:pt idx="2">
                <c:v>1</c:v>
              </c:pt>
              <c:pt idx="3">
                <c:v>4</c:v>
              </c:pt>
              <c:pt idx="4">
                <c:v>33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2A-4376-BE12-04994F56E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156</c:v>
              </c:pt>
              <c:pt idx="2">
                <c:v>13</c:v>
              </c:pt>
              <c:pt idx="3">
                <c:v>16</c:v>
              </c:pt>
              <c:pt idx="4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9C86-4A7E-B460-910E100A7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142</c:v>
              </c:pt>
              <c:pt idx="2">
                <c:v>8</c:v>
              </c:pt>
              <c:pt idx="3">
                <c:v>11</c:v>
              </c:pt>
              <c:pt idx="4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4489-4513-AF26-0E37765C2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10</c:v>
              </c:pt>
              <c:pt idx="2">
                <c:v>1</c:v>
              </c:pt>
              <c:pt idx="3">
                <c:v>3</c:v>
              </c:pt>
              <c:pt idx="4">
                <c:v>18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7B-4092-8BD7-A0C096E6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DB-420D-BCF6-B0BAFF6758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DB-420D-BCF6-B0BAFF675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20D-BCF6-B0BAFF67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9</c:v>
              </c:pt>
              <c:pt idx="2">
                <c:v>3</c:v>
              </c:pt>
              <c:pt idx="3">
                <c:v>13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79-4C57-8651-340D42215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B5-4E79-B1C4-758B88522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153</c:v>
              </c:pt>
              <c:pt idx="2">
                <c:v>10</c:v>
              </c:pt>
              <c:pt idx="3">
                <c:v>14</c:v>
              </c:pt>
              <c:pt idx="4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ACED-40E6-9215-7062D91B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934-4862-81AB-1F1E49F8D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E98-4FF2-975E-0BD82F62A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B3E-4084-9865-C27460B9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09F-4FED-99C5-F9518ADA0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B-4AE5-A149-A21777D40B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6B-4AE5-A149-A21777D40B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B-4AE5-A149-A21777D4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51-4024-A15E-8CC0D6DAD2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51-4024-A15E-8CC0D6DAD2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51-4024-A15E-8CC0D6DAD20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40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1-4024-A15E-8CC0D6DAD2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4-4323-9B46-33C725BC02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4-4323-9B46-33C725BC0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148</c:v>
                </c:pt>
                <c:pt idx="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4-4323-9B46-33C725BC0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B3E2FCE-0C61-4EF7-9D26-D7ADA678B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497233E-44DB-4026-963D-FAE82829C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EF2DAE5-2222-4682-82E4-F2290A1A1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17456FB-2A57-4270-B555-C2CB66AB7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548DF48-A6EE-4C94-BCB9-25B226A0C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46E6EA-D70C-4ED9-9A26-BAAFC1569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47C268D-5789-4423-939A-49302C2DE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6D37ABD-8D2B-4E21-B6E8-C3A530AA7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08BD558-63D2-45F0-AB67-B3E71A127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0BB4756-B665-47AF-AB35-08AE53E807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E1AB888-F6D5-43E8-95BB-9C2CC9FDE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8D5F016-FCA7-481C-8D91-840DBD76D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054D73-693A-494E-99D4-555776D3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0F3D21-F141-498D-BA05-BE3342389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B8FAA32-7AFA-45A5-BF1D-DBF28EBD5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6730E55-69D3-4128-B14F-54919DD69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D3C2492-506C-4402-8678-A7A585280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FE3BFEA-704A-401C-A840-CF65766B35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ED379F6-1023-4D6B-BF3A-A372B6A17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613ED01-316F-4A01-BD2D-F63D8C100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3B9119D-33AC-461A-B9D2-D2ED51B62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4F3E0F4-3A0E-49F0-B832-40DDA23AD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C623EEC-B095-43FD-BAEB-4CA2A6FAA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252DA7F-8DDB-499D-B557-F6E756FB0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8476070-61D2-4D30-AAE3-D3F724C08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D7A95C4-4567-4B81-8501-86660D18D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9A5FE52-CAC8-4C97-8A29-55CDB14A0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1342AFA-8C7E-451B-B475-9455D1E5A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14B771D-A28A-4284-8E46-35A542324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060A1B9-8331-4F4A-9B74-4EF93ED06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E93A2D6-729B-4EEA-9785-21F552B5C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2209A71-7F28-441D-8E54-D1AE39BD6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F37FAD3-492F-4AE1-AD24-F47EDA350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8E71B38-E1F4-4C24-B92A-F7EEFC9AD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384175</xdr:colOff>
      <xdr:row>6</xdr:row>
      <xdr:rowOff>190500</xdr:rowOff>
    </xdr:from>
    <xdr:to>
      <xdr:col>22</xdr:col>
      <xdr:colOff>66675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47A541F-C697-47E2-9538-96A3D696B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700849F-5CFF-4408-8D79-08A8972DA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6FAE52D-95A5-4878-96F0-8F1477108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08E5F1D-B157-4603-92CD-81F1227A3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101600</xdr:colOff>
      <xdr:row>23</xdr:row>
      <xdr:rowOff>6350</xdr:rowOff>
    </xdr:from>
    <xdr:to>
      <xdr:col>72</xdr:col>
      <xdr:colOff>320675</xdr:colOff>
      <xdr:row>35</xdr:row>
      <xdr:rowOff>104775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35B52EE-C5F6-444B-B5AD-E204C93C2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F0AB20E-C2D3-4965-815F-F560B444D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E473029-54CA-4EB3-8B99-FDC84962D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8F1516B-0B3C-4174-8C49-68BD37C4A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29E40E5-E429-465A-AAA8-536328AE3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E059C82-CF25-443E-BADC-4BB5F9E06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642B36-CF92-4B0D-A028-6FCB9A474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052C1E0-FF04-4A44-930E-0970893C7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7BDED36-730D-45D7-BE3E-C510F74CB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CEB4BF6-2F87-4B8E-841F-6BF2F4CC3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8583553-FA7E-434F-8C1A-6513A5715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F4F2172-CFBA-4F16-B19E-9A1472461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FFB0BDB-182B-4633-BAAD-41C9049C1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DEB8711-1066-4E75-A9B1-F59F8E24B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78CC652-5BAF-440F-861A-E4EDD4CDF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C11A530-93F3-416E-91B8-3628DBD5E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451D777-AF49-4E39-BB74-7CCC0B369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D0496A7-7A51-41D4-9A31-001D1FE91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37A870C-231D-4F0B-8C51-1026F9886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471642C-A34C-4509-92B1-7415502D11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81F3E6A-0A1F-473C-8F16-D2770F701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776CD53-FD64-4FB7-A523-BF89BB946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591CD8AB-33D2-43DA-A527-2391EBD56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F949CC6-7950-46AD-A9B8-A3EF84257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483CD0D-D95E-4D46-82CF-7B163DDD3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A6C1C3B-B189-4B63-A312-4A1308092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E45DE4E-A939-4A60-98A8-E45DB46C3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3004B7D-C153-42AA-9E06-E8E90C851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hbMOpR4WWkXy0jtUk2M9r77AhyyT9a2Qh52w3z0y6OafWWBTeQNqw0rEwMyMgKvp54pJdx8n0fs2qO3wnvMtRA==" saltValue="X/VOfhizL5MWcLqlDC1Wt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4</v>
      </c>
      <c r="D5" s="15">
        <v>0</v>
      </c>
      <c r="E5" s="24">
        <v>4</v>
      </c>
    </row>
    <row r="6" spans="1:5" x14ac:dyDescent="0.25">
      <c r="A6" s="23" t="s">
        <v>1174</v>
      </c>
      <c r="B6" s="18"/>
      <c r="C6" s="15">
        <v>0</v>
      </c>
      <c r="D6" s="15">
        <v>0</v>
      </c>
      <c r="E6" s="24">
        <v>0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4</v>
      </c>
      <c r="D8" s="15">
        <v>0</v>
      </c>
      <c r="E8" s="24">
        <v>4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190" t="s">
        <v>947</v>
      </c>
      <c r="B11" s="191"/>
      <c r="C11" s="32">
        <v>9</v>
      </c>
      <c r="D11" s="32">
        <v>1</v>
      </c>
      <c r="E11" s="32">
        <v>8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1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0" t="s">
        <v>947</v>
      </c>
      <c r="B17" s="191"/>
      <c r="C17" s="32">
        <v>1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0</v>
      </c>
    </row>
    <row r="22" spans="1:3" x14ac:dyDescent="0.25">
      <c r="A22" s="23" t="s">
        <v>1174</v>
      </c>
      <c r="B22" s="18"/>
      <c r="C22" s="24">
        <v>0</v>
      </c>
    </row>
    <row r="23" spans="1:3" x14ac:dyDescent="0.25">
      <c r="A23" s="23" t="s">
        <v>1175</v>
      </c>
      <c r="B23" s="18"/>
      <c r="C23" s="24">
        <v>2</v>
      </c>
    </row>
    <row r="24" spans="1:3" x14ac:dyDescent="0.25">
      <c r="A24" s="23" t="s">
        <v>1176</v>
      </c>
      <c r="B24" s="18"/>
      <c r="C24" s="24">
        <v>3</v>
      </c>
    </row>
    <row r="25" spans="1:3" x14ac:dyDescent="0.25">
      <c r="A25" s="23" t="s">
        <v>606</v>
      </c>
      <c r="B25" s="18"/>
      <c r="C25" s="24">
        <v>1</v>
      </c>
    </row>
    <row r="26" spans="1:3" x14ac:dyDescent="0.25">
      <c r="A26" s="23" t="s">
        <v>1177</v>
      </c>
      <c r="B26" s="18"/>
      <c r="C26" s="24">
        <v>1</v>
      </c>
    </row>
    <row r="27" spans="1:3" x14ac:dyDescent="0.25">
      <c r="A27" s="190" t="s">
        <v>947</v>
      </c>
      <c r="B27" s="191"/>
      <c r="C27" s="32">
        <v>7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7</v>
      </c>
    </row>
    <row r="34" spans="1:3" x14ac:dyDescent="0.25">
      <c r="A34" s="23" t="s">
        <v>1116</v>
      </c>
      <c r="B34" s="18"/>
      <c r="C34" s="24">
        <v>0</v>
      </c>
    </row>
    <row r="35" spans="1:3" x14ac:dyDescent="0.25">
      <c r="A35" s="23" t="s">
        <v>1184</v>
      </c>
      <c r="B35" s="18"/>
      <c r="C35" s="24">
        <v>4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11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0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3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2</v>
      </c>
    </row>
    <row r="50" spans="1:3" x14ac:dyDescent="0.25">
      <c r="A50" s="190" t="s">
        <v>947</v>
      </c>
      <c r="B50" s="191"/>
      <c r="C50" s="32">
        <v>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0</v>
      </c>
    </row>
    <row r="54" spans="1:3" x14ac:dyDescent="0.25">
      <c r="A54" s="169"/>
      <c r="B54" s="14" t="s">
        <v>79</v>
      </c>
      <c r="C54" s="24">
        <v>1</v>
      </c>
    </row>
    <row r="55" spans="1:3" x14ac:dyDescent="0.25">
      <c r="A55" s="167" t="s">
        <v>1174</v>
      </c>
      <c r="B55" s="14" t="s">
        <v>78</v>
      </c>
      <c r="C55" s="24">
        <v>0</v>
      </c>
    </row>
    <row r="56" spans="1:3" x14ac:dyDescent="0.25">
      <c r="A56" s="169"/>
      <c r="B56" s="14" t="s">
        <v>79</v>
      </c>
      <c r="C56" s="24">
        <v>0</v>
      </c>
    </row>
    <row r="57" spans="1:3" x14ac:dyDescent="0.25">
      <c r="A57" s="167" t="s">
        <v>1175</v>
      </c>
      <c r="B57" s="14" t="s">
        <v>78</v>
      </c>
      <c r="C57" s="24">
        <v>0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1</v>
      </c>
    </row>
    <row r="60" spans="1:3" x14ac:dyDescent="0.25">
      <c r="A60" s="169"/>
      <c r="B60" s="14" t="s">
        <v>79</v>
      </c>
      <c r="C60" s="24">
        <v>1</v>
      </c>
    </row>
    <row r="61" spans="1:3" x14ac:dyDescent="0.25">
      <c r="A61" s="167" t="s">
        <v>606</v>
      </c>
      <c r="B61" s="14" t="s">
        <v>78</v>
      </c>
      <c r="C61" s="24">
        <v>1</v>
      </c>
    </row>
    <row r="62" spans="1:3" x14ac:dyDescent="0.25">
      <c r="A62" s="169"/>
      <c r="B62" s="14" t="s">
        <v>79</v>
      </c>
      <c r="C62" s="24">
        <v>0</v>
      </c>
    </row>
    <row r="63" spans="1:3" x14ac:dyDescent="0.25">
      <c r="A63" s="167" t="s">
        <v>1177</v>
      </c>
      <c r="B63" s="14" t="s">
        <v>78</v>
      </c>
      <c r="C63" s="24">
        <v>1</v>
      </c>
    </row>
    <row r="64" spans="1:3" x14ac:dyDescent="0.25">
      <c r="A64" s="169"/>
      <c r="B64" s="14" t="s">
        <v>79</v>
      </c>
      <c r="C64" s="24">
        <v>0</v>
      </c>
    </row>
    <row r="65" spans="1:3" x14ac:dyDescent="0.25">
      <c r="A65" s="190" t="s">
        <v>947</v>
      </c>
      <c r="B65" s="191"/>
      <c r="C65" s="32">
        <v>5</v>
      </c>
    </row>
  </sheetData>
  <sheetProtection algorithmName="SHA-512" hashValue="SasT+a3f8wErG1ATTmp1nvlKjBhCj0xAH3Pv1eQKXQ2FIicoH8qhbvphXy5ML0V7e3jbSdjWGngsi2CBKGSAsg==" saltValue="QlUxdoSAvTJnMr1riJqOq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9</v>
      </c>
      <c r="D5" s="15">
        <v>6</v>
      </c>
      <c r="E5" s="15">
        <v>4</v>
      </c>
      <c r="F5" s="24">
        <v>0</v>
      </c>
    </row>
    <row r="6" spans="1:6" x14ac:dyDescent="0.25">
      <c r="A6" s="172"/>
      <c r="B6" s="47" t="s">
        <v>1193</v>
      </c>
      <c r="C6" s="15">
        <v>18</v>
      </c>
      <c r="D6" s="15">
        <v>15</v>
      </c>
      <c r="E6" s="15">
        <v>8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3</v>
      </c>
      <c r="D8" s="15">
        <v>2</v>
      </c>
      <c r="E8" s="15">
        <v>2</v>
      </c>
      <c r="F8" s="24">
        <v>0</v>
      </c>
    </row>
    <row r="9" spans="1:6" x14ac:dyDescent="0.25">
      <c r="A9" s="171"/>
      <c r="B9" s="47" t="s">
        <v>1198</v>
      </c>
      <c r="C9" s="15">
        <v>0</v>
      </c>
      <c r="D9" s="15">
        <v>0</v>
      </c>
      <c r="E9" s="15">
        <v>0</v>
      </c>
      <c r="F9" s="24">
        <v>0</v>
      </c>
    </row>
    <row r="10" spans="1:6" ht="22.5" x14ac:dyDescent="0.25">
      <c r="A10" s="172"/>
      <c r="B10" s="47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0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0</v>
      </c>
      <c r="D12" s="15">
        <v>3</v>
      </c>
      <c r="E12" s="15">
        <v>0</v>
      </c>
      <c r="F12" s="24">
        <v>0</v>
      </c>
    </row>
    <row r="13" spans="1:6" ht="22.5" x14ac:dyDescent="0.25">
      <c r="A13" s="13" t="s">
        <v>1203</v>
      </c>
      <c r="B13" s="47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97</v>
      </c>
      <c r="D14" s="15">
        <v>90</v>
      </c>
      <c r="E14" s="15">
        <v>42</v>
      </c>
      <c r="F14" s="24">
        <v>0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1"/>
      <c r="B17" s="47" t="s">
        <v>1209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0" t="s">
        <v>947</v>
      </c>
      <c r="B21" s="191"/>
      <c r="C21" s="32">
        <v>127</v>
      </c>
      <c r="D21" s="32">
        <v>116</v>
      </c>
      <c r="E21" s="32">
        <v>56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0" t="s">
        <v>947</v>
      </c>
      <c r="B27" s="191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10</v>
      </c>
    </row>
    <row r="32" spans="1:6" x14ac:dyDescent="0.25">
      <c r="A32" s="23" t="s">
        <v>1217</v>
      </c>
      <c r="B32" s="18"/>
      <c r="C32" s="24">
        <v>28</v>
      </c>
    </row>
    <row r="33" spans="1:3" x14ac:dyDescent="0.25">
      <c r="A33" s="23" t="s">
        <v>79</v>
      </c>
      <c r="B33" s="18"/>
      <c r="C33" s="24">
        <v>18</v>
      </c>
    </row>
    <row r="34" spans="1:3" x14ac:dyDescent="0.25">
      <c r="A34" s="190" t="s">
        <v>947</v>
      </c>
      <c r="B34" s="191"/>
      <c r="C34" s="32">
        <v>56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58</v>
      </c>
    </row>
    <row r="39" spans="1:3" x14ac:dyDescent="0.25">
      <c r="A39" s="23" t="s">
        <v>1220</v>
      </c>
      <c r="B39" s="18"/>
      <c r="C39" s="24">
        <v>38</v>
      </c>
    </row>
    <row r="40" spans="1:3" x14ac:dyDescent="0.25">
      <c r="A40" s="190" t="s">
        <v>947</v>
      </c>
      <c r="B40" s="191"/>
      <c r="C40" s="32">
        <v>96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PSajJeqx2hU6PYtrO5JieiMsPa8j1izFLGaubZdtBF9AMEvdZtuXLroB//F5v/Y3EZHx0Z9EQcTR0lvbXI7OQA==" saltValue="llgT6zFhemWVGnMhd4Khd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70C4-B422-4D27-BD2E-F81E6A6F81BC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7110</v>
      </c>
      <c r="D7" s="114">
        <f>SUM(DatosGenerales!C15:C19)</f>
        <v>1058</v>
      </c>
      <c r="E7" s="113">
        <f>SUM(DatosGenerales!C12:C14)</f>
        <v>3088</v>
      </c>
      <c r="I7" s="115">
        <f>DatosGenerales!C28</f>
        <v>586</v>
      </c>
      <c r="J7" s="114">
        <f>DatosGenerales!C29</f>
        <v>33</v>
      </c>
      <c r="K7" s="113">
        <f>SUM(DatosGenerales!C30:C31)</f>
        <v>111</v>
      </c>
      <c r="L7" s="114">
        <f>DatosGenerales!C33</f>
        <v>457</v>
      </c>
      <c r="M7" s="113">
        <f>DatosGenerales!C89</f>
        <v>406</v>
      </c>
      <c r="N7" s="116">
        <f>L7-M7</f>
        <v>51</v>
      </c>
      <c r="O7" s="116"/>
      <c r="Q7" s="115">
        <f>DatosGenerales!C33</f>
        <v>457</v>
      </c>
      <c r="R7" s="114">
        <f>DatosGenerales!C46</f>
        <v>472</v>
      </c>
      <c r="S7" s="114">
        <f>DatosGenerales!C47</f>
        <v>17</v>
      </c>
      <c r="T7" s="114">
        <f>DatosGenerales!C59</f>
        <v>4</v>
      </c>
      <c r="U7" s="114">
        <f>DatosGenerales!C72</f>
        <v>1</v>
      </c>
      <c r="V7" s="117">
        <f>SUM(Q7:U7)</f>
        <v>951</v>
      </c>
      <c r="Z7" s="115">
        <f>SUM(DatosGenerales!C100,DatosGenerales!C101,DatosGenerales!C103)</f>
        <v>428</v>
      </c>
      <c r="AA7" s="114">
        <f>SUM(DatosGenerales!C102,DatosGenerales!C104)</f>
        <v>52</v>
      </c>
      <c r="AB7" s="114">
        <f>DatosGenerales!C100</f>
        <v>264</v>
      </c>
      <c r="AC7" s="117">
        <f>DatosGenerales!C101</f>
        <v>123</v>
      </c>
      <c r="AH7" s="115">
        <f>SUM(DatosGenerales!C109,DatosGenerales!C110,DatosGenerales!C112)</f>
        <v>33</v>
      </c>
      <c r="AI7" s="114">
        <f>SUM(DatosGenerales!C111,DatosGenerales!C113)</f>
        <v>6</v>
      </c>
      <c r="AJ7" s="114">
        <f>DatosGenerales!C109</f>
        <v>15</v>
      </c>
      <c r="AK7" s="117">
        <f>DatosGenerales!C110</f>
        <v>16</v>
      </c>
      <c r="AP7" s="115">
        <f>SUM(DatosGenerales!C129:C130)</f>
        <v>40</v>
      </c>
      <c r="AQ7" s="114">
        <f>SUM(DatosGenerales!C131:C132)</f>
        <v>7</v>
      </c>
      <c r="AR7" s="117">
        <f>SUM(DatosGenerales!C133:C134)</f>
        <v>6</v>
      </c>
      <c r="AV7" s="115">
        <f>DatosGenerales!C139</f>
        <v>0</v>
      </c>
      <c r="AW7" s="114">
        <f>DatosGenerales!C140</f>
        <v>1</v>
      </c>
      <c r="AX7" s="114">
        <f>DatosGenerales!C141</f>
        <v>1</v>
      </c>
      <c r="AY7" s="114">
        <f>DatosGenerales!C142</f>
        <v>13</v>
      </c>
      <c r="AZ7" s="114">
        <f>DatosGenerales!C143</f>
        <v>8</v>
      </c>
      <c r="BA7" s="117">
        <f>DatosGenerales!C144</f>
        <v>12</v>
      </c>
      <c r="BE7" s="115">
        <f>DatosGenerales!C145</f>
        <v>10</v>
      </c>
      <c r="BF7" s="114">
        <f>DatosGenerales!C146</f>
        <v>29</v>
      </c>
      <c r="BG7" s="117">
        <f>DatosGenerales!C148</f>
        <v>0</v>
      </c>
      <c r="BK7" s="115">
        <f>SUM(DatosGenerales!C258:C272)</f>
        <v>683</v>
      </c>
      <c r="BL7" s="114">
        <f>SUM(DatosGenerales!C255:C257)</f>
        <v>27</v>
      </c>
      <c r="BM7" s="114">
        <f>SUM(DatosGenerales!C273:C305)</f>
        <v>527</v>
      </c>
      <c r="BN7" s="114">
        <f>SUM(DatosGenerales!C250)</f>
        <v>2</v>
      </c>
      <c r="BO7" s="114">
        <f>SUM(DatosGenerales!C317:C325)</f>
        <v>15</v>
      </c>
      <c r="BP7" s="114">
        <f>SUM(DatosGenerales!C247:C249)</f>
        <v>54</v>
      </c>
      <c r="BQ7" s="114">
        <f>SUM(DatosGenerales!C306:C316)</f>
        <v>92</v>
      </c>
      <c r="BR7" s="114">
        <f>SUM(DatosGenerales!C251:C253)</f>
        <v>93</v>
      </c>
      <c r="BS7" s="117">
        <f>SUM(DatosGenerales!C244:C246)</f>
        <v>61</v>
      </c>
      <c r="BT7" s="117">
        <f>SUM(DatosGenerales!C254)</f>
        <v>0</v>
      </c>
      <c r="BU7" s="117">
        <f>SUM(DatosGenerales!C326:C338)</f>
        <v>32</v>
      </c>
      <c r="BV7" s="117">
        <f>SUM(DatosGenerales!C339:C360)</f>
        <v>587</v>
      </c>
      <c r="BY7" s="115">
        <f>DatosGenerales!C197</f>
        <v>407</v>
      </c>
      <c r="BZ7" s="114">
        <f>DatosGenerales!C198</f>
        <v>409</v>
      </c>
      <c r="CA7" s="117">
        <f>DatosGenerales!C199</f>
        <v>164</v>
      </c>
      <c r="CF7" s="115">
        <f>DatosGenerales!C206</f>
        <v>150</v>
      </c>
      <c r="CG7" s="117">
        <f>DatosGenerales!C209</f>
        <v>12</v>
      </c>
      <c r="CM7" s="115">
        <f>DatosGenerales!C37</f>
        <v>1280</v>
      </c>
      <c r="CN7" s="117">
        <f>DatosGenerales!C38</f>
        <v>463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148</v>
      </c>
      <c r="BL53" s="125">
        <f>SUM(DatosGenerales!C272,DatosGenerales!C261,DatosGenerales!C270)</f>
        <v>192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15</v>
      </c>
      <c r="BL66" s="125">
        <f>SUM(DatosGenerales!C260:C261)</f>
        <v>259</v>
      </c>
      <c r="BM66" s="125">
        <f>SUM(DatosGenerales!C269:C270)</f>
        <v>66</v>
      </c>
      <c r="BN66" s="125"/>
      <c r="BO66" s="112"/>
      <c r="BP66" s="112"/>
      <c r="BQ66" s="112"/>
      <c r="BR66" s="112"/>
      <c r="BS66" s="112"/>
    </row>
  </sheetData>
  <sheetProtection algorithmName="SHA-512" hashValue="lzFxE+JpJaLTVvmbZoG93AoH17AY3cwG8NxbHfdzxOu9b5kgZlURJqWnMQPrXYgHjyehnDl6A4dIHS4c4EBdRQ==" saltValue="Uh5kR+PDHZHMmZd1KKwaa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3D92-39F9-459B-8B67-71F8192A8B5A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7xSX05DZfasPWG8WcXgj1jjO2mu4Udrn/Y2H2CSYe1I3NYBBCyHUga+4V/c29fc8hGTaMuOxeYkV8DZ9h3PNAQ==" saltValue="2VUbiGCLhpgz+i4q0WcnT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796F2-C4B6-4BDE-AC65-D3B5973081AC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36</v>
      </c>
    </row>
    <row r="8" spans="1:50" s="112" customFormat="1" ht="14.85" customHeight="1" x14ac:dyDescent="0.25">
      <c r="C8" s="198"/>
      <c r="D8" s="114">
        <f>DatosMenores!C56</f>
        <v>224</v>
      </c>
      <c r="E8" s="114">
        <f>DatosMenores!C57</f>
        <v>34</v>
      </c>
      <c r="F8" s="114">
        <f>DatosMenores!C58</f>
        <v>26</v>
      </c>
      <c r="G8" s="114">
        <f>DatosMenores!C59</f>
        <v>77</v>
      </c>
      <c r="H8" s="113">
        <f>DatosMenores!C60</f>
        <v>11</v>
      </c>
      <c r="I8" s="96"/>
      <c r="L8" s="113">
        <f>DatosMenores!C48</f>
        <v>4</v>
      </c>
      <c r="M8" s="114">
        <f>DatosMenores!C49</f>
        <v>41</v>
      </c>
      <c r="N8" s="114">
        <f>DatosMenores!C50</f>
        <v>36</v>
      </c>
      <c r="O8" s="114">
        <f>DatosMenores!C51</f>
        <v>0</v>
      </c>
      <c r="P8" s="113">
        <f>DatosMenores!C52</f>
        <v>0</v>
      </c>
      <c r="S8" s="113">
        <f>DatosMenores!C28</f>
        <v>42</v>
      </c>
      <c r="T8" s="114">
        <f>SUM(DatosMenores!C29:C32)</f>
        <v>5</v>
      </c>
      <c r="U8" s="114">
        <f>DatosMenores!C33</f>
        <v>2</v>
      </c>
      <c r="V8" s="114">
        <f>DatosMenores!C34</f>
        <v>27</v>
      </c>
      <c r="W8" s="114">
        <f>DatosMenores!C35</f>
        <v>16</v>
      </c>
      <c r="X8" s="114">
        <f>DatosMenores!C36</f>
        <v>0</v>
      </c>
      <c r="Y8" s="114">
        <f>DatosMenores!C38</f>
        <v>1</v>
      </c>
      <c r="Z8" s="114">
        <f>DatosMenores!C37</f>
        <v>0</v>
      </c>
      <c r="AA8" s="113">
        <f>DatosMenores!C39</f>
        <v>12</v>
      </c>
      <c r="AC8" s="98"/>
      <c r="AE8" s="115">
        <f>DatosMenores!C5</f>
        <v>0</v>
      </c>
      <c r="AF8" s="114">
        <f>DatosMenores!C6</f>
        <v>17</v>
      </c>
      <c r="AG8" s="114">
        <f>DatosMenores!C7</f>
        <v>2</v>
      </c>
      <c r="AH8" s="114">
        <f>DatosMenores!C8</f>
        <v>6</v>
      </c>
      <c r="AI8" s="114">
        <f>DatosMenores!C9</f>
        <v>17</v>
      </c>
      <c r="AJ8" s="113">
        <f>DatosMenores!C10</f>
        <v>2</v>
      </c>
      <c r="AK8" s="114">
        <f>DatosMenores!C11</f>
        <v>5</v>
      </c>
      <c r="AL8" s="114">
        <f>DatosMenores!C12</f>
        <v>11</v>
      </c>
      <c r="AM8" s="113">
        <f>DatosMenores!C13</f>
        <v>3</v>
      </c>
      <c r="AN8" s="98"/>
      <c r="AP8" s="115">
        <f>DatosMenores!C69</f>
        <v>36</v>
      </c>
      <c r="AQ8" s="115">
        <f>DatosMenores!C70</f>
        <v>19</v>
      </c>
      <c r="AR8" s="114">
        <f>DatosMenores!C71</f>
        <v>42</v>
      </c>
      <c r="AS8" s="114">
        <f>DatosMenores!C74</f>
        <v>2</v>
      </c>
      <c r="AT8" s="114">
        <f>DatosMenores!C75</f>
        <v>7</v>
      </c>
      <c r="AU8" s="113">
        <f>DatosMenores!C76</f>
        <v>1</v>
      </c>
      <c r="AW8" s="136" t="s">
        <v>1271</v>
      </c>
      <c r="AX8" s="137">
        <f>DatosMenores!C70</f>
        <v>19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42</v>
      </c>
    </row>
    <row r="10" spans="1:50" ht="29.85" customHeight="1" x14ac:dyDescent="0.25">
      <c r="C10" s="198"/>
      <c r="D10" s="113">
        <f>DatosMenores!C61</f>
        <v>80</v>
      </c>
      <c r="E10" s="114">
        <f>DatosMenores!C62</f>
        <v>16</v>
      </c>
      <c r="F10" s="117">
        <f>DatosMenores!C63</f>
        <v>4</v>
      </c>
      <c r="G10" s="117">
        <f>DatosMenores!C64</f>
        <v>62</v>
      </c>
      <c r="H10" s="117">
        <f>DatosMenores!C65</f>
        <v>26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8</v>
      </c>
      <c r="AH11" s="114">
        <f>DatosMenores!C17</f>
        <v>10</v>
      </c>
      <c r="AI11" s="114">
        <f>DatosMenores!C18</f>
        <v>2</v>
      </c>
      <c r="AJ11" s="114">
        <f>DatosMenores!C20</f>
        <v>5</v>
      </c>
      <c r="AK11" s="114">
        <f>DatosMenores!C21</f>
        <v>0</v>
      </c>
      <c r="AL11" s="113">
        <f>DatosMenores!C19</f>
        <v>32</v>
      </c>
      <c r="AP11" s="115">
        <f>DatosMenores!C78</f>
        <v>0</v>
      </c>
      <c r="AQ11" s="114">
        <f>DatosMenores!C77</f>
        <v>0</v>
      </c>
      <c r="AR11" s="114">
        <f>DatosMenores!C79</f>
        <v>0</v>
      </c>
      <c r="AS11" s="115">
        <f>DatosMenores!C72</f>
        <v>0</v>
      </c>
      <c r="AT11" s="113">
        <f>DatosMenores!C73</f>
        <v>5</v>
      </c>
      <c r="AW11" s="136" t="s">
        <v>1414</v>
      </c>
      <c r="AX11" s="137">
        <f>DatosMenores!C73</f>
        <v>5</v>
      </c>
    </row>
    <row r="12" spans="1:50" ht="12.75" customHeight="1" x14ac:dyDescent="0.25">
      <c r="AW12" s="136" t="s">
        <v>1273</v>
      </c>
      <c r="AX12" s="137">
        <f>DatosMenores!C74</f>
        <v>2</v>
      </c>
    </row>
    <row r="13" spans="1:50" ht="12.75" customHeight="1" x14ac:dyDescent="0.25">
      <c r="AW13" s="136" t="s">
        <v>1011</v>
      </c>
      <c r="AX13" s="137">
        <f>DatosMenores!C75</f>
        <v>7</v>
      </c>
    </row>
    <row r="14" spans="1:50" ht="12.75" customHeight="1" x14ac:dyDescent="0.25">
      <c r="AW14" s="136" t="s">
        <v>1274</v>
      </c>
      <c r="AX14" s="137">
        <f>DatosMenores!C76</f>
        <v>1</v>
      </c>
    </row>
    <row r="15" spans="1:50" ht="12.75" customHeight="1" x14ac:dyDescent="0.25">
      <c r="AW15" s="136" t="s">
        <v>1275</v>
      </c>
      <c r="AX15" s="137">
        <f>DatosMenores!C77</f>
        <v>0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84yEWL4V3C1Yllu15mp5T8nbuU12KT6dF1pe/LMzFBXl4nCBGurg/SQUQbG4vRSdw9mq5tQ08NgwYDepcasNlg==" saltValue="hkyYzEyylHInDUtEfeiZc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8DE1-8F2A-4CC9-A113-4D43B6964FF9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22</v>
      </c>
      <c r="F4" s="150" t="s">
        <v>1422</v>
      </c>
      <c r="G4" s="152">
        <f>DatosViolenciaDoméstica!E67</f>
        <v>13</v>
      </c>
      <c r="H4" s="153"/>
    </row>
    <row r="5" spans="1:30" x14ac:dyDescent="0.2">
      <c r="C5" s="150" t="s">
        <v>13</v>
      </c>
      <c r="D5" s="151">
        <f>DatosViolenciaDoméstica!C6</f>
        <v>17</v>
      </c>
      <c r="F5" s="150" t="s">
        <v>1423</v>
      </c>
      <c r="G5" s="154">
        <f>DatosViolenciaDoméstica!F67</f>
        <v>8</v>
      </c>
      <c r="H5" s="153"/>
    </row>
    <row r="6" spans="1:30" x14ac:dyDescent="0.2">
      <c r="C6" s="150" t="s">
        <v>1424</v>
      </c>
      <c r="D6" s="151">
        <f>DatosViolenciaDoméstica!C7</f>
        <v>12</v>
      </c>
    </row>
    <row r="7" spans="1:30" x14ac:dyDescent="0.2">
      <c r="C7" s="150" t="s">
        <v>57</v>
      </c>
      <c r="D7" s="151">
        <f>DatosViolenciaDoméstica!C8</f>
        <v>0</v>
      </c>
    </row>
    <row r="8" spans="1:30" x14ac:dyDescent="0.2">
      <c r="C8" s="150" t="s">
        <v>1425</v>
      </c>
      <c r="D8" s="151">
        <f>DatosViolenciaDoméstica!C9</f>
        <v>0</v>
      </c>
    </row>
    <row r="9" spans="1:30" x14ac:dyDescent="0.2">
      <c r="C9" s="150" t="s">
        <v>1426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oEnoQKwnz98VeZuSvNkqFjlozY4H7a7gSSlnaLnUXPOx7FmdelZMhceN9cBiP83W8uG4P+rhALIgA3I+8e4Pyg==" saltValue="3cfwvnM/7Na9uEgBiRv7I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3884-E688-441D-AAF9-F897C856D1B2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186</v>
      </c>
      <c r="F4" s="150" t="s">
        <v>1422</v>
      </c>
      <c r="G4" s="152">
        <f>DatosViolenciaGénero!E82</f>
        <v>189</v>
      </c>
      <c r="H4" s="153"/>
    </row>
    <row r="5" spans="1:30" x14ac:dyDescent="0.2">
      <c r="C5" s="150" t="s">
        <v>37</v>
      </c>
      <c r="D5" s="151">
        <f>DatosViolenciaGénero!C5</f>
        <v>109</v>
      </c>
      <c r="F5" s="150" t="s">
        <v>1423</v>
      </c>
      <c r="G5" s="152">
        <f>DatosViolenciaGénero!F82</f>
        <v>150</v>
      </c>
      <c r="H5" s="153"/>
    </row>
    <row r="6" spans="1:30" x14ac:dyDescent="0.2">
      <c r="C6" s="150" t="s">
        <v>1424</v>
      </c>
      <c r="D6" s="160">
        <f>DatosViolenciaGénero!C8</f>
        <v>80</v>
      </c>
    </row>
    <row r="7" spans="1:30" x14ac:dyDescent="0.2">
      <c r="C7" s="150" t="s">
        <v>57</v>
      </c>
      <c r="D7" s="160">
        <f>DatosViolenciaGénero!C9</f>
        <v>0</v>
      </c>
    </row>
    <row r="8" spans="1:30" x14ac:dyDescent="0.2">
      <c r="C8" s="150" t="s">
        <v>1428</v>
      </c>
      <c r="D8" s="151">
        <f>DatosViolenciaGénero!C11</f>
        <v>2</v>
      </c>
    </row>
    <row r="9" spans="1:30" x14ac:dyDescent="0.2">
      <c r="C9" s="150" t="s">
        <v>1429</v>
      </c>
      <c r="D9" s="151">
        <f>DatosViolenciaGénero!C12</f>
        <v>1</v>
      </c>
    </row>
    <row r="10" spans="1:30" x14ac:dyDescent="0.2">
      <c r="C10" s="150" t="s">
        <v>1421</v>
      </c>
      <c r="D10" s="160">
        <f>DatosViolenciaGénero!C6</f>
        <v>73</v>
      </c>
    </row>
    <row r="11" spans="1:30" x14ac:dyDescent="0.2">
      <c r="C11" s="150" t="s">
        <v>1425</v>
      </c>
      <c r="D11" s="160">
        <f>DatosViolenciaGénero!C10</f>
        <v>0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jWgpZwATOSD+wwxNEoPWvJ28Xhgv2tQEi/88823BY2bIkuFXo9jRtpkBrHZGLD89FWzdJYvZGJwZ6hsGj0bGCQ==" saltValue="4KL55UPElHB/EgyrmxN5M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9A509-188D-484F-A710-E24F256DE9B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t6ZkqZKkT6BmE4cI8QOKSmdGOLl/IX5GAkwquXqEivDJAOfZuDXrXPsy+36tHupbXi9vr5a+jDl0oEQc80a80g==" saltValue="cO3CIjzBMHTzXlhZKPLFH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DEE6-546F-46D0-9A67-4D929F79E2E7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m4ZMEpSAIqnpT+jbzQEsJQKkrntUMzRYdOvi3QcS7HBzBFsbASymdXD6BRjRrgVGEK4cCMX3vCvpeq/jxO2tgg==" saltValue="BlTSB0qYnprjduiNLTMfS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C31A-805D-489D-B117-488E1379C3EF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0</v>
      </c>
      <c r="N6" s="165">
        <f>DatosMedioAmbiente!C55</f>
        <v>0</v>
      </c>
      <c r="O6" s="165">
        <f>DatosMedioAmbiente!C57</f>
        <v>0</v>
      </c>
      <c r="P6" s="165">
        <f>DatosMedioAmbiente!C59</f>
        <v>1</v>
      </c>
      <c r="Q6" s="165">
        <f>DatosMedioAmbiente!C61</f>
        <v>1</v>
      </c>
      <c r="R6" s="165">
        <f>DatosMedioAmbiente!C63</f>
        <v>1</v>
      </c>
      <c r="S6" s="163"/>
      <c r="U6" s="166">
        <f>DatosMedioAmbiente!C54</f>
        <v>1</v>
      </c>
      <c r="V6" s="166">
        <f>DatosMedioAmbiente!C56</f>
        <v>0</v>
      </c>
      <c r="W6" s="166">
        <f>DatosMedioAmbiente!C58</f>
        <v>0</v>
      </c>
      <c r="X6" s="166">
        <f>DatosMedioAmbiente!C60</f>
        <v>1</v>
      </c>
      <c r="Y6" s="166">
        <f>DatosMedioAmbiente!C62</f>
        <v>0</v>
      </c>
      <c r="Z6" s="166">
        <f>DatosMedioAmbiente!C64</f>
        <v>0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PtRHPhR6rWOb/5LVbdNem0tjlYmWxQ/PMBpponR1txB75yEgAKYprphAVRsc4E7HgMb39uhtgg4j7bsxiOe+uw==" saltValue="YHrIoa+o2FtsQ+QGFtiz4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1587</v>
      </c>
      <c r="D7" s="15">
        <v>1566</v>
      </c>
      <c r="E7" s="16">
        <v>1.34099616858238E-2</v>
      </c>
    </row>
    <row r="8" spans="1:5" x14ac:dyDescent="0.25">
      <c r="A8" s="171"/>
      <c r="B8" s="14" t="s">
        <v>20</v>
      </c>
      <c r="C8" s="15">
        <v>7110</v>
      </c>
      <c r="D8" s="15">
        <v>8696</v>
      </c>
      <c r="E8" s="16">
        <v>-0.182382704691812</v>
      </c>
    </row>
    <row r="9" spans="1:5" x14ac:dyDescent="0.25">
      <c r="A9" s="171"/>
      <c r="B9" s="14" t="s">
        <v>21</v>
      </c>
      <c r="C9" s="15">
        <v>6776</v>
      </c>
      <c r="D9" s="15">
        <v>8321</v>
      </c>
      <c r="E9" s="16">
        <v>-0.18567479870207901</v>
      </c>
    </row>
    <row r="10" spans="1:5" x14ac:dyDescent="0.25">
      <c r="A10" s="171"/>
      <c r="B10" s="14" t="s">
        <v>22</v>
      </c>
      <c r="C10" s="15">
        <v>374</v>
      </c>
      <c r="D10" s="15">
        <v>430</v>
      </c>
      <c r="E10" s="16">
        <v>-0.13023255813953499</v>
      </c>
    </row>
    <row r="11" spans="1:5" x14ac:dyDescent="0.25">
      <c r="A11" s="172"/>
      <c r="B11" s="14" t="s">
        <v>23</v>
      </c>
      <c r="C11" s="15">
        <v>1587</v>
      </c>
      <c r="D11" s="15">
        <v>1566</v>
      </c>
      <c r="E11" s="16">
        <v>1.34099616858238E-2</v>
      </c>
    </row>
    <row r="12" spans="1:5" x14ac:dyDescent="0.25">
      <c r="A12" s="170" t="s">
        <v>24</v>
      </c>
      <c r="B12" s="14" t="s">
        <v>25</v>
      </c>
      <c r="C12" s="15">
        <v>1190</v>
      </c>
      <c r="D12" s="15">
        <v>1465</v>
      </c>
      <c r="E12" s="16">
        <v>-0.18771331058020499</v>
      </c>
    </row>
    <row r="13" spans="1:5" x14ac:dyDescent="0.25">
      <c r="A13" s="171"/>
      <c r="B13" s="14" t="s">
        <v>26</v>
      </c>
      <c r="C13" s="15">
        <v>277</v>
      </c>
      <c r="D13" s="15">
        <v>385</v>
      </c>
      <c r="E13" s="16">
        <v>-0.280519480519481</v>
      </c>
    </row>
    <row r="14" spans="1:5" x14ac:dyDescent="0.25">
      <c r="A14" s="172"/>
      <c r="B14" s="14" t="s">
        <v>27</v>
      </c>
      <c r="C14" s="15">
        <v>1621</v>
      </c>
      <c r="D14" s="15">
        <v>1903</v>
      </c>
      <c r="E14" s="16">
        <v>-0.14818707304256401</v>
      </c>
    </row>
    <row r="15" spans="1:5" x14ac:dyDescent="0.25">
      <c r="A15" s="170" t="s">
        <v>28</v>
      </c>
      <c r="B15" s="14" t="s">
        <v>29</v>
      </c>
      <c r="C15" s="15">
        <v>331</v>
      </c>
      <c r="D15" s="15">
        <v>367</v>
      </c>
      <c r="E15" s="16">
        <v>-9.8092643051771095E-2</v>
      </c>
    </row>
    <row r="16" spans="1:5" x14ac:dyDescent="0.25">
      <c r="A16" s="171"/>
      <c r="B16" s="14" t="s">
        <v>30</v>
      </c>
      <c r="C16" s="15">
        <v>557</v>
      </c>
      <c r="D16" s="15">
        <v>681</v>
      </c>
      <c r="E16" s="16">
        <v>-0.18208516886931</v>
      </c>
    </row>
    <row r="17" spans="1:5" x14ac:dyDescent="0.25">
      <c r="A17" s="171"/>
      <c r="B17" s="14" t="s">
        <v>31</v>
      </c>
      <c r="C17" s="15">
        <v>3</v>
      </c>
      <c r="D17" s="15">
        <v>11</v>
      </c>
      <c r="E17" s="16">
        <v>-0.72727272727272696</v>
      </c>
    </row>
    <row r="18" spans="1:5" x14ac:dyDescent="0.25">
      <c r="A18" s="171"/>
      <c r="B18" s="14" t="s">
        <v>32</v>
      </c>
      <c r="C18" s="15">
        <v>2</v>
      </c>
      <c r="D18" s="15">
        <v>2</v>
      </c>
      <c r="E18" s="16">
        <v>0</v>
      </c>
    </row>
    <row r="19" spans="1:5" x14ac:dyDescent="0.25">
      <c r="A19" s="172"/>
      <c r="B19" s="14" t="s">
        <v>33</v>
      </c>
      <c r="C19" s="15">
        <v>165</v>
      </c>
      <c r="D19" s="15">
        <v>124</v>
      </c>
      <c r="E19" s="16">
        <v>0.33064516129032301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643</v>
      </c>
      <c r="D23" s="15">
        <v>236</v>
      </c>
      <c r="E23" s="16">
        <v>1.7245762711864401</v>
      </c>
    </row>
    <row r="24" spans="1:5" x14ac:dyDescent="0.25">
      <c r="A24" s="13" t="s">
        <v>36</v>
      </c>
      <c r="B24" s="18"/>
      <c r="C24" s="15">
        <v>0</v>
      </c>
      <c r="D24" s="15">
        <v>1</v>
      </c>
      <c r="E24" s="16">
        <v>-1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586</v>
      </c>
      <c r="D28" s="15">
        <v>980</v>
      </c>
      <c r="E28" s="16">
        <v>-0.40204081632653099</v>
      </c>
    </row>
    <row r="29" spans="1:5" x14ac:dyDescent="0.25">
      <c r="A29" s="170" t="s">
        <v>39</v>
      </c>
      <c r="B29" s="14" t="s">
        <v>40</v>
      </c>
      <c r="C29" s="15">
        <v>33</v>
      </c>
      <c r="D29" s="15">
        <v>41</v>
      </c>
      <c r="E29" s="16">
        <v>-0.19512195121951201</v>
      </c>
    </row>
    <row r="30" spans="1:5" x14ac:dyDescent="0.25">
      <c r="A30" s="171"/>
      <c r="B30" s="14" t="s">
        <v>41</v>
      </c>
      <c r="C30" s="15">
        <v>102</v>
      </c>
      <c r="D30" s="15">
        <v>119</v>
      </c>
      <c r="E30" s="16">
        <v>-0.14285714285714299</v>
      </c>
    </row>
    <row r="31" spans="1:5" x14ac:dyDescent="0.25">
      <c r="A31" s="171"/>
      <c r="B31" s="14" t="s">
        <v>42</v>
      </c>
      <c r="C31" s="15">
        <v>9</v>
      </c>
      <c r="D31" s="15">
        <v>11</v>
      </c>
      <c r="E31" s="16">
        <v>-0.18181818181818199</v>
      </c>
    </row>
    <row r="32" spans="1:5" x14ac:dyDescent="0.25">
      <c r="A32" s="171"/>
      <c r="B32" s="14" t="s">
        <v>43</v>
      </c>
      <c r="C32" s="15">
        <v>11</v>
      </c>
      <c r="D32" s="15">
        <v>25</v>
      </c>
      <c r="E32" s="16">
        <v>-0.56000000000000005</v>
      </c>
    </row>
    <row r="33" spans="1:5" x14ac:dyDescent="0.25">
      <c r="A33" s="172"/>
      <c r="B33" s="14" t="s">
        <v>44</v>
      </c>
      <c r="C33" s="15">
        <v>457</v>
      </c>
      <c r="D33" s="15">
        <v>394</v>
      </c>
      <c r="E33" s="16">
        <v>0.15989847715736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1280</v>
      </c>
      <c r="D37" s="15">
        <v>1670</v>
      </c>
      <c r="E37" s="16">
        <v>-0.23353293413173601</v>
      </c>
    </row>
    <row r="38" spans="1:5" x14ac:dyDescent="0.25">
      <c r="A38" s="13" t="s">
        <v>47</v>
      </c>
      <c r="B38" s="18"/>
      <c r="C38" s="15">
        <v>463</v>
      </c>
      <c r="D38" s="15">
        <v>535</v>
      </c>
      <c r="E38" s="16">
        <v>-0.13457943925233601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294</v>
      </c>
      <c r="D42" s="15">
        <v>174</v>
      </c>
      <c r="E42" s="16">
        <v>0.68965517241379304</v>
      </c>
    </row>
    <row r="43" spans="1:5" x14ac:dyDescent="0.25">
      <c r="A43" s="171"/>
      <c r="B43" s="14" t="s">
        <v>50</v>
      </c>
      <c r="C43" s="15">
        <v>97</v>
      </c>
      <c r="D43" s="15">
        <v>139</v>
      </c>
      <c r="E43" s="16">
        <v>-0.30215827338129497</v>
      </c>
    </row>
    <row r="44" spans="1:5" x14ac:dyDescent="0.25">
      <c r="A44" s="171"/>
      <c r="B44" s="14" t="s">
        <v>51</v>
      </c>
      <c r="C44" s="15">
        <v>790</v>
      </c>
      <c r="D44" s="15">
        <v>1001</v>
      </c>
      <c r="E44" s="16">
        <v>-0.21078921078921101</v>
      </c>
    </row>
    <row r="45" spans="1:5" x14ac:dyDescent="0.25">
      <c r="A45" s="172"/>
      <c r="B45" s="14" t="s">
        <v>23</v>
      </c>
      <c r="C45" s="15">
        <v>294</v>
      </c>
      <c r="D45" s="15">
        <v>174</v>
      </c>
      <c r="E45" s="16">
        <v>0.68965517241379304</v>
      </c>
    </row>
    <row r="46" spans="1:5" x14ac:dyDescent="0.25">
      <c r="A46" s="170" t="s">
        <v>52</v>
      </c>
      <c r="B46" s="14" t="s">
        <v>53</v>
      </c>
      <c r="C46" s="15">
        <v>472</v>
      </c>
      <c r="D46" s="15">
        <v>519</v>
      </c>
      <c r="E46" s="16">
        <v>-9.05587668593449E-2</v>
      </c>
    </row>
    <row r="47" spans="1:5" x14ac:dyDescent="0.25">
      <c r="A47" s="171"/>
      <c r="B47" s="14" t="s">
        <v>54</v>
      </c>
      <c r="C47" s="15">
        <v>17</v>
      </c>
      <c r="D47" s="15">
        <v>14</v>
      </c>
      <c r="E47" s="16">
        <v>0.214285714285714</v>
      </c>
    </row>
    <row r="48" spans="1:5" x14ac:dyDescent="0.25">
      <c r="A48" s="171"/>
      <c r="B48" s="14" t="s">
        <v>55</v>
      </c>
      <c r="C48" s="15">
        <v>61</v>
      </c>
      <c r="D48" s="15">
        <v>92</v>
      </c>
      <c r="E48" s="16">
        <v>-0.33695652173912999</v>
      </c>
    </row>
    <row r="49" spans="1:5" x14ac:dyDescent="0.25">
      <c r="A49" s="172"/>
      <c r="B49" s="14" t="s">
        <v>56</v>
      </c>
      <c r="C49" s="15">
        <v>49</v>
      </c>
      <c r="D49" s="15">
        <v>48</v>
      </c>
      <c r="E49" s="16">
        <v>2.0833333333333301E-2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8</v>
      </c>
      <c r="D53" s="15">
        <v>18</v>
      </c>
      <c r="E53" s="16">
        <v>-0.55555555555555503</v>
      </c>
    </row>
    <row r="54" spans="1:5" x14ac:dyDescent="0.25">
      <c r="A54" s="171"/>
      <c r="B54" s="14" t="s">
        <v>50</v>
      </c>
      <c r="C54" s="15">
        <v>2</v>
      </c>
      <c r="D54" s="15">
        <v>12</v>
      </c>
      <c r="E54" s="16">
        <v>-0.83333333333333304</v>
      </c>
    </row>
    <row r="55" spans="1:5" x14ac:dyDescent="0.25">
      <c r="A55" s="171"/>
      <c r="B55" s="14" t="s">
        <v>19</v>
      </c>
      <c r="C55" s="15">
        <v>6</v>
      </c>
      <c r="D55" s="15">
        <v>6</v>
      </c>
      <c r="E55" s="16">
        <v>0</v>
      </c>
    </row>
    <row r="56" spans="1:5" x14ac:dyDescent="0.25">
      <c r="A56" s="171"/>
      <c r="B56" s="14" t="s">
        <v>23</v>
      </c>
      <c r="C56" s="15">
        <v>6</v>
      </c>
      <c r="D56" s="15">
        <v>6</v>
      </c>
      <c r="E56" s="16">
        <v>0</v>
      </c>
    </row>
    <row r="57" spans="1:5" x14ac:dyDescent="0.25">
      <c r="A57" s="171"/>
      <c r="B57" s="14" t="s">
        <v>59</v>
      </c>
      <c r="C57" s="15">
        <v>4</v>
      </c>
      <c r="D57" s="15">
        <v>7</v>
      </c>
      <c r="E57" s="16">
        <v>-0.42857142857142799</v>
      </c>
    </row>
    <row r="58" spans="1:5" x14ac:dyDescent="0.25">
      <c r="A58" s="172"/>
      <c r="B58" s="14" t="s">
        <v>60</v>
      </c>
      <c r="C58" s="15">
        <v>1</v>
      </c>
      <c r="D58" s="15">
        <v>2</v>
      </c>
      <c r="E58" s="16">
        <v>-0.5</v>
      </c>
    </row>
    <row r="59" spans="1:5" x14ac:dyDescent="0.25">
      <c r="A59" s="170" t="s">
        <v>61</v>
      </c>
      <c r="B59" s="14" t="s">
        <v>62</v>
      </c>
      <c r="C59" s="15">
        <v>4</v>
      </c>
      <c r="D59" s="15">
        <v>5</v>
      </c>
      <c r="E59" s="16">
        <v>-0.2</v>
      </c>
    </row>
    <row r="60" spans="1:5" x14ac:dyDescent="0.25">
      <c r="A60" s="171"/>
      <c r="B60" s="14" t="s">
        <v>55</v>
      </c>
      <c r="C60" s="15">
        <v>9</v>
      </c>
      <c r="D60" s="15">
        <v>2</v>
      </c>
      <c r="E60" s="16">
        <v>3.5</v>
      </c>
    </row>
    <row r="61" spans="1:5" x14ac:dyDescent="0.25">
      <c r="A61" s="172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7</v>
      </c>
      <c r="E65" s="16">
        <v>-0.85714285714285698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5</v>
      </c>
      <c r="D70" s="15">
        <v>5</v>
      </c>
      <c r="E70" s="16">
        <v>0</v>
      </c>
    </row>
    <row r="71" spans="1:5" x14ac:dyDescent="0.25">
      <c r="A71" s="174"/>
      <c r="B71" s="14" t="s">
        <v>55</v>
      </c>
      <c r="C71" s="15">
        <v>1</v>
      </c>
      <c r="D71" s="15">
        <v>0</v>
      </c>
      <c r="E71" s="16">
        <v>0</v>
      </c>
    </row>
    <row r="72" spans="1:5" x14ac:dyDescent="0.25">
      <c r="A72" s="174"/>
      <c r="B72" s="14" t="s">
        <v>62</v>
      </c>
      <c r="C72" s="15">
        <v>1</v>
      </c>
      <c r="D72" s="15">
        <v>1</v>
      </c>
      <c r="E72" s="16">
        <v>0</v>
      </c>
    </row>
    <row r="73" spans="1:5" x14ac:dyDescent="0.25">
      <c r="A73" s="174"/>
      <c r="B73" s="14" t="s">
        <v>66</v>
      </c>
      <c r="C73" s="15">
        <v>1</v>
      </c>
      <c r="D73" s="15">
        <v>1</v>
      </c>
      <c r="E73" s="16">
        <v>0</v>
      </c>
    </row>
    <row r="74" spans="1:5" x14ac:dyDescent="0.25">
      <c r="A74" s="175"/>
      <c r="B74" s="14" t="s">
        <v>67</v>
      </c>
      <c r="C74" s="15">
        <v>2</v>
      </c>
      <c r="D74" s="15">
        <v>1</v>
      </c>
      <c r="E74" s="16">
        <v>1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406</v>
      </c>
      <c r="D78" s="15">
        <v>576</v>
      </c>
      <c r="E78" s="16">
        <v>-0.29513888888888901</v>
      </c>
    </row>
    <row r="79" spans="1:5" x14ac:dyDescent="0.25">
      <c r="A79" s="172"/>
      <c r="B79" s="14" t="s">
        <v>71</v>
      </c>
      <c r="C79" s="15">
        <v>41</v>
      </c>
      <c r="D79" s="15">
        <v>56</v>
      </c>
      <c r="E79" s="16">
        <v>-0.26785714285714302</v>
      </c>
    </row>
    <row r="80" spans="1:5" x14ac:dyDescent="0.25">
      <c r="A80" s="170" t="s">
        <v>72</v>
      </c>
      <c r="B80" s="14" t="s">
        <v>70</v>
      </c>
      <c r="C80" s="15">
        <v>485</v>
      </c>
      <c r="D80" s="15">
        <v>623</v>
      </c>
      <c r="E80" s="16">
        <v>-0.221508828250401</v>
      </c>
    </row>
    <row r="81" spans="1:5" x14ac:dyDescent="0.25">
      <c r="A81" s="172"/>
      <c r="B81" s="14" t="s">
        <v>71</v>
      </c>
      <c r="C81" s="15">
        <v>98</v>
      </c>
      <c r="D81" s="15">
        <v>115</v>
      </c>
      <c r="E81" s="16">
        <v>-0.147826086956522</v>
      </c>
    </row>
    <row r="82" spans="1:5" x14ac:dyDescent="0.25">
      <c r="A82" s="170" t="s">
        <v>73</v>
      </c>
      <c r="B82" s="14" t="s">
        <v>70</v>
      </c>
      <c r="C82" s="15">
        <v>30</v>
      </c>
      <c r="D82" s="15">
        <v>37</v>
      </c>
      <c r="E82" s="16">
        <v>-0.18918918918918901</v>
      </c>
    </row>
    <row r="83" spans="1:5" x14ac:dyDescent="0.25">
      <c r="A83" s="172"/>
      <c r="B83" s="14" t="s">
        <v>71</v>
      </c>
      <c r="C83" s="15">
        <v>16</v>
      </c>
      <c r="D83" s="15">
        <v>9</v>
      </c>
      <c r="E83" s="16">
        <v>0.77777777777777801</v>
      </c>
    </row>
    <row r="84" spans="1:5" x14ac:dyDescent="0.25">
      <c r="A84" s="170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2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406</v>
      </c>
      <c r="D89" s="15">
        <v>435</v>
      </c>
      <c r="E89" s="16">
        <v>-6.6666666666666693E-2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321</v>
      </c>
      <c r="D94" s="15">
        <v>307</v>
      </c>
      <c r="E94" s="16">
        <v>4.5602605863192203E-2</v>
      </c>
    </row>
    <row r="95" spans="1:5" x14ac:dyDescent="0.25">
      <c r="A95" s="13" t="s">
        <v>79</v>
      </c>
      <c r="B95" s="18"/>
      <c r="C95" s="15">
        <v>142</v>
      </c>
      <c r="D95" s="15">
        <v>137</v>
      </c>
      <c r="E95" s="16">
        <v>3.6496350364963501E-2</v>
      </c>
    </row>
    <row r="96" spans="1:5" x14ac:dyDescent="0.25">
      <c r="A96" s="13" t="s">
        <v>76</v>
      </c>
      <c r="B96" s="18"/>
      <c r="C96" s="15">
        <v>12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264</v>
      </c>
      <c r="D100" s="15">
        <v>326</v>
      </c>
      <c r="E100" s="16">
        <v>-0.190184049079755</v>
      </c>
    </row>
    <row r="101" spans="1:5" x14ac:dyDescent="0.25">
      <c r="A101" s="171"/>
      <c r="B101" s="14" t="s">
        <v>82</v>
      </c>
      <c r="C101" s="15">
        <v>123</v>
      </c>
      <c r="D101" s="15">
        <v>101</v>
      </c>
      <c r="E101" s="16">
        <v>0.21782178217821799</v>
      </c>
    </row>
    <row r="102" spans="1:5" x14ac:dyDescent="0.25">
      <c r="A102" s="172"/>
      <c r="B102" s="14" t="s">
        <v>83</v>
      </c>
      <c r="C102" s="15">
        <v>1</v>
      </c>
      <c r="D102" s="15">
        <v>2</v>
      </c>
      <c r="E102" s="16">
        <v>-0.5</v>
      </c>
    </row>
    <row r="103" spans="1:5" x14ac:dyDescent="0.25">
      <c r="A103" s="170" t="s">
        <v>79</v>
      </c>
      <c r="B103" s="14" t="s">
        <v>84</v>
      </c>
      <c r="C103" s="15">
        <v>41</v>
      </c>
      <c r="D103" s="15">
        <v>9</v>
      </c>
      <c r="E103" s="16">
        <v>3.5555555555555598</v>
      </c>
    </row>
    <row r="104" spans="1:5" x14ac:dyDescent="0.25">
      <c r="A104" s="172"/>
      <c r="B104" s="14" t="s">
        <v>83</v>
      </c>
      <c r="C104" s="15">
        <v>51</v>
      </c>
      <c r="D104" s="15">
        <v>64</v>
      </c>
      <c r="E104" s="16">
        <v>-0.203125</v>
      </c>
    </row>
    <row r="105" spans="1:5" x14ac:dyDescent="0.25">
      <c r="A105" s="13" t="s">
        <v>76</v>
      </c>
      <c r="B105" s="18"/>
      <c r="C105" s="15">
        <v>8</v>
      </c>
      <c r="D105" s="15">
        <v>3</v>
      </c>
      <c r="E105" s="16">
        <v>1.6666666666666701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15</v>
      </c>
      <c r="D109" s="15">
        <v>19</v>
      </c>
      <c r="E109" s="16">
        <v>-0.21052631578947401</v>
      </c>
    </row>
    <row r="110" spans="1:5" x14ac:dyDescent="0.25">
      <c r="A110" s="171"/>
      <c r="B110" s="14" t="s">
        <v>82</v>
      </c>
      <c r="C110" s="15">
        <v>16</v>
      </c>
      <c r="D110" s="15">
        <v>15</v>
      </c>
      <c r="E110" s="16">
        <v>6.6666666666666693E-2</v>
      </c>
    </row>
    <row r="111" spans="1:5" x14ac:dyDescent="0.25">
      <c r="A111" s="172"/>
      <c r="B111" s="14" t="s">
        <v>83</v>
      </c>
      <c r="C111" s="15">
        <v>0</v>
      </c>
      <c r="D111" s="15">
        <v>0</v>
      </c>
      <c r="E111" s="16">
        <v>0</v>
      </c>
    </row>
    <row r="112" spans="1:5" x14ac:dyDescent="0.25">
      <c r="A112" s="170" t="s">
        <v>79</v>
      </c>
      <c r="B112" s="14" t="s">
        <v>84</v>
      </c>
      <c r="C112" s="15">
        <v>2</v>
      </c>
      <c r="D112" s="15">
        <v>0</v>
      </c>
      <c r="E112" s="16">
        <v>0</v>
      </c>
    </row>
    <row r="113" spans="1:5" x14ac:dyDescent="0.25">
      <c r="A113" s="172"/>
      <c r="B113" s="14" t="s">
        <v>83</v>
      </c>
      <c r="C113" s="15">
        <v>6</v>
      </c>
      <c r="D113" s="15">
        <v>5</v>
      </c>
      <c r="E113" s="16">
        <v>0.2</v>
      </c>
    </row>
    <row r="114" spans="1:5" x14ac:dyDescent="0.25">
      <c r="A114" s="13" t="s">
        <v>76</v>
      </c>
      <c r="B114" s="18"/>
      <c r="C114" s="15">
        <v>1</v>
      </c>
      <c r="D114" s="15">
        <v>0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115</v>
      </c>
      <c r="D120" s="15">
        <v>137</v>
      </c>
      <c r="E120" s="16">
        <v>-0.160583941605839</v>
      </c>
    </row>
    <row r="121" spans="1:5" x14ac:dyDescent="0.25">
      <c r="A121" s="172"/>
      <c r="B121" s="14" t="s">
        <v>89</v>
      </c>
      <c r="C121" s="15">
        <v>390</v>
      </c>
      <c r="D121" s="15">
        <v>452</v>
      </c>
      <c r="E121" s="16">
        <v>-0.13716814159292001</v>
      </c>
    </row>
    <row r="122" spans="1:5" x14ac:dyDescent="0.25">
      <c r="A122" s="170" t="s">
        <v>91</v>
      </c>
      <c r="B122" s="14" t="s">
        <v>88</v>
      </c>
      <c r="C122" s="15">
        <v>1325</v>
      </c>
      <c r="D122" s="15">
        <v>1557</v>
      </c>
      <c r="E122" s="16">
        <v>-0.14900449582530501</v>
      </c>
    </row>
    <row r="123" spans="1:5" x14ac:dyDescent="0.25">
      <c r="A123" s="172"/>
      <c r="B123" s="14" t="s">
        <v>89</v>
      </c>
      <c r="C123" s="15">
        <v>1526</v>
      </c>
      <c r="D123" s="15">
        <v>1947</v>
      </c>
      <c r="E123" s="16">
        <v>-0.21623009758603001</v>
      </c>
    </row>
    <row r="124" spans="1:5" x14ac:dyDescent="0.25">
      <c r="A124" s="170" t="s">
        <v>92</v>
      </c>
      <c r="B124" s="14" t="s">
        <v>88</v>
      </c>
      <c r="C124" s="15">
        <v>432</v>
      </c>
      <c r="D124" s="15">
        <v>452</v>
      </c>
      <c r="E124" s="16">
        <v>-4.4247787610619503E-2</v>
      </c>
    </row>
    <row r="125" spans="1:5" x14ac:dyDescent="0.25">
      <c r="A125" s="172"/>
      <c r="B125" s="14" t="s">
        <v>89</v>
      </c>
      <c r="C125" s="15">
        <v>507</v>
      </c>
      <c r="D125" s="15">
        <v>625</v>
      </c>
      <c r="E125" s="16">
        <v>-0.1888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34</v>
      </c>
      <c r="D129" s="15">
        <v>45</v>
      </c>
      <c r="E129" s="16">
        <v>-0.24444444444444399</v>
      </c>
    </row>
    <row r="130" spans="1:5" x14ac:dyDescent="0.25">
      <c r="A130" s="172"/>
      <c r="B130" s="14" t="s">
        <v>96</v>
      </c>
      <c r="C130" s="15">
        <v>6</v>
      </c>
      <c r="D130" s="15">
        <v>12</v>
      </c>
      <c r="E130" s="16">
        <v>-0.5</v>
      </c>
    </row>
    <row r="131" spans="1:5" x14ac:dyDescent="0.25">
      <c r="A131" s="170" t="s">
        <v>97</v>
      </c>
      <c r="B131" s="14" t="s">
        <v>95</v>
      </c>
      <c r="C131" s="15">
        <v>5</v>
      </c>
      <c r="D131" s="15">
        <v>0</v>
      </c>
      <c r="E131" s="16">
        <v>0</v>
      </c>
    </row>
    <row r="132" spans="1:5" x14ac:dyDescent="0.25">
      <c r="A132" s="172"/>
      <c r="B132" s="14" t="s">
        <v>96</v>
      </c>
      <c r="C132" s="15">
        <v>2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4</v>
      </c>
      <c r="D133" s="15">
        <v>4</v>
      </c>
      <c r="E133" s="16">
        <v>0</v>
      </c>
    </row>
    <row r="134" spans="1:5" x14ac:dyDescent="0.25">
      <c r="A134" s="172"/>
      <c r="B134" s="14" t="s">
        <v>99</v>
      </c>
      <c r="C134" s="15">
        <v>2</v>
      </c>
      <c r="D134" s="15">
        <v>2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35</v>
      </c>
      <c r="D138" s="15">
        <v>48</v>
      </c>
      <c r="E138" s="16">
        <v>-0.27083333333333298</v>
      </c>
    </row>
    <row r="139" spans="1:5" x14ac:dyDescent="0.25">
      <c r="A139" s="170" t="s">
        <v>102</v>
      </c>
      <c r="B139" s="14" t="s">
        <v>103</v>
      </c>
      <c r="C139" s="15">
        <v>0</v>
      </c>
      <c r="D139" s="15">
        <v>1</v>
      </c>
      <c r="E139" s="16">
        <v>-1</v>
      </c>
    </row>
    <row r="140" spans="1:5" x14ac:dyDescent="0.25">
      <c r="A140" s="171"/>
      <c r="B140" s="14" t="s">
        <v>104</v>
      </c>
      <c r="C140" s="15">
        <v>1</v>
      </c>
      <c r="D140" s="15">
        <v>8</v>
      </c>
      <c r="E140" s="16">
        <v>-0.875</v>
      </c>
    </row>
    <row r="141" spans="1:5" x14ac:dyDescent="0.25">
      <c r="A141" s="171"/>
      <c r="B141" s="14" t="s">
        <v>105</v>
      </c>
      <c r="C141" s="15">
        <v>1</v>
      </c>
      <c r="D141" s="15">
        <v>9</v>
      </c>
      <c r="E141" s="16">
        <v>-0.88888888888888895</v>
      </c>
    </row>
    <row r="142" spans="1:5" x14ac:dyDescent="0.25">
      <c r="A142" s="171"/>
      <c r="B142" s="14" t="s">
        <v>106</v>
      </c>
      <c r="C142" s="15">
        <v>13</v>
      </c>
      <c r="D142" s="15">
        <v>5</v>
      </c>
      <c r="E142" s="16">
        <v>1.6</v>
      </c>
    </row>
    <row r="143" spans="1:5" x14ac:dyDescent="0.25">
      <c r="A143" s="171"/>
      <c r="B143" s="14" t="s">
        <v>107</v>
      </c>
      <c r="C143" s="15">
        <v>8</v>
      </c>
      <c r="D143" s="15">
        <v>20</v>
      </c>
      <c r="E143" s="16">
        <v>-0.6</v>
      </c>
    </row>
    <row r="144" spans="1:5" x14ac:dyDescent="0.25">
      <c r="A144" s="172"/>
      <c r="B144" s="14" t="s">
        <v>108</v>
      </c>
      <c r="C144" s="15">
        <v>12</v>
      </c>
      <c r="D144" s="15">
        <v>6</v>
      </c>
      <c r="E144" s="16">
        <v>1</v>
      </c>
    </row>
    <row r="145" spans="1:5" x14ac:dyDescent="0.25">
      <c r="A145" s="170" t="s">
        <v>109</v>
      </c>
      <c r="B145" s="14" t="s">
        <v>110</v>
      </c>
      <c r="C145" s="15">
        <v>10</v>
      </c>
      <c r="D145" s="15">
        <v>17</v>
      </c>
      <c r="E145" s="16">
        <v>-0.41176470588235298</v>
      </c>
    </row>
    <row r="146" spans="1:5" x14ac:dyDescent="0.25">
      <c r="A146" s="172"/>
      <c r="B146" s="14" t="s">
        <v>111</v>
      </c>
      <c r="C146" s="15">
        <v>29</v>
      </c>
      <c r="D146" s="15">
        <v>34</v>
      </c>
      <c r="E146" s="16">
        <v>-0.14705882352941199</v>
      </c>
    </row>
    <row r="147" spans="1:5" x14ac:dyDescent="0.25">
      <c r="A147" s="170" t="s">
        <v>112</v>
      </c>
      <c r="B147" s="14" t="s">
        <v>19</v>
      </c>
      <c r="C147" s="15">
        <v>4</v>
      </c>
      <c r="D147" s="15">
        <v>0</v>
      </c>
      <c r="E147" s="16">
        <v>0</v>
      </c>
    </row>
    <row r="148" spans="1:5" x14ac:dyDescent="0.25">
      <c r="A148" s="172"/>
      <c r="B148" s="14" t="s">
        <v>23</v>
      </c>
      <c r="C148" s="15">
        <v>0</v>
      </c>
      <c r="D148" s="15">
        <v>4</v>
      </c>
      <c r="E148" s="16">
        <v>-1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0</v>
      </c>
      <c r="D153" s="15">
        <v>0</v>
      </c>
      <c r="E153" s="16">
        <v>0</v>
      </c>
    </row>
    <row r="154" spans="1:5" x14ac:dyDescent="0.25">
      <c r="A154" s="171"/>
      <c r="B154" s="14" t="s">
        <v>117</v>
      </c>
      <c r="C154" s="15">
        <v>0</v>
      </c>
      <c r="D154" s="15">
        <v>0</v>
      </c>
      <c r="E154" s="16">
        <v>0</v>
      </c>
    </row>
    <row r="155" spans="1:5" x14ac:dyDescent="0.25">
      <c r="A155" s="171"/>
      <c r="B155" s="14" t="s">
        <v>118</v>
      </c>
      <c r="C155" s="15">
        <v>0</v>
      </c>
      <c r="D155" s="15">
        <v>0</v>
      </c>
      <c r="E155" s="16">
        <v>0</v>
      </c>
    </row>
    <row r="156" spans="1:5" x14ac:dyDescent="0.25">
      <c r="A156" s="171"/>
      <c r="B156" s="14" t="s">
        <v>119</v>
      </c>
      <c r="C156" s="15">
        <v>0</v>
      </c>
      <c r="D156" s="15">
        <v>0</v>
      </c>
      <c r="E156" s="16">
        <v>0</v>
      </c>
    </row>
    <row r="157" spans="1:5" x14ac:dyDescent="0.25">
      <c r="A157" s="171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0</v>
      </c>
      <c r="D158" s="15">
        <v>0</v>
      </c>
      <c r="E158" s="16">
        <v>0</v>
      </c>
    </row>
    <row r="159" spans="1:5" x14ac:dyDescent="0.25">
      <c r="A159" s="171"/>
      <c r="B159" s="14" t="s">
        <v>122</v>
      </c>
      <c r="C159" s="15">
        <v>0</v>
      </c>
      <c r="D159" s="15">
        <v>0</v>
      </c>
      <c r="E159" s="16">
        <v>0</v>
      </c>
    </row>
    <row r="160" spans="1:5" x14ac:dyDescent="0.25">
      <c r="A160" s="171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1"/>
      <c r="B161" s="14" t="s">
        <v>124</v>
      </c>
      <c r="C161" s="15">
        <v>0</v>
      </c>
      <c r="D161" s="15">
        <v>0</v>
      </c>
      <c r="E161" s="16">
        <v>0</v>
      </c>
    </row>
    <row r="162" spans="1:5" x14ac:dyDescent="0.25">
      <c r="A162" s="171"/>
      <c r="B162" s="14" t="s">
        <v>125</v>
      </c>
      <c r="C162" s="15">
        <v>0</v>
      </c>
      <c r="D162" s="15">
        <v>0</v>
      </c>
      <c r="E162" s="16">
        <v>0</v>
      </c>
    </row>
    <row r="163" spans="1:5" x14ac:dyDescent="0.25">
      <c r="A163" s="171"/>
      <c r="B163" s="14" t="s">
        <v>126</v>
      </c>
      <c r="C163" s="15">
        <v>0</v>
      </c>
      <c r="D163" s="15">
        <v>0</v>
      </c>
      <c r="E163" s="16">
        <v>0</v>
      </c>
    </row>
    <row r="164" spans="1:5" x14ac:dyDescent="0.25">
      <c r="A164" s="171"/>
      <c r="B164" s="14" t="s">
        <v>127</v>
      </c>
      <c r="C164" s="15">
        <v>0</v>
      </c>
      <c r="D164" s="15">
        <v>0</v>
      </c>
      <c r="E164" s="16">
        <v>0</v>
      </c>
    </row>
    <row r="165" spans="1:5" x14ac:dyDescent="0.25">
      <c r="A165" s="171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1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1"/>
      <c r="B167" s="14" t="s">
        <v>130</v>
      </c>
      <c r="C167" s="15">
        <v>0</v>
      </c>
      <c r="D167" s="15">
        <v>0</v>
      </c>
      <c r="E167" s="16">
        <v>0</v>
      </c>
    </row>
    <row r="168" spans="1:5" x14ac:dyDescent="0.25">
      <c r="A168" s="171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1"/>
      <c r="B169" s="14" t="s">
        <v>132</v>
      </c>
      <c r="C169" s="15">
        <v>0</v>
      </c>
      <c r="D169" s="15">
        <v>0</v>
      </c>
      <c r="E169" s="16">
        <v>0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0</v>
      </c>
      <c r="D173" s="15">
        <v>0</v>
      </c>
      <c r="E173" s="16">
        <v>0</v>
      </c>
    </row>
    <row r="174" spans="1:5" x14ac:dyDescent="0.25">
      <c r="A174" s="171"/>
      <c r="B174" s="14" t="s">
        <v>117</v>
      </c>
      <c r="C174" s="15">
        <v>0</v>
      </c>
      <c r="D174" s="15">
        <v>0</v>
      </c>
      <c r="E174" s="16">
        <v>0</v>
      </c>
    </row>
    <row r="175" spans="1:5" x14ac:dyDescent="0.25">
      <c r="A175" s="171"/>
      <c r="B175" s="14" t="s">
        <v>118</v>
      </c>
      <c r="C175" s="15">
        <v>0</v>
      </c>
      <c r="D175" s="15">
        <v>0</v>
      </c>
      <c r="E175" s="16">
        <v>0</v>
      </c>
    </row>
    <row r="176" spans="1:5" x14ac:dyDescent="0.25">
      <c r="A176" s="171"/>
      <c r="B176" s="14" t="s">
        <v>119</v>
      </c>
      <c r="C176" s="15">
        <v>0</v>
      </c>
      <c r="D176" s="15">
        <v>0</v>
      </c>
      <c r="E176" s="16">
        <v>0</v>
      </c>
    </row>
    <row r="177" spans="1:5" x14ac:dyDescent="0.25">
      <c r="A177" s="171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0</v>
      </c>
      <c r="D178" s="15">
        <v>0</v>
      </c>
      <c r="E178" s="16">
        <v>0</v>
      </c>
    </row>
    <row r="179" spans="1:5" x14ac:dyDescent="0.25">
      <c r="A179" s="171"/>
      <c r="B179" s="14" t="s">
        <v>122</v>
      </c>
      <c r="C179" s="15">
        <v>0</v>
      </c>
      <c r="D179" s="15">
        <v>0</v>
      </c>
      <c r="E179" s="16">
        <v>0</v>
      </c>
    </row>
    <row r="180" spans="1:5" x14ac:dyDescent="0.25">
      <c r="A180" s="171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1"/>
      <c r="B181" s="14" t="s">
        <v>124</v>
      </c>
      <c r="C181" s="15">
        <v>0</v>
      </c>
      <c r="D181" s="15">
        <v>0</v>
      </c>
      <c r="E181" s="16">
        <v>0</v>
      </c>
    </row>
    <row r="182" spans="1:5" x14ac:dyDescent="0.25">
      <c r="A182" s="171"/>
      <c r="B182" s="14" t="s">
        <v>125</v>
      </c>
      <c r="C182" s="15">
        <v>0</v>
      </c>
      <c r="D182" s="15">
        <v>0</v>
      </c>
      <c r="E182" s="16">
        <v>0</v>
      </c>
    </row>
    <row r="183" spans="1:5" x14ac:dyDescent="0.25">
      <c r="A183" s="171"/>
      <c r="B183" s="14" t="s">
        <v>126</v>
      </c>
      <c r="C183" s="15">
        <v>0</v>
      </c>
      <c r="D183" s="15">
        <v>0</v>
      </c>
      <c r="E183" s="16">
        <v>0</v>
      </c>
    </row>
    <row r="184" spans="1:5" x14ac:dyDescent="0.25">
      <c r="A184" s="171"/>
      <c r="B184" s="14" t="s">
        <v>127</v>
      </c>
      <c r="C184" s="15">
        <v>0</v>
      </c>
      <c r="D184" s="15">
        <v>0</v>
      </c>
      <c r="E184" s="16">
        <v>0</v>
      </c>
    </row>
    <row r="185" spans="1:5" x14ac:dyDescent="0.25">
      <c r="A185" s="171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1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1"/>
      <c r="B187" s="14" t="s">
        <v>130</v>
      </c>
      <c r="C187" s="15">
        <v>0</v>
      </c>
      <c r="D187" s="15">
        <v>0</v>
      </c>
      <c r="E187" s="16">
        <v>0</v>
      </c>
    </row>
    <row r="188" spans="1:5" x14ac:dyDescent="0.25">
      <c r="A188" s="171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1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407</v>
      </c>
      <c r="D197" s="15">
        <v>708</v>
      </c>
      <c r="E197" s="16">
        <v>-0.42514124293785299</v>
      </c>
    </row>
    <row r="198" spans="1:5" x14ac:dyDescent="0.25">
      <c r="A198" s="13" t="s">
        <v>140</v>
      </c>
      <c r="B198" s="18"/>
      <c r="C198" s="15">
        <v>409</v>
      </c>
      <c r="D198" s="15">
        <v>523</v>
      </c>
      <c r="E198" s="16">
        <v>-0.217973231357553</v>
      </c>
    </row>
    <row r="199" spans="1:5" x14ac:dyDescent="0.25">
      <c r="A199" s="13" t="s">
        <v>141</v>
      </c>
      <c r="B199" s="18"/>
      <c r="C199" s="15">
        <v>164</v>
      </c>
      <c r="D199" s="15">
        <v>199</v>
      </c>
      <c r="E199" s="16">
        <v>-0.175879396984925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158</v>
      </c>
      <c r="D203" s="15">
        <v>156</v>
      </c>
      <c r="E203" s="16">
        <v>1.2820512820512799E-2</v>
      </c>
    </row>
    <row r="204" spans="1:5" x14ac:dyDescent="0.25">
      <c r="A204" s="171"/>
      <c r="B204" s="14" t="s">
        <v>19</v>
      </c>
      <c r="C204" s="15">
        <v>42</v>
      </c>
      <c r="D204" s="15">
        <v>42</v>
      </c>
      <c r="E204" s="16">
        <v>0</v>
      </c>
    </row>
    <row r="205" spans="1:5" x14ac:dyDescent="0.25">
      <c r="A205" s="172"/>
      <c r="B205" s="14" t="s">
        <v>23</v>
      </c>
      <c r="C205" s="15">
        <v>40</v>
      </c>
      <c r="D205" s="15">
        <v>42</v>
      </c>
      <c r="E205" s="16">
        <v>-4.7619047619047603E-2</v>
      </c>
    </row>
    <row r="206" spans="1:5" x14ac:dyDescent="0.25">
      <c r="A206" s="170" t="s">
        <v>145</v>
      </c>
      <c r="B206" s="14" t="s">
        <v>146</v>
      </c>
      <c r="C206" s="15">
        <v>150</v>
      </c>
      <c r="D206" s="15">
        <v>147</v>
      </c>
      <c r="E206" s="16">
        <v>2.04081632653061E-2</v>
      </c>
    </row>
    <row r="207" spans="1:5" x14ac:dyDescent="0.25">
      <c r="A207" s="171"/>
      <c r="B207" s="14" t="s">
        <v>147</v>
      </c>
      <c r="C207" s="15">
        <v>86</v>
      </c>
      <c r="D207" s="15">
        <v>94</v>
      </c>
      <c r="E207" s="16">
        <v>-8.5106382978723402E-2</v>
      </c>
    </row>
    <row r="208" spans="1:5" x14ac:dyDescent="0.25">
      <c r="A208" s="172"/>
      <c r="B208" s="14" t="s">
        <v>148</v>
      </c>
      <c r="C208" s="15">
        <v>3</v>
      </c>
      <c r="D208" s="15">
        <v>1</v>
      </c>
      <c r="E208" s="16">
        <v>2</v>
      </c>
    </row>
    <row r="209" spans="1:5" x14ac:dyDescent="0.25">
      <c r="A209" s="13" t="s">
        <v>149</v>
      </c>
      <c r="B209" s="18"/>
      <c r="C209" s="15">
        <v>12</v>
      </c>
      <c r="D209" s="15">
        <v>100</v>
      </c>
      <c r="E209" s="16">
        <v>-0.88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13</v>
      </c>
      <c r="D213" s="15">
        <v>4</v>
      </c>
      <c r="E213" s="16">
        <v>2.25</v>
      </c>
    </row>
    <row r="214" spans="1:5" x14ac:dyDescent="0.25">
      <c r="A214" s="170" t="s">
        <v>152</v>
      </c>
      <c r="B214" s="14" t="s">
        <v>153</v>
      </c>
      <c r="C214" s="15">
        <v>0</v>
      </c>
      <c r="D214" s="15">
        <v>0</v>
      </c>
      <c r="E214" s="16">
        <v>0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0</v>
      </c>
      <c r="D216" s="15">
        <v>2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2</v>
      </c>
      <c r="E217" s="16">
        <v>-1</v>
      </c>
    </row>
    <row r="218" spans="1:5" x14ac:dyDescent="0.25">
      <c r="A218" s="13" t="s">
        <v>157</v>
      </c>
      <c r="B218" s="18"/>
      <c r="C218" s="15">
        <v>12</v>
      </c>
      <c r="D218" s="15">
        <v>25</v>
      </c>
      <c r="E218" s="16">
        <v>-0.52</v>
      </c>
    </row>
    <row r="219" spans="1:5" x14ac:dyDescent="0.25">
      <c r="A219" s="13" t="s">
        <v>108</v>
      </c>
      <c r="B219" s="18"/>
      <c r="C219" s="15">
        <v>21</v>
      </c>
      <c r="D219" s="15">
        <v>4</v>
      </c>
      <c r="E219" s="16">
        <v>4.25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12</v>
      </c>
      <c r="D223" s="15">
        <v>0</v>
      </c>
      <c r="E223" s="16">
        <v>0</v>
      </c>
    </row>
    <row r="224" spans="1:5" x14ac:dyDescent="0.25">
      <c r="A224" s="170" t="s">
        <v>66</v>
      </c>
      <c r="B224" s="14" t="s">
        <v>160</v>
      </c>
      <c r="C224" s="15">
        <v>18</v>
      </c>
      <c r="D224" s="15">
        <v>0</v>
      </c>
      <c r="E224" s="16">
        <v>0</v>
      </c>
    </row>
    <row r="225" spans="1:5" x14ac:dyDescent="0.25">
      <c r="A225" s="172"/>
      <c r="B225" s="14" t="s">
        <v>108</v>
      </c>
      <c r="C225" s="15">
        <v>2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</v>
      </c>
      <c r="D227" s="15">
        <v>1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0</v>
      </c>
      <c r="D232" s="15">
        <v>2</v>
      </c>
      <c r="E232" s="16">
        <v>-1</v>
      </c>
    </row>
    <row r="233" spans="1:5" x14ac:dyDescent="0.25">
      <c r="A233" s="172"/>
      <c r="B233" s="14" t="s">
        <v>167</v>
      </c>
      <c r="C233" s="15">
        <v>17</v>
      </c>
      <c r="D233" s="15">
        <v>26</v>
      </c>
      <c r="E233" s="16">
        <v>-0.34615384615384598</v>
      </c>
    </row>
    <row r="234" spans="1:5" x14ac:dyDescent="0.25">
      <c r="A234" s="13" t="s">
        <v>168</v>
      </c>
      <c r="B234" s="18"/>
      <c r="C234" s="15">
        <v>11</v>
      </c>
      <c r="D234" s="15">
        <v>13</v>
      </c>
      <c r="E234" s="16">
        <v>-0.15384615384615399</v>
      </c>
    </row>
    <row r="235" spans="1:5" x14ac:dyDescent="0.25">
      <c r="A235" s="13" t="s">
        <v>169</v>
      </c>
      <c r="B235" s="18"/>
      <c r="C235" s="15">
        <v>11</v>
      </c>
      <c r="D235" s="15">
        <v>13</v>
      </c>
      <c r="E235" s="16">
        <v>-0.15384615384615399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12</v>
      </c>
      <c r="D244" s="15">
        <v>15</v>
      </c>
      <c r="E244" s="24">
        <v>2</v>
      </c>
    </row>
    <row r="245" spans="1:5" x14ac:dyDescent="0.25">
      <c r="A245" s="168"/>
      <c r="B245" s="14" t="s">
        <v>178</v>
      </c>
      <c r="C245" s="15">
        <v>48</v>
      </c>
      <c r="D245" s="15">
        <v>52</v>
      </c>
      <c r="E245" s="24">
        <v>0</v>
      </c>
    </row>
    <row r="246" spans="1:5" x14ac:dyDescent="0.25">
      <c r="A246" s="169"/>
      <c r="B246" s="14" t="s">
        <v>179</v>
      </c>
      <c r="C246" s="15">
        <v>1</v>
      </c>
      <c r="D246" s="15">
        <v>1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12</v>
      </c>
      <c r="D247" s="15">
        <v>4</v>
      </c>
      <c r="E247" s="24">
        <v>0</v>
      </c>
    </row>
    <row r="248" spans="1:5" x14ac:dyDescent="0.25">
      <c r="A248" s="168"/>
      <c r="B248" s="14" t="s">
        <v>182</v>
      </c>
      <c r="C248" s="15">
        <v>12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30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2</v>
      </c>
      <c r="D250" s="15">
        <v>0</v>
      </c>
      <c r="E250" s="24">
        <v>0</v>
      </c>
    </row>
    <row r="251" spans="1:5" x14ac:dyDescent="0.25">
      <c r="A251" s="167" t="s">
        <v>186</v>
      </c>
      <c r="B251" s="14" t="s">
        <v>187</v>
      </c>
      <c r="C251" s="15">
        <v>81</v>
      </c>
      <c r="D251" s="15">
        <v>75</v>
      </c>
      <c r="E251" s="24">
        <v>0</v>
      </c>
    </row>
    <row r="252" spans="1:5" x14ac:dyDescent="0.25">
      <c r="A252" s="168"/>
      <c r="B252" s="14" t="s">
        <v>188</v>
      </c>
      <c r="C252" s="15">
        <v>6</v>
      </c>
      <c r="D252" s="15">
        <v>5</v>
      </c>
      <c r="E252" s="24">
        <v>0</v>
      </c>
    </row>
    <row r="253" spans="1:5" x14ac:dyDescent="0.25">
      <c r="A253" s="169"/>
      <c r="B253" s="14" t="s">
        <v>189</v>
      </c>
      <c r="C253" s="15">
        <v>6</v>
      </c>
      <c r="D253" s="15">
        <v>8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67" t="s">
        <v>192</v>
      </c>
      <c r="B255" s="14" t="s">
        <v>183</v>
      </c>
      <c r="C255" s="15">
        <v>19</v>
      </c>
      <c r="D255" s="15">
        <v>12</v>
      </c>
      <c r="E255" s="24">
        <v>6</v>
      </c>
    </row>
    <row r="256" spans="1:5" x14ac:dyDescent="0.25">
      <c r="A256" s="168"/>
      <c r="B256" s="14" t="s">
        <v>193</v>
      </c>
      <c r="C256" s="15">
        <v>8</v>
      </c>
      <c r="D256" s="15">
        <v>7</v>
      </c>
      <c r="E256" s="24">
        <v>5</v>
      </c>
    </row>
    <row r="257" spans="1:5" x14ac:dyDescent="0.25">
      <c r="A257" s="169"/>
      <c r="B257" s="14" t="s">
        <v>194</v>
      </c>
      <c r="C257" s="15">
        <v>0</v>
      </c>
      <c r="D257" s="15">
        <v>16</v>
      </c>
      <c r="E257" s="24">
        <v>0</v>
      </c>
    </row>
    <row r="258" spans="1:5" x14ac:dyDescent="0.25">
      <c r="A258" s="167" t="s">
        <v>195</v>
      </c>
      <c r="B258" s="14" t="s">
        <v>196</v>
      </c>
      <c r="C258" s="15">
        <v>27</v>
      </c>
      <c r="D258" s="15">
        <v>87</v>
      </c>
      <c r="E258" s="24">
        <v>0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86</v>
      </c>
      <c r="D260" s="15">
        <v>121</v>
      </c>
      <c r="E260" s="24">
        <v>93</v>
      </c>
    </row>
    <row r="261" spans="1:5" x14ac:dyDescent="0.25">
      <c r="A261" s="168"/>
      <c r="B261" s="14" t="s">
        <v>199</v>
      </c>
      <c r="C261" s="15">
        <v>173</v>
      </c>
      <c r="D261" s="15">
        <v>195</v>
      </c>
      <c r="E261" s="24">
        <v>0</v>
      </c>
    </row>
    <row r="262" spans="1:5" x14ac:dyDescent="0.25">
      <c r="A262" s="168"/>
      <c r="B262" s="14" t="s">
        <v>200</v>
      </c>
      <c r="C262" s="15">
        <v>67</v>
      </c>
      <c r="D262" s="15">
        <v>0</v>
      </c>
      <c r="E262" s="24">
        <v>9</v>
      </c>
    </row>
    <row r="263" spans="1:5" x14ac:dyDescent="0.25">
      <c r="A263" s="168"/>
      <c r="B263" s="14" t="s">
        <v>201</v>
      </c>
      <c r="C263" s="15">
        <v>92</v>
      </c>
      <c r="D263" s="15">
        <v>124</v>
      </c>
      <c r="E263" s="24">
        <v>0</v>
      </c>
    </row>
    <row r="264" spans="1:5" x14ac:dyDescent="0.25">
      <c r="A264" s="168"/>
      <c r="B264" s="14" t="s">
        <v>202</v>
      </c>
      <c r="C264" s="15">
        <v>45</v>
      </c>
      <c r="D264" s="15">
        <v>35</v>
      </c>
      <c r="E264" s="24">
        <v>0</v>
      </c>
    </row>
    <row r="265" spans="1:5" x14ac:dyDescent="0.25">
      <c r="A265" s="168"/>
      <c r="B265" s="14" t="s">
        <v>203</v>
      </c>
      <c r="C265" s="15">
        <v>3</v>
      </c>
      <c r="D265" s="15">
        <v>2</v>
      </c>
      <c r="E265" s="24">
        <v>0</v>
      </c>
    </row>
    <row r="266" spans="1:5" x14ac:dyDescent="0.25">
      <c r="A266" s="168"/>
      <c r="B266" s="14" t="s">
        <v>204</v>
      </c>
      <c r="C266" s="15">
        <v>105</v>
      </c>
      <c r="D266" s="15">
        <v>98</v>
      </c>
      <c r="E266" s="24">
        <v>78</v>
      </c>
    </row>
    <row r="267" spans="1:5" x14ac:dyDescent="0.25">
      <c r="A267" s="168"/>
      <c r="B267" s="14" t="s">
        <v>205</v>
      </c>
      <c r="C267" s="15">
        <v>3</v>
      </c>
      <c r="D267" s="15">
        <v>3</v>
      </c>
      <c r="E267" s="24">
        <v>0</v>
      </c>
    </row>
    <row r="268" spans="1:5" x14ac:dyDescent="0.25">
      <c r="A268" s="168"/>
      <c r="B268" s="14" t="s">
        <v>206</v>
      </c>
      <c r="C268" s="15">
        <v>1</v>
      </c>
      <c r="D268" s="15">
        <v>1</v>
      </c>
      <c r="E268" s="24">
        <v>0</v>
      </c>
    </row>
    <row r="269" spans="1:5" x14ac:dyDescent="0.25">
      <c r="A269" s="168"/>
      <c r="B269" s="14" t="s">
        <v>207</v>
      </c>
      <c r="C269" s="15">
        <v>54</v>
      </c>
      <c r="D269" s="15">
        <v>39</v>
      </c>
      <c r="E269" s="24">
        <v>45</v>
      </c>
    </row>
    <row r="270" spans="1:5" x14ac:dyDescent="0.25">
      <c r="A270" s="168"/>
      <c r="B270" s="14" t="s">
        <v>208</v>
      </c>
      <c r="C270" s="15">
        <v>12</v>
      </c>
      <c r="D270" s="15">
        <v>24</v>
      </c>
      <c r="E270" s="24">
        <v>0</v>
      </c>
    </row>
    <row r="271" spans="1:5" x14ac:dyDescent="0.25">
      <c r="A271" s="168"/>
      <c r="B271" s="14" t="s">
        <v>209</v>
      </c>
      <c r="C271" s="15">
        <v>8</v>
      </c>
      <c r="D271" s="15">
        <v>7</v>
      </c>
      <c r="E271" s="24">
        <v>3</v>
      </c>
    </row>
    <row r="272" spans="1:5" x14ac:dyDescent="0.25">
      <c r="A272" s="169"/>
      <c r="B272" s="14" t="s">
        <v>210</v>
      </c>
      <c r="C272" s="15">
        <v>7</v>
      </c>
      <c r="D272" s="15">
        <v>6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7</v>
      </c>
      <c r="D277" s="15">
        <v>4</v>
      </c>
      <c r="E277" s="24">
        <v>0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39</v>
      </c>
      <c r="D280" s="15">
        <v>34</v>
      </c>
      <c r="E280" s="24">
        <v>0</v>
      </c>
    </row>
    <row r="281" spans="1:5" x14ac:dyDescent="0.25">
      <c r="A281" s="168"/>
      <c r="B281" s="14" t="s">
        <v>220</v>
      </c>
      <c r="C281" s="15">
        <v>24</v>
      </c>
      <c r="D281" s="15">
        <v>57</v>
      </c>
      <c r="E281" s="24">
        <v>0</v>
      </c>
    </row>
    <row r="282" spans="1:5" x14ac:dyDescent="0.25">
      <c r="A282" s="168"/>
      <c r="B282" s="14" t="s">
        <v>221</v>
      </c>
      <c r="C282" s="15">
        <v>0</v>
      </c>
      <c r="D282" s="15">
        <v>0</v>
      </c>
      <c r="E282" s="24">
        <v>0</v>
      </c>
    </row>
    <row r="283" spans="1:5" x14ac:dyDescent="0.25">
      <c r="A283" s="168"/>
      <c r="B283" s="14" t="s">
        <v>222</v>
      </c>
      <c r="C283" s="15">
        <v>9</v>
      </c>
      <c r="D283" s="15">
        <v>12</v>
      </c>
      <c r="E283" s="24">
        <v>0</v>
      </c>
    </row>
    <row r="284" spans="1:5" x14ac:dyDescent="0.25">
      <c r="A284" s="168"/>
      <c r="B284" s="14" t="s">
        <v>223</v>
      </c>
      <c r="C284" s="15">
        <v>4</v>
      </c>
      <c r="D284" s="15">
        <v>5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68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140</v>
      </c>
      <c r="D290" s="15">
        <v>168</v>
      </c>
      <c r="E290" s="24">
        <v>0</v>
      </c>
    </row>
    <row r="291" spans="1:5" x14ac:dyDescent="0.25">
      <c r="A291" s="168"/>
      <c r="B291" s="14" t="s">
        <v>230</v>
      </c>
      <c r="C291" s="15">
        <v>3</v>
      </c>
      <c r="D291" s="15">
        <v>0</v>
      </c>
      <c r="E291" s="24">
        <v>0</v>
      </c>
    </row>
    <row r="292" spans="1:5" x14ac:dyDescent="0.25">
      <c r="A292" s="168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15</v>
      </c>
      <c r="D294" s="15">
        <v>12</v>
      </c>
      <c r="E294" s="24">
        <v>8</v>
      </c>
    </row>
    <row r="295" spans="1:5" x14ac:dyDescent="0.25">
      <c r="A295" s="168"/>
      <c r="B295" s="14" t="s">
        <v>234</v>
      </c>
      <c r="C295" s="15">
        <v>6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5</v>
      </c>
      <c r="D296" s="15">
        <v>12</v>
      </c>
      <c r="E296" s="24">
        <v>0</v>
      </c>
    </row>
    <row r="297" spans="1:5" x14ac:dyDescent="0.25">
      <c r="A297" s="168"/>
      <c r="B297" s="14" t="s">
        <v>236</v>
      </c>
      <c r="C297" s="15">
        <v>3</v>
      </c>
      <c r="D297" s="15">
        <v>0</v>
      </c>
      <c r="E297" s="24">
        <v>0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9</v>
      </c>
      <c r="D299" s="15">
        <v>5</v>
      </c>
      <c r="E299" s="24">
        <v>8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5</v>
      </c>
      <c r="D301" s="15">
        <v>0</v>
      </c>
      <c r="E301" s="24">
        <v>0</v>
      </c>
    </row>
    <row r="302" spans="1:5" x14ac:dyDescent="0.25">
      <c r="A302" s="168"/>
      <c r="B302" s="14" t="s">
        <v>241</v>
      </c>
      <c r="C302" s="15">
        <v>148</v>
      </c>
      <c r="D302" s="15">
        <v>97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69"/>
      <c r="B305" s="14" t="s">
        <v>244</v>
      </c>
      <c r="C305" s="15">
        <v>110</v>
      </c>
      <c r="D305" s="15">
        <v>227</v>
      </c>
      <c r="E305" s="24">
        <v>0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8"/>
      <c r="B307" s="14" t="s">
        <v>247</v>
      </c>
      <c r="C307" s="15">
        <v>1</v>
      </c>
      <c r="D307" s="15">
        <v>0</v>
      </c>
      <c r="E307" s="24">
        <v>0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0</v>
      </c>
      <c r="D311" s="15">
        <v>0</v>
      </c>
      <c r="E311" s="24">
        <v>0</v>
      </c>
    </row>
    <row r="312" spans="1:5" x14ac:dyDescent="0.25">
      <c r="A312" s="168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8"/>
      <c r="B313" s="14" t="s">
        <v>253</v>
      </c>
      <c r="C313" s="15">
        <v>39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52</v>
      </c>
      <c r="D314" s="15">
        <v>0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3</v>
      </c>
      <c r="D317" s="15">
        <v>0</v>
      </c>
      <c r="E317" s="24">
        <v>0</v>
      </c>
    </row>
    <row r="318" spans="1:5" x14ac:dyDescent="0.25">
      <c r="A318" s="168"/>
      <c r="B318" s="14" t="s">
        <v>259</v>
      </c>
      <c r="C318" s="15">
        <v>1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11</v>
      </c>
      <c r="D320" s="15">
        <v>0</v>
      </c>
      <c r="E320" s="24">
        <v>0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5</v>
      </c>
      <c r="D327" s="15">
        <v>0</v>
      </c>
      <c r="E327" s="24">
        <v>0</v>
      </c>
    </row>
    <row r="328" spans="1:5" x14ac:dyDescent="0.25">
      <c r="A328" s="168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8"/>
      <c r="B329" s="14" t="s">
        <v>271</v>
      </c>
      <c r="C329" s="15">
        <v>0</v>
      </c>
      <c r="D329" s="15">
        <v>0</v>
      </c>
      <c r="E329" s="24">
        <v>0</v>
      </c>
    </row>
    <row r="330" spans="1:5" x14ac:dyDescent="0.25">
      <c r="A330" s="168"/>
      <c r="B330" s="14" t="s">
        <v>187</v>
      </c>
      <c r="C330" s="15">
        <v>7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12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4</v>
      </c>
      <c r="D332" s="15">
        <v>0</v>
      </c>
      <c r="E332" s="24">
        <v>0</v>
      </c>
    </row>
    <row r="333" spans="1:5" x14ac:dyDescent="0.25">
      <c r="A333" s="168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3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1</v>
      </c>
      <c r="D338" s="15">
        <v>0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0</v>
      </c>
      <c r="D340" s="15">
        <v>0</v>
      </c>
      <c r="E340" s="24">
        <v>0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0</v>
      </c>
      <c r="D342" s="15">
        <v>0</v>
      </c>
      <c r="E342" s="24">
        <v>0</v>
      </c>
    </row>
    <row r="343" spans="1:5" x14ac:dyDescent="0.25">
      <c r="A343" s="168"/>
      <c r="B343" s="14" t="s">
        <v>220</v>
      </c>
      <c r="C343" s="15">
        <v>0</v>
      </c>
      <c r="D343" s="15">
        <v>0</v>
      </c>
      <c r="E343" s="24">
        <v>0</v>
      </c>
    </row>
    <row r="344" spans="1:5" x14ac:dyDescent="0.25">
      <c r="A344" s="168"/>
      <c r="B344" s="14" t="s">
        <v>221</v>
      </c>
      <c r="C344" s="15">
        <v>0</v>
      </c>
      <c r="D344" s="15">
        <v>0</v>
      </c>
      <c r="E344" s="24">
        <v>0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262</v>
      </c>
      <c r="D352" s="15">
        <v>0</v>
      </c>
      <c r="E352" s="24">
        <v>0</v>
      </c>
    </row>
    <row r="353" spans="1:5" x14ac:dyDescent="0.25">
      <c r="A353" s="168"/>
      <c r="B353" s="14" t="s">
        <v>288</v>
      </c>
      <c r="C353" s="15">
        <v>0</v>
      </c>
      <c r="D353" s="15">
        <v>0</v>
      </c>
      <c r="E353" s="24">
        <v>0</v>
      </c>
    </row>
    <row r="354" spans="1:5" x14ac:dyDescent="0.25">
      <c r="A354" s="168"/>
      <c r="B354" s="14" t="s">
        <v>289</v>
      </c>
      <c r="C354" s="15">
        <v>0</v>
      </c>
      <c r="D354" s="15">
        <v>0</v>
      </c>
      <c r="E354" s="24">
        <v>0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11</v>
      </c>
      <c r="D357" s="15">
        <v>0</v>
      </c>
      <c r="E357" s="24">
        <v>0</v>
      </c>
    </row>
    <row r="358" spans="1:5" x14ac:dyDescent="0.25">
      <c r="A358" s="168"/>
      <c r="B358" s="14" t="s">
        <v>292</v>
      </c>
      <c r="C358" s="15">
        <v>1</v>
      </c>
      <c r="D358" s="15">
        <v>0</v>
      </c>
      <c r="E358" s="24">
        <v>0</v>
      </c>
    </row>
    <row r="359" spans="1:5" x14ac:dyDescent="0.25">
      <c r="A359" s="168"/>
      <c r="B359" s="14" t="s">
        <v>241</v>
      </c>
      <c r="C359" s="15">
        <v>230</v>
      </c>
      <c r="D359" s="15">
        <v>0</v>
      </c>
      <c r="E359" s="24">
        <v>0</v>
      </c>
    </row>
    <row r="360" spans="1:5" x14ac:dyDescent="0.25">
      <c r="A360" s="169"/>
      <c r="B360" s="14" t="s">
        <v>293</v>
      </c>
      <c r="C360" s="15">
        <v>83</v>
      </c>
      <c r="D360" s="15">
        <v>0</v>
      </c>
      <c r="E360" s="24">
        <v>0</v>
      </c>
    </row>
  </sheetData>
  <sheetProtection algorithmName="SHA-512" hashValue="cgZ2owr3CGmUTGVH5yrNlCKqKtGI4Gn9OYn/zpDR4npRZvIofQaP+lCe+Fa4yxBn3Mri7Yyb2xu6Xv3DTvL2DA==" saltValue="uaqJhi/r7ujVlvAUBTf4F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884D-1EE0-417C-818C-D88292FDB144}">
  <dimension ref="A1:BI14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1362</v>
      </c>
      <c r="C2" s="80" t="s">
        <v>1349</v>
      </c>
      <c r="D2" s="80" t="s">
        <v>1232</v>
      </c>
      <c r="E2" s="80" t="s">
        <v>1232</v>
      </c>
      <c r="F2" s="80" t="s">
        <v>108</v>
      </c>
      <c r="G2" s="80" t="s">
        <v>1233</v>
      </c>
      <c r="H2" s="80" t="s">
        <v>1233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1238</v>
      </c>
      <c r="O2" s="80" t="s">
        <v>1232</v>
      </c>
      <c r="P2" s="80" t="s">
        <v>1279</v>
      </c>
      <c r="Q2" s="80" t="s">
        <v>1279</v>
      </c>
      <c r="R2" s="80" t="s">
        <v>1034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1121</v>
      </c>
      <c r="AB2" s="80" t="s">
        <v>1120</v>
      </c>
      <c r="AC2" s="80" t="s">
        <v>1127</v>
      </c>
      <c r="AD2" s="80" t="s">
        <v>640</v>
      </c>
      <c r="AE2" s="80" t="s">
        <v>1173</v>
      </c>
      <c r="AF2" s="80" t="s">
        <v>1183</v>
      </c>
      <c r="AI2" s="80" t="s">
        <v>196</v>
      </c>
      <c r="AL2" s="80" t="s">
        <v>638</v>
      </c>
      <c r="AM2" s="80" t="s">
        <v>638</v>
      </c>
      <c r="AN2" s="80" t="s">
        <v>640</v>
      </c>
      <c r="AO2" s="80" t="s">
        <v>640</v>
      </c>
      <c r="AU2" s="80" t="s">
        <v>640</v>
      </c>
      <c r="AV2" s="80" t="s">
        <v>638</v>
      </c>
      <c r="AW2" s="80" t="s">
        <v>1176</v>
      </c>
      <c r="AX2" s="80" t="s">
        <v>1173</v>
      </c>
      <c r="AY2" s="80" t="s">
        <v>20</v>
      </c>
      <c r="AZ2" s="80" t="s">
        <v>999</v>
      </c>
      <c r="BA2" s="80" t="s">
        <v>79</v>
      </c>
      <c r="BC2" s="80" t="s">
        <v>970</v>
      </c>
      <c r="BD2" s="80" t="s">
        <v>325</v>
      </c>
      <c r="BE2" s="80" t="s">
        <v>1270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1363</v>
      </c>
      <c r="C3" s="80" t="s">
        <v>1350</v>
      </c>
      <c r="D3" s="80" t="s">
        <v>1233</v>
      </c>
      <c r="E3" s="80" t="s">
        <v>1233</v>
      </c>
      <c r="G3" s="80" t="s">
        <v>1234</v>
      </c>
      <c r="H3" s="80" t="s">
        <v>1234</v>
      </c>
      <c r="I3" s="80" t="s">
        <v>1233</v>
      </c>
      <c r="J3" s="80" t="s">
        <v>966</v>
      </c>
      <c r="K3" s="80" t="s">
        <v>1233</v>
      </c>
      <c r="L3" s="80" t="s">
        <v>1233</v>
      </c>
      <c r="M3" s="80" t="s">
        <v>1233</v>
      </c>
      <c r="O3" s="80" t="s">
        <v>1233</v>
      </c>
      <c r="R3" s="80" t="s">
        <v>1035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1122</v>
      </c>
      <c r="AB3" s="80" t="s">
        <v>1121</v>
      </c>
      <c r="AC3" s="80" t="s">
        <v>1128</v>
      </c>
      <c r="AD3" s="80" t="s">
        <v>642</v>
      </c>
      <c r="AE3" s="80" t="s">
        <v>1176</v>
      </c>
      <c r="AF3" s="80" t="s">
        <v>1184</v>
      </c>
      <c r="AI3" s="80" t="s">
        <v>198</v>
      </c>
      <c r="AL3" s="80" t="s">
        <v>640</v>
      </c>
      <c r="AM3" s="80" t="s">
        <v>640</v>
      </c>
      <c r="AN3" s="80" t="s">
        <v>642</v>
      </c>
      <c r="AO3" s="80" t="s">
        <v>642</v>
      </c>
      <c r="AV3" s="80" t="s">
        <v>640</v>
      </c>
      <c r="AW3" s="80" t="s">
        <v>606</v>
      </c>
      <c r="AX3" s="80" t="s">
        <v>1176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952</v>
      </c>
      <c r="BE3" s="80" t="s">
        <v>1271</v>
      </c>
      <c r="BH3" s="80" t="s">
        <v>1134</v>
      </c>
    </row>
    <row r="4" spans="1:61" x14ac:dyDescent="0.2">
      <c r="A4" s="80" t="s">
        <v>1370</v>
      </c>
      <c r="B4" s="80" t="s">
        <v>106</v>
      </c>
      <c r="C4" s="80" t="s">
        <v>1351</v>
      </c>
      <c r="D4" s="80" t="s">
        <v>1234</v>
      </c>
      <c r="E4" s="80" t="s">
        <v>1236</v>
      </c>
      <c r="G4" s="80" t="s">
        <v>1247</v>
      </c>
      <c r="H4" s="80" t="s">
        <v>966</v>
      </c>
      <c r="I4" s="80" t="s">
        <v>966</v>
      </c>
      <c r="J4" s="80" t="s">
        <v>1256</v>
      </c>
      <c r="K4" s="80" t="s">
        <v>1236</v>
      </c>
      <c r="L4" s="80" t="s">
        <v>1236</v>
      </c>
      <c r="M4" s="80" t="s">
        <v>1238</v>
      </c>
      <c r="O4" s="80" t="s">
        <v>1234</v>
      </c>
      <c r="R4" s="80" t="s">
        <v>1036</v>
      </c>
      <c r="S4" s="80" t="s">
        <v>1280</v>
      </c>
      <c r="T4" s="80" t="s">
        <v>1280</v>
      </c>
      <c r="V4" s="80" t="s">
        <v>31</v>
      </c>
      <c r="AB4" s="80" t="s">
        <v>1126</v>
      </c>
      <c r="AD4" s="80" t="s">
        <v>644</v>
      </c>
      <c r="AE4" s="80" t="s">
        <v>1177</v>
      </c>
      <c r="AI4" s="80" t="s">
        <v>199</v>
      </c>
      <c r="AL4" s="80" t="s">
        <v>642</v>
      </c>
      <c r="AM4" s="80" t="s">
        <v>642</v>
      </c>
      <c r="AN4" s="80" t="s">
        <v>644</v>
      </c>
      <c r="AO4" s="80" t="s">
        <v>646</v>
      </c>
      <c r="AV4" s="80" t="s">
        <v>642</v>
      </c>
      <c r="AW4" s="80" t="s">
        <v>1177</v>
      </c>
      <c r="AY4" s="80" t="s">
        <v>995</v>
      </c>
      <c r="AZ4" s="80" t="s">
        <v>1001</v>
      </c>
      <c r="BA4" s="80" t="s">
        <v>1409</v>
      </c>
      <c r="BC4" s="80" t="s">
        <v>1410</v>
      </c>
      <c r="BD4" s="80" t="s">
        <v>953</v>
      </c>
      <c r="BE4" s="80" t="s">
        <v>1272</v>
      </c>
    </row>
    <row r="5" spans="1:61" x14ac:dyDescent="0.2">
      <c r="A5" s="80" t="s">
        <v>1021</v>
      </c>
      <c r="B5" s="80" t="s">
        <v>107</v>
      </c>
      <c r="C5" s="80" t="s">
        <v>152</v>
      </c>
      <c r="D5" s="80" t="s">
        <v>966</v>
      </c>
      <c r="E5" s="80" t="s">
        <v>1246</v>
      </c>
      <c r="G5" s="80" t="s">
        <v>1256</v>
      </c>
      <c r="H5" s="80" t="s">
        <v>1246</v>
      </c>
      <c r="I5" s="80" t="s">
        <v>1256</v>
      </c>
      <c r="J5" s="80" t="s">
        <v>108</v>
      </c>
      <c r="L5" s="80" t="s">
        <v>1250</v>
      </c>
      <c r="M5" s="80" t="s">
        <v>966</v>
      </c>
      <c r="O5" s="80" t="s">
        <v>966</v>
      </c>
      <c r="S5" s="80" t="s">
        <v>1284</v>
      </c>
      <c r="T5" s="80" t="s">
        <v>1284</v>
      </c>
      <c r="V5" s="80" t="s">
        <v>32</v>
      </c>
      <c r="AD5" s="80" t="s">
        <v>646</v>
      </c>
      <c r="AI5" s="80" t="s">
        <v>200</v>
      </c>
      <c r="AL5" s="80" t="s">
        <v>646</v>
      </c>
      <c r="AM5" s="80" t="s">
        <v>646</v>
      </c>
      <c r="AN5" s="80" t="s">
        <v>646</v>
      </c>
      <c r="AO5" s="80" t="s">
        <v>648</v>
      </c>
      <c r="AV5" s="80" t="s">
        <v>646</v>
      </c>
      <c r="AY5" s="80" t="s">
        <v>996</v>
      </c>
      <c r="AZ5" s="80" t="s">
        <v>1002</v>
      </c>
      <c r="BC5" s="80" t="s">
        <v>976</v>
      </c>
      <c r="BD5" s="80" t="s">
        <v>954</v>
      </c>
      <c r="BE5" s="80" t="s">
        <v>1414</v>
      </c>
    </row>
    <row r="6" spans="1:61" x14ac:dyDescent="0.2">
      <c r="A6" s="80" t="s">
        <v>1371</v>
      </c>
      <c r="B6" s="80" t="s">
        <v>108</v>
      </c>
      <c r="C6" s="80" t="s">
        <v>1352</v>
      </c>
      <c r="D6" s="80" t="s">
        <v>1250</v>
      </c>
      <c r="E6" s="80" t="s">
        <v>1247</v>
      </c>
      <c r="G6" s="80" t="s">
        <v>108</v>
      </c>
      <c r="H6" s="80" t="s">
        <v>1247</v>
      </c>
      <c r="I6" s="80" t="s">
        <v>108</v>
      </c>
      <c r="M6" s="80" t="s">
        <v>1256</v>
      </c>
      <c r="O6" s="80" t="s">
        <v>1247</v>
      </c>
      <c r="V6" s="80" t="s">
        <v>33</v>
      </c>
      <c r="AD6" s="80" t="s">
        <v>648</v>
      </c>
      <c r="AI6" s="80" t="s">
        <v>201</v>
      </c>
      <c r="AL6" s="80" t="s">
        <v>648</v>
      </c>
      <c r="AM6" s="80" t="s">
        <v>648</v>
      </c>
      <c r="AN6" s="80" t="s">
        <v>648</v>
      </c>
      <c r="AO6" s="80" t="s">
        <v>650</v>
      </c>
      <c r="AV6" s="80" t="s">
        <v>648</v>
      </c>
      <c r="AY6" s="80" t="s">
        <v>997</v>
      </c>
      <c r="AZ6" s="80" t="s">
        <v>997</v>
      </c>
      <c r="BC6" s="80" t="s">
        <v>977</v>
      </c>
      <c r="BD6" s="80" t="s">
        <v>955</v>
      </c>
      <c r="BE6" s="80" t="s">
        <v>1273</v>
      </c>
    </row>
    <row r="7" spans="1:61" x14ac:dyDescent="0.2">
      <c r="C7" s="80" t="s">
        <v>1353</v>
      </c>
      <c r="D7" s="80" t="s">
        <v>1256</v>
      </c>
      <c r="H7" s="80" t="s">
        <v>1250</v>
      </c>
      <c r="O7" s="80" t="s">
        <v>108</v>
      </c>
      <c r="AD7" s="80" t="s">
        <v>650</v>
      </c>
      <c r="AI7" s="80" t="s">
        <v>202</v>
      </c>
      <c r="AN7" s="80" t="s">
        <v>650</v>
      </c>
      <c r="BC7" s="80" t="s">
        <v>1411</v>
      </c>
      <c r="BD7" s="80" t="s">
        <v>956</v>
      </c>
      <c r="BE7" s="80" t="s">
        <v>1011</v>
      </c>
    </row>
    <row r="8" spans="1:61" x14ac:dyDescent="0.2">
      <c r="C8" s="80" t="s">
        <v>1354</v>
      </c>
      <c r="D8" s="80" t="s">
        <v>108</v>
      </c>
      <c r="H8" s="80" t="s">
        <v>1256</v>
      </c>
      <c r="AI8" s="80" t="s">
        <v>204</v>
      </c>
      <c r="BC8" s="80" t="s">
        <v>968</v>
      </c>
      <c r="BD8" s="80" t="s">
        <v>509</v>
      </c>
      <c r="BE8" s="80" t="s">
        <v>1274</v>
      </c>
    </row>
    <row r="9" spans="1:61" x14ac:dyDescent="0.2">
      <c r="C9" s="80" t="s">
        <v>187</v>
      </c>
      <c r="H9" s="80" t="s">
        <v>108</v>
      </c>
      <c r="AI9" s="80" t="s">
        <v>207</v>
      </c>
      <c r="BD9" s="80" t="s">
        <v>957</v>
      </c>
    </row>
    <row r="10" spans="1:61" x14ac:dyDescent="0.2">
      <c r="C10" s="80" t="s">
        <v>1355</v>
      </c>
      <c r="AI10" s="80" t="s">
        <v>108</v>
      </c>
      <c r="BD10" s="80" t="s">
        <v>959</v>
      </c>
    </row>
    <row r="11" spans="1:61" x14ac:dyDescent="0.2">
      <c r="C11" s="80" t="s">
        <v>267</v>
      </c>
      <c r="BD11" s="80" t="s">
        <v>960</v>
      </c>
    </row>
    <row r="12" spans="1:61" x14ac:dyDescent="0.2">
      <c r="C12" s="80" t="s">
        <v>1357</v>
      </c>
      <c r="BD12" s="80" t="s">
        <v>961</v>
      </c>
    </row>
    <row r="13" spans="1:61" x14ac:dyDescent="0.2">
      <c r="BD13" s="80" t="s">
        <v>108</v>
      </c>
    </row>
    <row r="14" spans="1:61" x14ac:dyDescent="0.2">
      <c r="BD14" s="80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9A1B-76EA-449E-AF9F-6EECC5609DFC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271</v>
      </c>
      <c r="D4" s="88">
        <f>SUM(DatosViolenciaGénero!D63:D69)</f>
        <v>105</v>
      </c>
    </row>
    <row r="5" spans="2:4" x14ac:dyDescent="0.2">
      <c r="B5" s="87" t="s">
        <v>1234</v>
      </c>
      <c r="C5" s="88">
        <f>SUM(DatosViolenciaGénero!C70:C73)</f>
        <v>116</v>
      </c>
      <c r="D5" s="88">
        <f>SUM(DatosViolenciaGénero!D70:D73)</f>
        <v>51</v>
      </c>
    </row>
    <row r="6" spans="2:4" ht="12.75" customHeight="1" x14ac:dyDescent="0.2">
      <c r="B6" s="87" t="s">
        <v>1280</v>
      </c>
      <c r="C6" s="88">
        <f>DatosViolenciaGénero!C74</f>
        <v>2</v>
      </c>
      <c r="D6" s="88">
        <f>DatosViolenciaGénero!D74</f>
        <v>1</v>
      </c>
    </row>
    <row r="7" spans="2:4" ht="12.75" customHeight="1" x14ac:dyDescent="0.2">
      <c r="B7" s="87" t="s">
        <v>1281</v>
      </c>
      <c r="C7" s="88">
        <f>SUM(DatosViolenciaGénero!C75:C77)</f>
        <v>0</v>
      </c>
      <c r="D7" s="88">
        <f>SUM(DatosViolenciaGénero!D75:D77)</f>
        <v>0</v>
      </c>
    </row>
    <row r="8" spans="2:4" ht="12.75" customHeight="1" x14ac:dyDescent="0.2">
      <c r="B8" s="87" t="s">
        <v>1282</v>
      </c>
      <c r="C8" s="88">
        <f>DatosViolenciaGénero!C81</f>
        <v>0</v>
      </c>
      <c r="D8" s="88">
        <f>DatosViolenciaGénero!D81</f>
        <v>0</v>
      </c>
    </row>
    <row r="9" spans="2:4" ht="12.75" customHeight="1" x14ac:dyDescent="0.2">
      <c r="B9" s="87" t="s">
        <v>1283</v>
      </c>
      <c r="C9" s="88">
        <f>DatosViolenciaGénero!C78</f>
        <v>0</v>
      </c>
      <c r="D9" s="88">
        <f>DatosViolenciaGénero!D78</f>
        <v>0</v>
      </c>
    </row>
    <row r="10" spans="2:4" ht="12.75" customHeight="1" x14ac:dyDescent="0.2">
      <c r="B10" s="87" t="s">
        <v>1284</v>
      </c>
      <c r="C10" s="88">
        <f>SUM(DatosViolenciaGénero!C79:C80)</f>
        <v>53</v>
      </c>
      <c r="D10" s="88">
        <f>SUM(DatosViolenciaGénero!D79:D80)</f>
        <v>48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23</v>
      </c>
    </row>
    <row r="16" spans="2:4" ht="13.5" thickBot="1" x14ac:dyDescent="0.25">
      <c r="B16" s="91" t="s">
        <v>1287</v>
      </c>
      <c r="C16" s="92">
        <f>DatosViolenciaGénero!C39</f>
        <v>126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ADB7-E88A-4F23-814D-3A8499A90BA9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16</v>
      </c>
      <c r="D4" s="88">
        <f>SUM(DatosViolenciaDoméstica!D48:D54)</f>
        <v>13</v>
      </c>
    </row>
    <row r="5" spans="2:4" x14ac:dyDescent="0.2">
      <c r="B5" s="87" t="s">
        <v>1234</v>
      </c>
      <c r="C5" s="88">
        <f>SUM(DatosViolenciaDoméstica!C55:C58)</f>
        <v>0</v>
      </c>
      <c r="D5" s="88">
        <f>SUM(DatosViolenciaDoméstica!D55:D58)</f>
        <v>0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0</v>
      </c>
      <c r="D7" s="88">
        <f>SUM(DatosViolenciaDoméstica!D60:D62)</f>
        <v>0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0</v>
      </c>
      <c r="D10" s="88">
        <f>SUM(DatosViolenciaDoméstica!D64:D65)</f>
        <v>0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3</v>
      </c>
    </row>
    <row r="16" spans="2:4" ht="13.5" thickBot="1" x14ac:dyDescent="0.25">
      <c r="B16" s="91" t="s">
        <v>1287</v>
      </c>
      <c r="C16" s="92">
        <f>DatosViolenciaDoméstica!C34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992D-C805-41C7-86FB-7B67FF2CC95F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36</v>
      </c>
    </row>
    <row r="5" spans="2:3" x14ac:dyDescent="0.2">
      <c r="B5" s="81" t="s">
        <v>1271</v>
      </c>
      <c r="C5" s="83">
        <f>DatosMenores!C70</f>
        <v>19</v>
      </c>
    </row>
    <row r="6" spans="2:3" x14ac:dyDescent="0.2">
      <c r="B6" s="81" t="s">
        <v>1272</v>
      </c>
      <c r="C6" s="83">
        <f>DatosMenores!C71</f>
        <v>42</v>
      </c>
    </row>
    <row r="7" spans="2:3" ht="25.5" x14ac:dyDescent="0.2">
      <c r="B7" s="81" t="s">
        <v>1273</v>
      </c>
      <c r="C7" s="83">
        <f>DatosMenores!C74</f>
        <v>2</v>
      </c>
    </row>
    <row r="8" spans="2:3" ht="25.5" x14ac:dyDescent="0.2">
      <c r="B8" s="81" t="s">
        <v>1011</v>
      </c>
      <c r="C8" s="83">
        <f>DatosMenores!C75</f>
        <v>7</v>
      </c>
    </row>
    <row r="9" spans="2:3" ht="25.5" x14ac:dyDescent="0.2">
      <c r="B9" s="81" t="s">
        <v>1274</v>
      </c>
      <c r="C9" s="83">
        <f>DatosMenores!C76</f>
        <v>1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0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CF1A-8F4E-4537-BC28-F3A65000D1B7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2586</v>
      </c>
      <c r="E11" s="66">
        <f>DatosDelitos!H6+DatosDelitos!H14-DatosDelitos!H18</f>
        <v>102</v>
      </c>
      <c r="F11" s="66">
        <f>DatosDelitos!I6+DatosDelitos!I14-DatosDelitos!I18</f>
        <v>84</v>
      </c>
      <c r="G11" s="66">
        <f>DatosDelitos!J6+DatosDelitos!J14-DatosDelitos!J18</f>
        <v>3</v>
      </c>
      <c r="H11" s="67">
        <f>DatosDelitos!K6+DatosDelitos!K14-DatosDelitos!K18</f>
        <v>2</v>
      </c>
      <c r="I11" s="67">
        <f>DatosDelitos!L6+DatosDelitos!L14-DatosDelitos!L18</f>
        <v>1</v>
      </c>
      <c r="J11" s="67">
        <f>DatosDelitos!M6+DatosDelitos!M14-DatosDelitos!M18</f>
        <v>0</v>
      </c>
      <c r="K11" s="67">
        <f>DatosDelitos!O6+DatosDelitos!O14-DatosDelitos!O18</f>
        <v>7</v>
      </c>
      <c r="L11" s="68">
        <f>DatosDelitos!P6+DatosDelitos!P14-DatosDelitos!P18</f>
        <v>68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4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256</v>
      </c>
      <c r="E15" s="70">
        <f>DatosDelitos!H18+DatosDelitos!H45</f>
        <v>93</v>
      </c>
      <c r="F15" s="70">
        <f>DatosDelitos!I17+DatosDelitos!I45</f>
        <v>10</v>
      </c>
      <c r="G15" s="70">
        <f>DatosDelitos!J18+DatosDelitos!J45</f>
        <v>1</v>
      </c>
      <c r="H15" s="70">
        <f>DatosDelitos!K18+DatosDelitos!K45</f>
        <v>1</v>
      </c>
      <c r="I15" s="70">
        <f>DatosDelitos!L18+DatosDelitos!L45</f>
        <v>1</v>
      </c>
      <c r="J15" s="70">
        <f>DatosDelitos!M18+DatosDelitos!M45</f>
        <v>0</v>
      </c>
      <c r="K15" s="70">
        <f>DatosDelitos!O18+DatosDelitos!O45</f>
        <v>2</v>
      </c>
      <c r="L15" s="71">
        <f>DatosDelitos!P18+DatosDelitos!P45</f>
        <v>129</v>
      </c>
    </row>
    <row r="16" spans="2:13" ht="13.15" customHeight="1" x14ac:dyDescent="0.2">
      <c r="B16" s="208" t="s">
        <v>1234</v>
      </c>
      <c r="C16" s="208"/>
      <c r="D16" s="69">
        <f>DatosDelitos!C31</f>
        <v>266</v>
      </c>
      <c r="E16" s="70">
        <f>DatosDelitos!H31</f>
        <v>40</v>
      </c>
      <c r="F16" s="70">
        <f>DatosDelitos!I31</f>
        <v>33</v>
      </c>
      <c r="G16" s="70">
        <f>DatosDelitos!J31</f>
        <v>0</v>
      </c>
      <c r="H16" s="70">
        <f>DatosDelitos!K31</f>
        <v>0</v>
      </c>
      <c r="I16" s="70">
        <f>DatosDelitos!L31</f>
        <v>0</v>
      </c>
      <c r="J16" s="70">
        <f>DatosDelitos!M31</f>
        <v>0</v>
      </c>
      <c r="K16" s="70">
        <f>DatosDelitos!O31</f>
        <v>0</v>
      </c>
      <c r="L16" s="71">
        <f>DatosDelitos!P31</f>
        <v>75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9</v>
      </c>
      <c r="E17" s="70">
        <f>DatosDelitos!H43-DatosDelitos!H45</f>
        <v>0</v>
      </c>
      <c r="F17" s="70">
        <f>DatosDelitos!I43-DatosDelitos!I45</f>
        <v>0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0</v>
      </c>
    </row>
    <row r="18" spans="2:12" ht="13.15" customHeight="1" x14ac:dyDescent="0.2">
      <c r="B18" s="208" t="s">
        <v>1236</v>
      </c>
      <c r="C18" s="208"/>
      <c r="D18" s="69">
        <f>DatosDelitos!C51</f>
        <v>99</v>
      </c>
      <c r="E18" s="70">
        <f>DatosDelitos!H51</f>
        <v>14</v>
      </c>
      <c r="F18" s="70">
        <f>DatosDelitos!I51</f>
        <v>12</v>
      </c>
      <c r="G18" s="70">
        <f>DatosDelitos!J51</f>
        <v>8</v>
      </c>
      <c r="H18" s="70">
        <f>DatosDelitos!K51</f>
        <v>6</v>
      </c>
      <c r="I18" s="70">
        <f>DatosDelitos!L51</f>
        <v>0</v>
      </c>
      <c r="J18" s="70">
        <f>DatosDelitos!M51</f>
        <v>0</v>
      </c>
      <c r="K18" s="70">
        <f>DatosDelitos!O51</f>
        <v>1</v>
      </c>
      <c r="L18" s="71">
        <f>DatosDelitos!P51</f>
        <v>7</v>
      </c>
    </row>
    <row r="19" spans="2:12" ht="13.15" customHeight="1" x14ac:dyDescent="0.2">
      <c r="B19" s="208" t="s">
        <v>1237</v>
      </c>
      <c r="C19" s="208"/>
      <c r="D19" s="69">
        <f>DatosDelitos!C73</f>
        <v>2</v>
      </c>
      <c r="E19" s="70">
        <f>DatosDelitos!H73</f>
        <v>1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0</v>
      </c>
    </row>
    <row r="20" spans="2:12" ht="27" customHeight="1" x14ac:dyDescent="0.2">
      <c r="B20" s="208" t="s">
        <v>1238</v>
      </c>
      <c r="C20" s="208"/>
      <c r="D20" s="69">
        <f>DatosDelitos!C75</f>
        <v>18</v>
      </c>
      <c r="E20" s="70">
        <f>DatosDelitos!H75</f>
        <v>2</v>
      </c>
      <c r="F20" s="70">
        <f>DatosDelitos!I75</f>
        <v>3</v>
      </c>
      <c r="G20" s="70">
        <f>DatosDelitos!J75</f>
        <v>0</v>
      </c>
      <c r="H20" s="70">
        <f>DatosDelitos!K75</f>
        <v>0</v>
      </c>
      <c r="I20" s="70">
        <f>DatosDelitos!L75</f>
        <v>1</v>
      </c>
      <c r="J20" s="70">
        <f>DatosDelitos!M75</f>
        <v>1</v>
      </c>
      <c r="K20" s="70">
        <f>DatosDelitos!O75</f>
        <v>0</v>
      </c>
      <c r="L20" s="71">
        <f>DatosDelitos!P75</f>
        <v>1</v>
      </c>
    </row>
    <row r="21" spans="2:12" ht="13.15" customHeight="1" x14ac:dyDescent="0.2">
      <c r="B21" s="209" t="s">
        <v>1239</v>
      </c>
      <c r="C21" s="209"/>
      <c r="D21" s="69">
        <f>DatosDelitos!C83</f>
        <v>26</v>
      </c>
      <c r="E21" s="70">
        <f>DatosDelitos!H83</f>
        <v>1</v>
      </c>
      <c r="F21" s="70">
        <f>DatosDelitos!I83</f>
        <v>1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0</v>
      </c>
    </row>
    <row r="22" spans="2:12" ht="13.15" customHeight="1" x14ac:dyDescent="0.2">
      <c r="B22" s="208" t="s">
        <v>1240</v>
      </c>
      <c r="C22" s="208"/>
      <c r="D22" s="69">
        <f>DatosDelitos!C86</f>
        <v>54</v>
      </c>
      <c r="E22" s="70">
        <f>DatosDelitos!H86</f>
        <v>16</v>
      </c>
      <c r="F22" s="70">
        <f>DatosDelitos!I86</f>
        <v>10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8</v>
      </c>
    </row>
    <row r="23" spans="2:12" ht="13.15" customHeight="1" x14ac:dyDescent="0.2">
      <c r="B23" s="208" t="s">
        <v>966</v>
      </c>
      <c r="C23" s="208"/>
      <c r="D23" s="69">
        <f>DatosDelitos!C98</f>
        <v>801</v>
      </c>
      <c r="E23" s="70">
        <f>DatosDelitos!H98</f>
        <v>135</v>
      </c>
      <c r="F23" s="70">
        <f>DatosDelitos!I98</f>
        <v>114</v>
      </c>
      <c r="G23" s="70">
        <f>DatosDelitos!J98</f>
        <v>0</v>
      </c>
      <c r="H23" s="70">
        <f>DatosDelitos!K98</f>
        <v>0</v>
      </c>
      <c r="I23" s="70">
        <f>DatosDelitos!L98</f>
        <v>1</v>
      </c>
      <c r="J23" s="70">
        <f>DatosDelitos!M98</f>
        <v>0</v>
      </c>
      <c r="K23" s="70">
        <f>DatosDelitos!O98</f>
        <v>0</v>
      </c>
      <c r="L23" s="71">
        <f>DatosDelitos!P98</f>
        <v>75</v>
      </c>
    </row>
    <row r="24" spans="2:12" ht="27" customHeight="1" x14ac:dyDescent="0.2">
      <c r="B24" s="208" t="s">
        <v>1241</v>
      </c>
      <c r="C24" s="208"/>
      <c r="D24" s="69">
        <f>DatosDelitos!C132</f>
        <v>0</v>
      </c>
      <c r="E24" s="70">
        <f>DatosDelitos!H132</f>
        <v>1</v>
      </c>
      <c r="F24" s="70">
        <f>DatosDelitos!I132</f>
        <v>1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3</v>
      </c>
    </row>
    <row r="25" spans="2:12" ht="13.15" customHeight="1" x14ac:dyDescent="0.2">
      <c r="B25" s="208" t="s">
        <v>1242</v>
      </c>
      <c r="C25" s="208"/>
      <c r="D25" s="69">
        <f>DatosDelitos!C138</f>
        <v>35</v>
      </c>
      <c r="E25" s="70">
        <f>DatosDelitos!H138</f>
        <v>1</v>
      </c>
      <c r="F25" s="70">
        <f>DatosDelitos!I138</f>
        <v>4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6</v>
      </c>
    </row>
    <row r="26" spans="2:12" ht="13.15" customHeight="1" x14ac:dyDescent="0.2">
      <c r="B26" s="209" t="s">
        <v>1243</v>
      </c>
      <c r="C26" s="209"/>
      <c r="D26" s="69">
        <f>DatosDelitos!C145</f>
        <v>1</v>
      </c>
      <c r="E26" s="70">
        <f>DatosDelitos!H145</f>
        <v>1</v>
      </c>
      <c r="F26" s="70">
        <f>DatosDelitos!I145</f>
        <v>1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0</v>
      </c>
      <c r="L26" s="71">
        <f>DatosDelitos!P145</f>
        <v>0</v>
      </c>
    </row>
    <row r="27" spans="2:12" ht="38.25" customHeight="1" x14ac:dyDescent="0.2">
      <c r="B27" s="208" t="s">
        <v>1244</v>
      </c>
      <c r="C27" s="208"/>
      <c r="D27" s="69">
        <f>DatosDelitos!C148</f>
        <v>7</v>
      </c>
      <c r="E27" s="70">
        <f>DatosDelitos!H148</f>
        <v>5</v>
      </c>
      <c r="F27" s="70">
        <f>DatosDelitos!I148</f>
        <v>5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5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14</v>
      </c>
      <c r="E28" s="70">
        <f>DatosDelitos!H157+SUM(DatosDelitos!H168:H173)</f>
        <v>3</v>
      </c>
      <c r="F28" s="70">
        <f>DatosDelitos!I157+SUM(DatosDelitos!I168:I173)</f>
        <v>2</v>
      </c>
      <c r="G28" s="70">
        <f>DatosDelitos!J157+SUM(DatosDelitos!J168:J173)</f>
        <v>0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2</v>
      </c>
    </row>
    <row r="29" spans="2:12" ht="13.15" customHeight="1" x14ac:dyDescent="0.2">
      <c r="B29" s="208" t="s">
        <v>1246</v>
      </c>
      <c r="C29" s="208"/>
      <c r="D29" s="69">
        <f>SUM(DatosDelitos!C174:C178)</f>
        <v>50</v>
      </c>
      <c r="E29" s="70">
        <f>SUM(DatosDelitos!H174:H178)</f>
        <v>36</v>
      </c>
      <c r="F29" s="70">
        <f>SUM(DatosDelitos!I174:I178)</f>
        <v>33</v>
      </c>
      <c r="G29" s="70">
        <f>SUM(DatosDelitos!J174:J178)</f>
        <v>0</v>
      </c>
      <c r="H29" s="70">
        <f>SUM(DatosDelitos!K174:K178)</f>
        <v>0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4</v>
      </c>
      <c r="L29" s="70">
        <f>SUM(DatosDelitos!P174:P178)</f>
        <v>25</v>
      </c>
    </row>
    <row r="30" spans="2:12" ht="13.15" customHeight="1" x14ac:dyDescent="0.2">
      <c r="B30" s="208" t="s">
        <v>1247</v>
      </c>
      <c r="C30" s="208"/>
      <c r="D30" s="69">
        <f>DatosDelitos!C179</f>
        <v>83</v>
      </c>
      <c r="E30" s="70">
        <f>DatosDelitos!H179</f>
        <v>49</v>
      </c>
      <c r="F30" s="70">
        <f>DatosDelitos!I179</f>
        <v>43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1</v>
      </c>
      <c r="L30" s="70">
        <f>DatosDelitos!P179</f>
        <v>276</v>
      </c>
    </row>
    <row r="31" spans="2:12" ht="13.15" customHeight="1" x14ac:dyDescent="0.2">
      <c r="B31" s="208" t="s">
        <v>1248</v>
      </c>
      <c r="C31" s="208"/>
      <c r="D31" s="69">
        <f>DatosDelitos!C187</f>
        <v>94</v>
      </c>
      <c r="E31" s="70">
        <f>DatosDelitos!H187</f>
        <v>22</v>
      </c>
      <c r="F31" s="70">
        <f>DatosDelitos!I187</f>
        <v>18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12</v>
      </c>
    </row>
    <row r="32" spans="2:12" ht="13.15" customHeight="1" x14ac:dyDescent="0.2">
      <c r="B32" s="208" t="s">
        <v>1249</v>
      </c>
      <c r="C32" s="208"/>
      <c r="D32" s="69">
        <f>DatosDelitos!C202</f>
        <v>32</v>
      </c>
      <c r="E32" s="70">
        <f>DatosDelitos!H202</f>
        <v>7</v>
      </c>
      <c r="F32" s="70">
        <f>DatosDelitos!I202</f>
        <v>4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0</v>
      </c>
      <c r="K32" s="70">
        <f>DatosDelitos!O202</f>
        <v>0</v>
      </c>
      <c r="L32" s="70">
        <f>DatosDelitos!P202</f>
        <v>2</v>
      </c>
    </row>
    <row r="33" spans="2:13" ht="13.15" customHeight="1" x14ac:dyDescent="0.2">
      <c r="B33" s="208" t="s">
        <v>1250</v>
      </c>
      <c r="C33" s="208"/>
      <c r="D33" s="69">
        <f>DatosDelitos!C224</f>
        <v>154</v>
      </c>
      <c r="E33" s="70">
        <f>DatosDelitos!H224</f>
        <v>48</v>
      </c>
      <c r="F33" s="70">
        <f>DatosDelitos!I224</f>
        <v>47</v>
      </c>
      <c r="G33" s="70">
        <f>DatosDelitos!J224</f>
        <v>0</v>
      </c>
      <c r="H33" s="70">
        <f>DatosDelitos!K224</f>
        <v>1</v>
      </c>
      <c r="I33" s="70">
        <f>DatosDelitos!L224</f>
        <v>0</v>
      </c>
      <c r="J33" s="70">
        <f>DatosDelitos!M224</f>
        <v>0</v>
      </c>
      <c r="K33" s="70">
        <f>DatosDelitos!O224</f>
        <v>0</v>
      </c>
      <c r="L33" s="70">
        <f>DatosDelitos!P224</f>
        <v>34</v>
      </c>
    </row>
    <row r="34" spans="2:13" ht="13.15" customHeight="1" x14ac:dyDescent="0.2">
      <c r="B34" s="208" t="s">
        <v>1251</v>
      </c>
      <c r="C34" s="208"/>
      <c r="D34" s="69">
        <f>DatosDelitos!C245</f>
        <v>0</v>
      </c>
      <c r="E34" s="70">
        <f>DatosDelitos!H245</f>
        <v>0</v>
      </c>
      <c r="F34" s="70">
        <f>DatosDelitos!I245</f>
        <v>0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0</v>
      </c>
    </row>
    <row r="35" spans="2:13" ht="13.15" customHeight="1" x14ac:dyDescent="0.2">
      <c r="B35" s="208" t="s">
        <v>1252</v>
      </c>
      <c r="C35" s="208"/>
      <c r="D35" s="69">
        <f>DatosDelitos!C272</f>
        <v>93</v>
      </c>
      <c r="E35" s="70">
        <f>DatosDelitos!H272</f>
        <v>31</v>
      </c>
      <c r="F35" s="70">
        <f>DatosDelitos!I272</f>
        <v>31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0</v>
      </c>
      <c r="L35" s="70">
        <f>DatosDelitos!P272</f>
        <v>19</v>
      </c>
    </row>
    <row r="36" spans="2:13" ht="38.25" customHeight="1" x14ac:dyDescent="0.2">
      <c r="B36" s="208" t="s">
        <v>1253</v>
      </c>
      <c r="C36" s="208"/>
      <c r="D36" s="69">
        <f>DatosDelitos!C302</f>
        <v>1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0</v>
      </c>
      <c r="E38" s="70">
        <f>DatosDelitos!H313+DatosDelitos!H319+DatosDelitos!H321</f>
        <v>1</v>
      </c>
      <c r="F38" s="70">
        <f>DatosDelitos!I313+DatosDelitos!I319+DatosDelitos!I321</f>
        <v>1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3</v>
      </c>
    </row>
    <row r="39" spans="2:13" ht="13.15" customHeight="1" x14ac:dyDescent="0.2">
      <c r="B39" s="208" t="s">
        <v>1256</v>
      </c>
      <c r="C39" s="208"/>
      <c r="D39" s="69">
        <f>DatosDelitos!C324</f>
        <v>2086</v>
      </c>
      <c r="E39" s="70">
        <f>DatosDelitos!H324</f>
        <v>92</v>
      </c>
      <c r="F39" s="70">
        <f>DatosDelitos!I324</f>
        <v>62</v>
      </c>
      <c r="G39" s="70">
        <f>DatosDelitos!J324</f>
        <v>0</v>
      </c>
      <c r="H39" s="70">
        <f>DatosDelitos!K324</f>
        <v>0</v>
      </c>
      <c r="I39" s="70">
        <f>DatosDelitos!L324</f>
        <v>1</v>
      </c>
      <c r="J39" s="70">
        <f>DatosDelitos!M324</f>
        <v>0</v>
      </c>
      <c r="K39" s="70">
        <f>DatosDelitos!O324</f>
        <v>0</v>
      </c>
      <c r="L39" s="70">
        <f>DatosDelitos!P324</f>
        <v>44</v>
      </c>
    </row>
    <row r="40" spans="2:13" ht="13.15" customHeight="1" x14ac:dyDescent="0.2">
      <c r="B40" s="208" t="s">
        <v>1257</v>
      </c>
      <c r="C40" s="208"/>
      <c r="D40" s="69">
        <f>DatosDelitos!C326</f>
        <v>1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6772</v>
      </c>
      <c r="E43" s="72">
        <f t="shared" ref="E43:L43" si="0">SUM(E11:E42)</f>
        <v>701</v>
      </c>
      <c r="F43" s="72">
        <f t="shared" si="0"/>
        <v>519</v>
      </c>
      <c r="G43" s="72">
        <f t="shared" si="0"/>
        <v>12</v>
      </c>
      <c r="H43" s="72">
        <f t="shared" si="0"/>
        <v>10</v>
      </c>
      <c r="I43" s="72">
        <f t="shared" si="0"/>
        <v>5</v>
      </c>
      <c r="J43" s="72">
        <f t="shared" si="0"/>
        <v>1</v>
      </c>
      <c r="K43" s="72">
        <f t="shared" si="0"/>
        <v>15</v>
      </c>
      <c r="L43" s="72">
        <f t="shared" si="0"/>
        <v>794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27</v>
      </c>
      <c r="E50" s="75">
        <f>DatosDelitos!G14-DatosDelitos!G18</f>
        <v>9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100</v>
      </c>
      <c r="E54" s="75">
        <f>DatosDelitos!G18+DatosDelitos!G45</f>
        <v>28</v>
      </c>
    </row>
    <row r="55" spans="2:5" ht="13.15" customHeight="1" x14ac:dyDescent="0.25">
      <c r="B55" s="210" t="s">
        <v>1234</v>
      </c>
      <c r="C55" s="210"/>
      <c r="D55" s="75">
        <f>DatosDelitos!F31</f>
        <v>74</v>
      </c>
      <c r="E55" s="75">
        <f>DatosDelitos!G31</f>
        <v>46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1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1</v>
      </c>
      <c r="E57" s="75">
        <f>DatosDelitos!G51</f>
        <v>0</v>
      </c>
    </row>
    <row r="58" spans="2:5" ht="13.15" customHeight="1" x14ac:dyDescent="0.25">
      <c r="B58" s="210" t="s">
        <v>1237</v>
      </c>
      <c r="C58" s="210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0</v>
      </c>
      <c r="E59" s="75">
        <f>DatosDelitos!G75</f>
        <v>0</v>
      </c>
    </row>
    <row r="60" spans="2:5" ht="13.15" customHeight="1" x14ac:dyDescent="0.25">
      <c r="B60" s="210" t="s">
        <v>1239</v>
      </c>
      <c r="C60" s="210"/>
      <c r="D60" s="75">
        <f>DatosDelitos!F83</f>
        <v>0</v>
      </c>
      <c r="E60" s="75">
        <f>DatosDelitos!G83</f>
        <v>0</v>
      </c>
    </row>
    <row r="61" spans="2:5" ht="13.15" customHeight="1" x14ac:dyDescent="0.25">
      <c r="B61" s="210" t="s">
        <v>1240</v>
      </c>
      <c r="C61" s="210"/>
      <c r="D61" s="75">
        <f>DatosDelitos!F86</f>
        <v>0</v>
      </c>
      <c r="E61" s="75">
        <f>DatosDelitos!G86</f>
        <v>0</v>
      </c>
    </row>
    <row r="62" spans="2:5" ht="13.15" customHeight="1" x14ac:dyDescent="0.25">
      <c r="B62" s="210" t="s">
        <v>966</v>
      </c>
      <c r="C62" s="210"/>
      <c r="D62" s="75">
        <f>DatosDelitos!F98</f>
        <v>23</v>
      </c>
      <c r="E62" s="75">
        <f>DatosDelitos!G98</f>
        <v>18</v>
      </c>
    </row>
    <row r="63" spans="2:5" ht="27" customHeight="1" x14ac:dyDescent="0.25">
      <c r="B63" s="210" t="s">
        <v>1263</v>
      </c>
      <c r="C63" s="210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0</v>
      </c>
      <c r="E66" s="75">
        <f>DatosDelitos!G148</f>
        <v>0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0</v>
      </c>
      <c r="E67" s="75">
        <f>DatosDelitos!G157+SUM(DatosDelitos!G168:H173)</f>
        <v>2</v>
      </c>
    </row>
    <row r="68" spans="2:5" ht="13.15" customHeight="1" x14ac:dyDescent="0.25">
      <c r="B68" s="210" t="s">
        <v>1246</v>
      </c>
      <c r="C68" s="210"/>
      <c r="D68" s="75">
        <f>SUM(DatosDelitos!F174:G178)</f>
        <v>0</v>
      </c>
      <c r="E68" s="75">
        <f>SUM(DatosDelitos!G174:H178)</f>
        <v>36</v>
      </c>
    </row>
    <row r="69" spans="2:5" ht="13.15" customHeight="1" x14ac:dyDescent="0.25">
      <c r="B69" s="210" t="s">
        <v>1247</v>
      </c>
      <c r="C69" s="210"/>
      <c r="D69" s="75">
        <f>DatosDelitos!F179</f>
        <v>283</v>
      </c>
      <c r="E69" s="75">
        <f>DatosDelitos!G179</f>
        <v>245</v>
      </c>
    </row>
    <row r="70" spans="2:5" ht="13.15" customHeight="1" x14ac:dyDescent="0.25">
      <c r="B70" s="210" t="s">
        <v>1248</v>
      </c>
      <c r="C70" s="210"/>
      <c r="D70" s="75">
        <f>DatosDelitos!F187</f>
        <v>7</v>
      </c>
      <c r="E70" s="75">
        <f>DatosDelitos!G187</f>
        <v>4</v>
      </c>
    </row>
    <row r="71" spans="2:5" ht="13.15" customHeight="1" x14ac:dyDescent="0.25">
      <c r="B71" s="210" t="s">
        <v>1249</v>
      </c>
      <c r="C71" s="210"/>
      <c r="D71" s="75">
        <f>DatosDelitos!F202</f>
        <v>0</v>
      </c>
      <c r="E71" s="75">
        <f>DatosDelitos!G202</f>
        <v>0</v>
      </c>
    </row>
    <row r="72" spans="2:5" ht="13.15" customHeight="1" x14ac:dyDescent="0.25">
      <c r="B72" s="210" t="s">
        <v>1250</v>
      </c>
      <c r="C72" s="210"/>
      <c r="D72" s="75">
        <f>DatosDelitos!F224</f>
        <v>30</v>
      </c>
      <c r="E72" s="75">
        <f>DatosDelitos!G224</f>
        <v>13</v>
      </c>
    </row>
    <row r="73" spans="2:5" ht="13.15" customHeight="1" x14ac:dyDescent="0.25">
      <c r="B73" s="210" t="s">
        <v>1251</v>
      </c>
      <c r="C73" s="210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10" t="s">
        <v>1252</v>
      </c>
      <c r="C74" s="210"/>
      <c r="D74" s="75">
        <f>DatosDelitos!F272</f>
        <v>10</v>
      </c>
      <c r="E74" s="75">
        <f>DatosDelitos!G272</f>
        <v>8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63</v>
      </c>
      <c r="E78" s="75">
        <f>DatosDelitos!G324</f>
        <v>32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619</v>
      </c>
      <c r="E82" s="75">
        <f>SUM(E49:E81)</f>
        <v>441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0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0</v>
      </c>
    </row>
    <row r="92" spans="2:13" ht="13.15" customHeight="1" x14ac:dyDescent="0.25">
      <c r="B92" s="210" t="s">
        <v>1234</v>
      </c>
      <c r="C92" s="210"/>
      <c r="D92" s="75">
        <f>DatosDelitos!N31</f>
        <v>1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0</v>
      </c>
    </row>
    <row r="94" spans="2:13" ht="13.15" customHeight="1" x14ac:dyDescent="0.25">
      <c r="B94" s="210" t="s">
        <v>1236</v>
      </c>
      <c r="C94" s="210"/>
      <c r="D94" s="75">
        <f>DatosDelitos!N51</f>
        <v>2</v>
      </c>
    </row>
    <row r="95" spans="2:13" ht="13.15" customHeight="1" x14ac:dyDescent="0.25">
      <c r="B95" s="210" t="s">
        <v>1237</v>
      </c>
      <c r="C95" s="210"/>
      <c r="D95" s="75">
        <f>DatosDelitos!N73</f>
        <v>2</v>
      </c>
    </row>
    <row r="96" spans="2:13" ht="27" customHeight="1" x14ac:dyDescent="0.25">
      <c r="B96" s="210" t="s">
        <v>1262</v>
      </c>
      <c r="C96" s="210"/>
      <c r="D96" s="75">
        <f>DatosDelitos!N75</f>
        <v>0</v>
      </c>
    </row>
    <row r="97" spans="2:4" ht="13.15" customHeight="1" x14ac:dyDescent="0.25">
      <c r="B97" s="210" t="s">
        <v>1239</v>
      </c>
      <c r="C97" s="210"/>
      <c r="D97" s="75">
        <f>DatosDelitos!N83</f>
        <v>3</v>
      </c>
    </row>
    <row r="98" spans="2:4" ht="13.15" customHeight="1" x14ac:dyDescent="0.25">
      <c r="B98" s="210" t="s">
        <v>1240</v>
      </c>
      <c r="C98" s="210"/>
      <c r="D98" s="75">
        <f>DatosDelitos!N86</f>
        <v>1</v>
      </c>
    </row>
    <row r="99" spans="2:4" ht="13.15" customHeight="1" x14ac:dyDescent="0.25">
      <c r="B99" s="210" t="s">
        <v>966</v>
      </c>
      <c r="C99" s="210"/>
      <c r="D99" s="75">
        <f>DatosDelitos!N98</f>
        <v>3</v>
      </c>
    </row>
    <row r="100" spans="2:4" ht="27" customHeight="1" x14ac:dyDescent="0.25">
      <c r="B100" s="210" t="s">
        <v>1263</v>
      </c>
      <c r="C100" s="210"/>
      <c r="D100" s="75">
        <f>DatosDelitos!N132</f>
        <v>0</v>
      </c>
    </row>
    <row r="101" spans="2:4" ht="13.15" customHeight="1" x14ac:dyDescent="0.25">
      <c r="B101" s="210" t="s">
        <v>1242</v>
      </c>
      <c r="C101" s="210"/>
      <c r="D101" s="75">
        <f>DatosDelitos!N138</f>
        <v>0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0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0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6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0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0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4</v>
      </c>
    </row>
    <row r="109" spans="2:4" ht="13.15" customHeight="1" x14ac:dyDescent="0.25">
      <c r="B109" s="210" t="s">
        <v>1247</v>
      </c>
      <c r="C109" s="210"/>
      <c r="D109" s="75">
        <f>DatosDelitos!N179</f>
        <v>0</v>
      </c>
    </row>
    <row r="110" spans="2:4" ht="13.15" customHeight="1" x14ac:dyDescent="0.25">
      <c r="B110" s="210" t="s">
        <v>1248</v>
      </c>
      <c r="C110" s="210"/>
      <c r="D110" s="75">
        <f>DatosDelitos!N187</f>
        <v>2</v>
      </c>
    </row>
    <row r="111" spans="2:4" ht="13.15" customHeight="1" x14ac:dyDescent="0.25">
      <c r="B111" s="210" t="s">
        <v>1249</v>
      </c>
      <c r="C111" s="210"/>
      <c r="D111" s="75">
        <f>DatosDelitos!N202</f>
        <v>2</v>
      </c>
    </row>
    <row r="112" spans="2:4" ht="13.15" customHeight="1" x14ac:dyDescent="0.25">
      <c r="B112" s="210" t="s">
        <v>1250</v>
      </c>
      <c r="C112" s="210"/>
      <c r="D112" s="75">
        <f>DatosDelitos!N224</f>
        <v>2</v>
      </c>
    </row>
    <row r="113" spans="2:4" ht="13.15" customHeight="1" x14ac:dyDescent="0.25">
      <c r="B113" s="210" t="s">
        <v>1251</v>
      </c>
      <c r="C113" s="210"/>
      <c r="D113" s="75">
        <f>DatosDelitos!N245</f>
        <v>0</v>
      </c>
    </row>
    <row r="114" spans="2:4" ht="13.15" customHeight="1" x14ac:dyDescent="0.25">
      <c r="B114" s="210" t="s">
        <v>1252</v>
      </c>
      <c r="C114" s="210"/>
      <c r="D114" s="75">
        <f>DatosDelitos!N272</f>
        <v>0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1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4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33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17</v>
      </c>
      <c r="D6" s="26">
        <v>9</v>
      </c>
      <c r="E6" s="27">
        <v>0</v>
      </c>
      <c r="F6" s="26">
        <v>0</v>
      </c>
      <c r="G6" s="26">
        <v>0</v>
      </c>
      <c r="H6" s="26">
        <v>5</v>
      </c>
      <c r="I6" s="26">
        <v>3</v>
      </c>
      <c r="J6" s="26">
        <v>2</v>
      </c>
      <c r="K6" s="26">
        <v>1</v>
      </c>
      <c r="L6" s="26">
        <v>0</v>
      </c>
      <c r="M6" s="26">
        <v>0</v>
      </c>
      <c r="N6" s="26">
        <v>0</v>
      </c>
      <c r="O6" s="26">
        <v>3</v>
      </c>
      <c r="P6" s="28">
        <v>3</v>
      </c>
    </row>
    <row r="7" spans="1:16" x14ac:dyDescent="0.25">
      <c r="A7" s="29" t="s">
        <v>311</v>
      </c>
      <c r="B7" s="29" t="s">
        <v>312</v>
      </c>
      <c r="C7" s="15">
        <v>3</v>
      </c>
      <c r="D7" s="15">
        <v>3</v>
      </c>
      <c r="E7" s="30">
        <v>0</v>
      </c>
      <c r="F7" s="15">
        <v>0</v>
      </c>
      <c r="G7" s="15">
        <v>0</v>
      </c>
      <c r="H7" s="15">
        <v>2</v>
      </c>
      <c r="I7" s="15">
        <v>1</v>
      </c>
      <c r="J7" s="15">
        <v>1</v>
      </c>
      <c r="K7" s="15">
        <v>1</v>
      </c>
      <c r="L7" s="15">
        <v>0</v>
      </c>
      <c r="M7" s="15">
        <v>0</v>
      </c>
      <c r="N7" s="15">
        <v>0</v>
      </c>
      <c r="O7" s="15">
        <v>1</v>
      </c>
      <c r="P7" s="24">
        <v>3</v>
      </c>
    </row>
    <row r="8" spans="1:16" x14ac:dyDescent="0.25">
      <c r="A8" s="29" t="s">
        <v>313</v>
      </c>
      <c r="B8" s="29" t="s">
        <v>314</v>
      </c>
      <c r="C8" s="15">
        <v>1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0</v>
      </c>
      <c r="M8" s="15">
        <v>0</v>
      </c>
      <c r="N8" s="15">
        <v>0</v>
      </c>
      <c r="O8" s="15">
        <v>1</v>
      </c>
      <c r="P8" s="24">
        <v>0</v>
      </c>
    </row>
    <row r="9" spans="1:16" x14ac:dyDescent="0.25">
      <c r="A9" s="29" t="s">
        <v>315</v>
      </c>
      <c r="B9" s="29" t="s">
        <v>316</v>
      </c>
      <c r="C9" s="15">
        <v>13</v>
      </c>
      <c r="D9" s="15">
        <v>5</v>
      </c>
      <c r="E9" s="30">
        <v>1</v>
      </c>
      <c r="F9" s="15">
        <v>0</v>
      </c>
      <c r="G9" s="15">
        <v>0</v>
      </c>
      <c r="H9" s="15">
        <v>3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24">
        <v>0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1</v>
      </c>
      <c r="E10" s="30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2803</v>
      </c>
      <c r="D14" s="26">
        <v>2852</v>
      </c>
      <c r="E14" s="27">
        <v>-1</v>
      </c>
      <c r="F14" s="26">
        <v>104</v>
      </c>
      <c r="G14" s="26">
        <v>31</v>
      </c>
      <c r="H14" s="26">
        <v>155</v>
      </c>
      <c r="I14" s="26">
        <v>154</v>
      </c>
      <c r="J14" s="26">
        <v>2</v>
      </c>
      <c r="K14" s="26">
        <v>2</v>
      </c>
      <c r="L14" s="26">
        <v>2</v>
      </c>
      <c r="M14" s="26">
        <v>0</v>
      </c>
      <c r="N14" s="26">
        <v>0</v>
      </c>
      <c r="O14" s="26">
        <v>5</v>
      </c>
      <c r="P14" s="28">
        <v>178</v>
      </c>
    </row>
    <row r="15" spans="1:16" x14ac:dyDescent="0.25">
      <c r="A15" s="29" t="s">
        <v>324</v>
      </c>
      <c r="B15" s="29" t="s">
        <v>325</v>
      </c>
      <c r="C15" s="15">
        <v>1906</v>
      </c>
      <c r="D15" s="15">
        <v>1759</v>
      </c>
      <c r="E15" s="30">
        <v>0</v>
      </c>
      <c r="F15" s="15">
        <v>21</v>
      </c>
      <c r="G15" s="15">
        <v>9</v>
      </c>
      <c r="H15" s="15">
        <v>78</v>
      </c>
      <c r="I15" s="15">
        <v>69</v>
      </c>
      <c r="J15" s="15">
        <v>1</v>
      </c>
      <c r="K15" s="15">
        <v>1</v>
      </c>
      <c r="L15" s="15">
        <v>1</v>
      </c>
      <c r="M15" s="15">
        <v>0</v>
      </c>
      <c r="N15" s="15">
        <v>0</v>
      </c>
      <c r="O15" s="15">
        <v>4</v>
      </c>
      <c r="P15" s="24">
        <v>45</v>
      </c>
    </row>
    <row r="16" spans="1:16" x14ac:dyDescent="0.25">
      <c r="A16" s="29" t="s">
        <v>326</v>
      </c>
      <c r="B16" s="29" t="s">
        <v>327</v>
      </c>
      <c r="C16" s="15">
        <v>44</v>
      </c>
      <c r="D16" s="15">
        <v>18</v>
      </c>
      <c r="E16" s="30">
        <v>1</v>
      </c>
      <c r="F16" s="15">
        <v>0</v>
      </c>
      <c r="G16" s="15">
        <v>0</v>
      </c>
      <c r="H16" s="15">
        <v>19</v>
      </c>
      <c r="I16" s="15">
        <v>12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12</v>
      </c>
    </row>
    <row r="17" spans="1:16" x14ac:dyDescent="0.25">
      <c r="A17" s="29" t="s">
        <v>328</v>
      </c>
      <c r="B17" s="29" t="s">
        <v>329</v>
      </c>
      <c r="C17" s="15">
        <v>619</v>
      </c>
      <c r="D17" s="15">
        <v>852</v>
      </c>
      <c r="E17" s="30">
        <v>-1</v>
      </c>
      <c r="F17" s="15">
        <v>6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8</v>
      </c>
    </row>
    <row r="18" spans="1:16" ht="33.75" x14ac:dyDescent="0.25">
      <c r="A18" s="29" t="s">
        <v>330</v>
      </c>
      <c r="B18" s="29" t="s">
        <v>331</v>
      </c>
      <c r="C18" s="15">
        <v>234</v>
      </c>
      <c r="D18" s="15">
        <v>221</v>
      </c>
      <c r="E18" s="30">
        <v>0</v>
      </c>
      <c r="F18" s="15">
        <v>77</v>
      </c>
      <c r="G18" s="15">
        <v>22</v>
      </c>
      <c r="H18" s="15">
        <v>58</v>
      </c>
      <c r="I18" s="15">
        <v>73</v>
      </c>
      <c r="J18" s="15">
        <v>1</v>
      </c>
      <c r="K18" s="15">
        <v>1</v>
      </c>
      <c r="L18" s="15">
        <v>1</v>
      </c>
      <c r="M18" s="15">
        <v>0</v>
      </c>
      <c r="N18" s="15">
        <v>0</v>
      </c>
      <c r="O18" s="15">
        <v>1</v>
      </c>
      <c r="P18" s="24">
        <v>113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2</v>
      </c>
      <c r="E19" s="30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4</v>
      </c>
      <c r="D21" s="26">
        <v>2</v>
      </c>
      <c r="E21" s="27"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4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266</v>
      </c>
      <c r="D31" s="26">
        <v>260</v>
      </c>
      <c r="E31" s="27">
        <v>0</v>
      </c>
      <c r="F31" s="26">
        <v>74</v>
      </c>
      <c r="G31" s="26">
        <v>46</v>
      </c>
      <c r="H31" s="26">
        <v>40</v>
      </c>
      <c r="I31" s="26">
        <v>33</v>
      </c>
      <c r="J31" s="26">
        <v>0</v>
      </c>
      <c r="K31" s="26">
        <v>0</v>
      </c>
      <c r="L31" s="26">
        <v>0</v>
      </c>
      <c r="M31" s="26">
        <v>0</v>
      </c>
      <c r="N31" s="26">
        <v>1</v>
      </c>
      <c r="O31" s="26">
        <v>0</v>
      </c>
      <c r="P31" s="28">
        <v>75</v>
      </c>
    </row>
    <row r="32" spans="1:16" x14ac:dyDescent="0.25">
      <c r="A32" s="29" t="s">
        <v>355</v>
      </c>
      <c r="B32" s="29" t="s">
        <v>356</v>
      </c>
      <c r="C32" s="15">
        <v>8</v>
      </c>
      <c r="D32" s="15">
        <v>6</v>
      </c>
      <c r="E32" s="30">
        <v>0</v>
      </c>
      <c r="F32" s="15">
        <v>0</v>
      </c>
      <c r="G32" s="15">
        <v>0</v>
      </c>
      <c r="H32" s="15">
        <v>2</v>
      </c>
      <c r="I32" s="15">
        <v>2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2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161</v>
      </c>
      <c r="D34" s="15">
        <v>162</v>
      </c>
      <c r="E34" s="30">
        <v>-1</v>
      </c>
      <c r="F34" s="15">
        <v>6</v>
      </c>
      <c r="G34" s="15">
        <v>2</v>
      </c>
      <c r="H34" s="15">
        <v>15</v>
      </c>
      <c r="I34" s="15">
        <v>13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4">
        <v>8</v>
      </c>
    </row>
    <row r="35" spans="1:16" x14ac:dyDescent="0.25">
      <c r="A35" s="29" t="s">
        <v>361</v>
      </c>
      <c r="B35" s="29" t="s">
        <v>362</v>
      </c>
      <c r="C35" s="15">
        <v>7</v>
      </c>
      <c r="D35" s="15">
        <v>0</v>
      </c>
      <c r="E35" s="30">
        <v>0</v>
      </c>
      <c r="F35" s="15">
        <v>0</v>
      </c>
      <c r="G35" s="15">
        <v>0</v>
      </c>
      <c r="H35" s="15">
        <v>1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0</v>
      </c>
    </row>
    <row r="36" spans="1:16" x14ac:dyDescent="0.25">
      <c r="A36" s="29" t="s">
        <v>363</v>
      </c>
      <c r="B36" s="29" t="s">
        <v>364</v>
      </c>
      <c r="C36" s="15">
        <v>40</v>
      </c>
      <c r="D36" s="15">
        <v>68</v>
      </c>
      <c r="E36" s="30">
        <v>-1</v>
      </c>
      <c r="F36" s="15">
        <v>0</v>
      </c>
      <c r="G36" s="15">
        <v>0</v>
      </c>
      <c r="H36" s="15">
        <v>8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2</v>
      </c>
    </row>
    <row r="37" spans="1:16" ht="22.5" x14ac:dyDescent="0.25">
      <c r="A37" s="29" t="s">
        <v>365</v>
      </c>
      <c r="B37" s="29" t="s">
        <v>366</v>
      </c>
      <c r="C37" s="15">
        <v>20</v>
      </c>
      <c r="D37" s="15">
        <v>6</v>
      </c>
      <c r="E37" s="30">
        <v>2</v>
      </c>
      <c r="F37" s="15">
        <v>57</v>
      </c>
      <c r="G37" s="15">
        <v>35</v>
      </c>
      <c r="H37" s="15">
        <v>5</v>
      </c>
      <c r="I37" s="15">
        <v>8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48</v>
      </c>
    </row>
    <row r="38" spans="1:16" ht="22.5" x14ac:dyDescent="0.25">
      <c r="A38" s="29" t="s">
        <v>367</v>
      </c>
      <c r="B38" s="29" t="s">
        <v>368</v>
      </c>
      <c r="C38" s="15">
        <v>6</v>
      </c>
      <c r="D38" s="15">
        <v>2</v>
      </c>
      <c r="E38" s="30">
        <v>2</v>
      </c>
      <c r="F38" s="15">
        <v>10</v>
      </c>
      <c r="G38" s="15">
        <v>8</v>
      </c>
      <c r="H38" s="15">
        <v>4</v>
      </c>
      <c r="I38" s="15">
        <v>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13</v>
      </c>
    </row>
    <row r="39" spans="1:16" ht="22.5" x14ac:dyDescent="0.25">
      <c r="A39" s="29" t="s">
        <v>369</v>
      </c>
      <c r="B39" s="29" t="s">
        <v>370</v>
      </c>
      <c r="C39" s="15">
        <v>2</v>
      </c>
      <c r="D39" s="15">
        <v>1</v>
      </c>
      <c r="E39" s="30">
        <v>1</v>
      </c>
      <c r="F39" s="15">
        <v>1</v>
      </c>
      <c r="G39" s="15">
        <v>1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20</v>
      </c>
      <c r="D42" s="15">
        <v>15</v>
      </c>
      <c r="E42" s="30">
        <v>0</v>
      </c>
      <c r="F42" s="15">
        <v>0</v>
      </c>
      <c r="G42" s="15">
        <v>0</v>
      </c>
      <c r="H42" s="15">
        <v>5</v>
      </c>
      <c r="I42" s="15">
        <v>2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3</v>
      </c>
    </row>
    <row r="43" spans="1:16" x14ac:dyDescent="0.25">
      <c r="A43" s="176" t="s">
        <v>377</v>
      </c>
      <c r="B43" s="177"/>
      <c r="C43" s="26">
        <v>31</v>
      </c>
      <c r="D43" s="26">
        <v>62</v>
      </c>
      <c r="E43" s="27">
        <v>-1</v>
      </c>
      <c r="F43" s="26">
        <v>24</v>
      </c>
      <c r="G43" s="26">
        <v>6</v>
      </c>
      <c r="H43" s="26">
        <v>35</v>
      </c>
      <c r="I43" s="26">
        <v>10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1</v>
      </c>
      <c r="P43" s="28">
        <v>16</v>
      </c>
    </row>
    <row r="44" spans="1:16" x14ac:dyDescent="0.25">
      <c r="A44" s="29" t="s">
        <v>378</v>
      </c>
      <c r="B44" s="29" t="s">
        <v>379</v>
      </c>
      <c r="C44" s="15">
        <v>6</v>
      </c>
      <c r="D44" s="15">
        <v>3</v>
      </c>
      <c r="E44" s="30">
        <v>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22</v>
      </c>
      <c r="D45" s="15">
        <v>58</v>
      </c>
      <c r="E45" s="30">
        <v>-1</v>
      </c>
      <c r="F45" s="15">
        <v>23</v>
      </c>
      <c r="G45" s="15">
        <v>6</v>
      </c>
      <c r="H45" s="15">
        <v>35</v>
      </c>
      <c r="I45" s="15">
        <v>10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</v>
      </c>
      <c r="P45" s="24">
        <v>16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1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1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2</v>
      </c>
      <c r="D49" s="15">
        <v>0</v>
      </c>
      <c r="E49" s="30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1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99</v>
      </c>
      <c r="D51" s="26">
        <v>65</v>
      </c>
      <c r="E51" s="27">
        <v>0</v>
      </c>
      <c r="F51" s="26">
        <v>1</v>
      </c>
      <c r="G51" s="26">
        <v>0</v>
      </c>
      <c r="H51" s="26">
        <v>14</v>
      </c>
      <c r="I51" s="26">
        <v>12</v>
      </c>
      <c r="J51" s="26">
        <v>8</v>
      </c>
      <c r="K51" s="26">
        <v>6</v>
      </c>
      <c r="L51" s="26">
        <v>0</v>
      </c>
      <c r="M51" s="26">
        <v>0</v>
      </c>
      <c r="N51" s="26">
        <v>2</v>
      </c>
      <c r="O51" s="26">
        <v>1</v>
      </c>
      <c r="P51" s="28">
        <v>7</v>
      </c>
    </row>
    <row r="52" spans="1:16" x14ac:dyDescent="0.25">
      <c r="A52" s="29" t="s">
        <v>393</v>
      </c>
      <c r="B52" s="29" t="s">
        <v>394</v>
      </c>
      <c r="C52" s="15">
        <v>22</v>
      </c>
      <c r="D52" s="15">
        <v>12</v>
      </c>
      <c r="E52" s="30">
        <v>0</v>
      </c>
      <c r="F52" s="15">
        <v>0</v>
      </c>
      <c r="G52" s="15">
        <v>0</v>
      </c>
      <c r="H52" s="15">
        <v>1</v>
      </c>
      <c r="I52" s="15">
        <v>1</v>
      </c>
      <c r="J52" s="15">
        <v>2</v>
      </c>
      <c r="K52" s="15">
        <v>2</v>
      </c>
      <c r="L52" s="15">
        <v>0</v>
      </c>
      <c r="M52" s="15">
        <v>0</v>
      </c>
      <c r="N52" s="15">
        <v>0</v>
      </c>
      <c r="O52" s="15">
        <v>0</v>
      </c>
      <c r="P52" s="24">
        <v>1</v>
      </c>
    </row>
    <row r="53" spans="1:16" x14ac:dyDescent="0.25">
      <c r="A53" s="29" t="s">
        <v>395</v>
      </c>
      <c r="B53" s="29" t="s">
        <v>396</v>
      </c>
      <c r="C53" s="15">
        <v>2</v>
      </c>
      <c r="D53" s="15">
        <v>1</v>
      </c>
      <c r="E53" s="30">
        <v>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33</v>
      </c>
      <c r="D54" s="15">
        <v>14</v>
      </c>
      <c r="E54" s="30">
        <v>1</v>
      </c>
      <c r="F54" s="15">
        <v>1</v>
      </c>
      <c r="G54" s="15">
        <v>0</v>
      </c>
      <c r="H54" s="15">
        <v>11</v>
      </c>
      <c r="I54" s="15">
        <v>8</v>
      </c>
      <c r="J54" s="15">
        <v>4</v>
      </c>
      <c r="K54" s="15">
        <v>4</v>
      </c>
      <c r="L54" s="15">
        <v>0</v>
      </c>
      <c r="M54" s="15">
        <v>0</v>
      </c>
      <c r="N54" s="15">
        <v>0</v>
      </c>
      <c r="O54" s="15">
        <v>1</v>
      </c>
      <c r="P54" s="24">
        <v>3</v>
      </c>
    </row>
    <row r="55" spans="1:16" ht="22.5" x14ac:dyDescent="0.25">
      <c r="A55" s="29" t="s">
        <v>399</v>
      </c>
      <c r="B55" s="29" t="s">
        <v>400</v>
      </c>
      <c r="C55" s="15">
        <v>2</v>
      </c>
      <c r="D55" s="15">
        <v>3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8</v>
      </c>
      <c r="D57" s="15">
        <v>1</v>
      </c>
      <c r="E57" s="30">
        <v>7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3</v>
      </c>
      <c r="D58" s="15">
        <v>4</v>
      </c>
      <c r="E58" s="30">
        <v>-1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29" t="s">
        <v>407</v>
      </c>
      <c r="B59" s="29" t="s">
        <v>408</v>
      </c>
      <c r="C59" s="15">
        <v>0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0</v>
      </c>
      <c r="D60" s="15">
        <v>0</v>
      </c>
      <c r="E60" s="30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0</v>
      </c>
      <c r="D61" s="15">
        <v>3</v>
      </c>
      <c r="E61" s="30">
        <v>-1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2</v>
      </c>
      <c r="D62" s="15">
        <v>3</v>
      </c>
      <c r="E62" s="30">
        <v>-1</v>
      </c>
      <c r="F62" s="15">
        <v>0</v>
      </c>
      <c r="G62" s="15">
        <v>0</v>
      </c>
      <c r="H62" s="15">
        <v>1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10</v>
      </c>
      <c r="D64" s="15">
        <v>13</v>
      </c>
      <c r="E64" s="30">
        <v>-1</v>
      </c>
      <c r="F64" s="15">
        <v>0</v>
      </c>
      <c r="G64" s="15">
        <v>0</v>
      </c>
      <c r="H64" s="15">
        <v>1</v>
      </c>
      <c r="I64" s="15">
        <v>2</v>
      </c>
      <c r="J64" s="15">
        <v>1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4">
        <v>3</v>
      </c>
    </row>
    <row r="65" spans="1:16" ht="22.5" x14ac:dyDescent="0.25">
      <c r="A65" s="29" t="s">
        <v>419</v>
      </c>
      <c r="B65" s="29" t="s">
        <v>420</v>
      </c>
      <c r="C65" s="15">
        <v>6</v>
      </c>
      <c r="D65" s="15">
        <v>8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0</v>
      </c>
      <c r="D66" s="15">
        <v>2</v>
      </c>
      <c r="E66" s="30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9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2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1</v>
      </c>
      <c r="K68" s="15">
        <v>0</v>
      </c>
      <c r="L68" s="15">
        <v>0</v>
      </c>
      <c r="M68" s="15">
        <v>0</v>
      </c>
      <c r="N68" s="15">
        <v>2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1</v>
      </c>
      <c r="E72" s="30">
        <v>-1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2</v>
      </c>
      <c r="D73" s="26">
        <v>0</v>
      </c>
      <c r="E73" s="27">
        <v>0</v>
      </c>
      <c r="F73" s="26">
        <v>0</v>
      </c>
      <c r="G73" s="26">
        <v>0</v>
      </c>
      <c r="H73" s="26">
        <v>1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2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2</v>
      </c>
      <c r="D74" s="15">
        <v>0</v>
      </c>
      <c r="E74" s="30">
        <v>0</v>
      </c>
      <c r="F74" s="15">
        <v>0</v>
      </c>
      <c r="G74" s="15">
        <v>0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</v>
      </c>
      <c r="O74" s="15">
        <v>0</v>
      </c>
      <c r="P74" s="24">
        <v>0</v>
      </c>
    </row>
    <row r="75" spans="1:16" x14ac:dyDescent="0.25">
      <c r="A75" s="176" t="s">
        <v>438</v>
      </c>
      <c r="B75" s="177"/>
      <c r="C75" s="26">
        <v>18</v>
      </c>
      <c r="D75" s="26">
        <v>15</v>
      </c>
      <c r="E75" s="27">
        <v>0</v>
      </c>
      <c r="F75" s="26">
        <v>0</v>
      </c>
      <c r="G75" s="26">
        <v>0</v>
      </c>
      <c r="H75" s="26">
        <v>2</v>
      </c>
      <c r="I75" s="26">
        <v>3</v>
      </c>
      <c r="J75" s="26">
        <v>0</v>
      </c>
      <c r="K75" s="26">
        <v>0</v>
      </c>
      <c r="L75" s="26">
        <v>1</v>
      </c>
      <c r="M75" s="26">
        <v>1</v>
      </c>
      <c r="N75" s="26">
        <v>0</v>
      </c>
      <c r="O75" s="26">
        <v>0</v>
      </c>
      <c r="P75" s="28">
        <v>1</v>
      </c>
    </row>
    <row r="76" spans="1:16" x14ac:dyDescent="0.25">
      <c r="A76" s="29" t="s">
        <v>439</v>
      </c>
      <c r="B76" s="29" t="s">
        <v>440</v>
      </c>
      <c r="C76" s="15">
        <v>6</v>
      </c>
      <c r="D76" s="15">
        <v>10</v>
      </c>
      <c r="E76" s="30">
        <v>-1</v>
      </c>
      <c r="F76" s="15">
        <v>0</v>
      </c>
      <c r="G76" s="15">
        <v>0</v>
      </c>
      <c r="H76" s="15">
        <v>1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</row>
    <row r="77" spans="1:16" ht="33.75" x14ac:dyDescent="0.25">
      <c r="A77" s="29" t="s">
        <v>441</v>
      </c>
      <c r="B77" s="29" t="s">
        <v>442</v>
      </c>
      <c r="C77" s="15">
        <v>0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6</v>
      </c>
      <c r="D78" s="15">
        <v>2</v>
      </c>
      <c r="E78" s="30">
        <v>2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1</v>
      </c>
      <c r="M78" s="15">
        <v>1</v>
      </c>
      <c r="N78" s="15">
        <v>0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2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3</v>
      </c>
      <c r="D80" s="15">
        <v>1</v>
      </c>
      <c r="E80" s="30">
        <v>2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2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1</v>
      </c>
      <c r="D82" s="15">
        <v>0</v>
      </c>
      <c r="E82" s="30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26</v>
      </c>
      <c r="D83" s="26">
        <v>39</v>
      </c>
      <c r="E83" s="27">
        <v>-1</v>
      </c>
      <c r="F83" s="26">
        <v>0</v>
      </c>
      <c r="G83" s="26">
        <v>0</v>
      </c>
      <c r="H83" s="26">
        <v>1</v>
      </c>
      <c r="I83" s="26">
        <v>1</v>
      </c>
      <c r="J83" s="26">
        <v>0</v>
      </c>
      <c r="K83" s="26">
        <v>0</v>
      </c>
      <c r="L83" s="26">
        <v>0</v>
      </c>
      <c r="M83" s="26">
        <v>0</v>
      </c>
      <c r="N83" s="26">
        <v>3</v>
      </c>
      <c r="O83" s="26">
        <v>0</v>
      </c>
      <c r="P83" s="28">
        <v>0</v>
      </c>
    </row>
    <row r="84" spans="1:16" x14ac:dyDescent="0.25">
      <c r="A84" s="29" t="s">
        <v>454</v>
      </c>
      <c r="B84" s="29" t="s">
        <v>455</v>
      </c>
      <c r="C84" s="15">
        <v>4</v>
      </c>
      <c r="D84" s="15">
        <v>9</v>
      </c>
      <c r="E84" s="30">
        <v>-1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22</v>
      </c>
      <c r="D85" s="15">
        <v>30</v>
      </c>
      <c r="E85" s="30">
        <v>-1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4">
        <v>0</v>
      </c>
    </row>
    <row r="86" spans="1:16" x14ac:dyDescent="0.25">
      <c r="A86" s="176" t="s">
        <v>458</v>
      </c>
      <c r="B86" s="177"/>
      <c r="C86" s="26">
        <v>54</v>
      </c>
      <c r="D86" s="26">
        <v>62</v>
      </c>
      <c r="E86" s="27">
        <v>-1</v>
      </c>
      <c r="F86" s="26">
        <v>0</v>
      </c>
      <c r="G86" s="26">
        <v>0</v>
      </c>
      <c r="H86" s="26">
        <v>16</v>
      </c>
      <c r="I86" s="26">
        <v>10</v>
      </c>
      <c r="J86" s="26">
        <v>0</v>
      </c>
      <c r="K86" s="26">
        <v>0</v>
      </c>
      <c r="L86" s="26">
        <v>0</v>
      </c>
      <c r="M86" s="26">
        <v>0</v>
      </c>
      <c r="N86" s="26">
        <v>1</v>
      </c>
      <c r="O86" s="26">
        <v>0</v>
      </c>
      <c r="P86" s="28">
        <v>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2</v>
      </c>
      <c r="E88" s="30">
        <v>-1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4</v>
      </c>
      <c r="D90" s="15">
        <v>0</v>
      </c>
      <c r="E90" s="30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2</v>
      </c>
      <c r="D91" s="15">
        <v>0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6</v>
      </c>
      <c r="D92" s="15">
        <v>8</v>
      </c>
      <c r="E92" s="30">
        <v>-1</v>
      </c>
      <c r="F92" s="15">
        <v>0</v>
      </c>
      <c r="G92" s="15">
        <v>0</v>
      </c>
      <c r="H92" s="15">
        <v>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13</v>
      </c>
      <c r="D93" s="15">
        <v>17</v>
      </c>
      <c r="E93" s="30">
        <v>-1</v>
      </c>
      <c r="F93" s="15">
        <v>0</v>
      </c>
      <c r="G93" s="15">
        <v>0</v>
      </c>
      <c r="H93" s="15">
        <v>1</v>
      </c>
      <c r="I93" s="15">
        <v>1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3</v>
      </c>
    </row>
    <row r="94" spans="1:16" x14ac:dyDescent="0.25">
      <c r="A94" s="29" t="s">
        <v>473</v>
      </c>
      <c r="B94" s="29" t="s">
        <v>474</v>
      </c>
      <c r="C94" s="15">
        <v>1</v>
      </c>
      <c r="D94" s="15">
        <v>1</v>
      </c>
      <c r="E94" s="30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28</v>
      </c>
      <c r="D95" s="15">
        <v>34</v>
      </c>
      <c r="E95" s="30">
        <v>-1</v>
      </c>
      <c r="F95" s="15">
        <v>0</v>
      </c>
      <c r="G95" s="15">
        <v>0</v>
      </c>
      <c r="H95" s="15">
        <v>14</v>
      </c>
      <c r="I95" s="15">
        <v>9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5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801</v>
      </c>
      <c r="D98" s="26">
        <v>1107</v>
      </c>
      <c r="E98" s="27">
        <v>-1</v>
      </c>
      <c r="F98" s="26">
        <v>23</v>
      </c>
      <c r="G98" s="26">
        <v>18</v>
      </c>
      <c r="H98" s="26">
        <v>135</v>
      </c>
      <c r="I98" s="26">
        <v>114</v>
      </c>
      <c r="J98" s="26">
        <v>0</v>
      </c>
      <c r="K98" s="26">
        <v>0</v>
      </c>
      <c r="L98" s="26">
        <v>1</v>
      </c>
      <c r="M98" s="26">
        <v>0</v>
      </c>
      <c r="N98" s="26">
        <v>3</v>
      </c>
      <c r="O98" s="26">
        <v>0</v>
      </c>
      <c r="P98" s="28">
        <v>75</v>
      </c>
    </row>
    <row r="99" spans="1:16" x14ac:dyDescent="0.25">
      <c r="A99" s="29" t="s">
        <v>482</v>
      </c>
      <c r="B99" s="29" t="s">
        <v>483</v>
      </c>
      <c r="C99" s="15">
        <v>116</v>
      </c>
      <c r="D99" s="15">
        <v>266</v>
      </c>
      <c r="E99" s="30">
        <v>-1</v>
      </c>
      <c r="F99" s="15">
        <v>1</v>
      </c>
      <c r="G99" s="15">
        <v>1</v>
      </c>
      <c r="H99" s="15">
        <v>14</v>
      </c>
      <c r="I99" s="15">
        <v>14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8</v>
      </c>
    </row>
    <row r="100" spans="1:16" x14ac:dyDescent="0.25">
      <c r="A100" s="29" t="s">
        <v>484</v>
      </c>
      <c r="B100" s="29" t="s">
        <v>485</v>
      </c>
      <c r="C100" s="15">
        <v>163</v>
      </c>
      <c r="D100" s="15">
        <v>186</v>
      </c>
      <c r="E100" s="30">
        <v>-1</v>
      </c>
      <c r="F100" s="15">
        <v>5</v>
      </c>
      <c r="G100" s="15">
        <v>3</v>
      </c>
      <c r="H100" s="15">
        <v>43</v>
      </c>
      <c r="I100" s="15">
        <v>33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4">
        <v>14</v>
      </c>
    </row>
    <row r="101" spans="1:16" ht="33.75" x14ac:dyDescent="0.25">
      <c r="A101" s="29" t="s">
        <v>486</v>
      </c>
      <c r="B101" s="29" t="s">
        <v>487</v>
      </c>
      <c r="C101" s="15">
        <v>13</v>
      </c>
      <c r="D101" s="15">
        <v>19</v>
      </c>
      <c r="E101" s="30">
        <v>-1</v>
      </c>
      <c r="F101" s="15">
        <v>0</v>
      </c>
      <c r="G101" s="15">
        <v>0</v>
      </c>
      <c r="H101" s="15">
        <v>5</v>
      </c>
      <c r="I101" s="15">
        <v>7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4">
        <v>2</v>
      </c>
    </row>
    <row r="102" spans="1:16" ht="22.5" x14ac:dyDescent="0.25">
      <c r="A102" s="29" t="s">
        <v>488</v>
      </c>
      <c r="B102" s="29" t="s">
        <v>489</v>
      </c>
      <c r="C102" s="15">
        <v>25</v>
      </c>
      <c r="D102" s="15">
        <v>42</v>
      </c>
      <c r="E102" s="30">
        <v>-1</v>
      </c>
      <c r="F102" s="15">
        <v>0</v>
      </c>
      <c r="G102" s="15">
        <v>0</v>
      </c>
      <c r="H102" s="15">
        <v>6</v>
      </c>
      <c r="I102" s="15">
        <v>6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4">
        <v>3</v>
      </c>
    </row>
    <row r="103" spans="1:16" x14ac:dyDescent="0.25">
      <c r="A103" s="29" t="s">
        <v>490</v>
      </c>
      <c r="B103" s="29" t="s">
        <v>491</v>
      </c>
      <c r="C103" s="15">
        <v>6</v>
      </c>
      <c r="D103" s="15">
        <v>4</v>
      </c>
      <c r="E103" s="30">
        <v>0</v>
      </c>
      <c r="F103" s="15">
        <v>0</v>
      </c>
      <c r="G103" s="15">
        <v>0</v>
      </c>
      <c r="H103" s="15">
        <v>2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29" t="s">
        <v>492</v>
      </c>
      <c r="B104" s="29" t="s">
        <v>493</v>
      </c>
      <c r="C104" s="15">
        <v>22</v>
      </c>
      <c r="D104" s="15">
        <v>11</v>
      </c>
      <c r="E104" s="30">
        <v>1</v>
      </c>
      <c r="F104" s="15">
        <v>0</v>
      </c>
      <c r="G104" s="15">
        <v>0</v>
      </c>
      <c r="H104" s="15">
        <v>3</v>
      </c>
      <c r="I104" s="15">
        <v>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0</v>
      </c>
    </row>
    <row r="105" spans="1:16" x14ac:dyDescent="0.25">
      <c r="A105" s="29" t="s">
        <v>494</v>
      </c>
      <c r="B105" s="29" t="s">
        <v>495</v>
      </c>
      <c r="C105" s="15">
        <v>36</v>
      </c>
      <c r="D105" s="15">
        <v>32</v>
      </c>
      <c r="E105" s="30">
        <v>0</v>
      </c>
      <c r="F105" s="15">
        <v>0</v>
      </c>
      <c r="G105" s="15">
        <v>0</v>
      </c>
      <c r="H105" s="15">
        <v>1</v>
      </c>
      <c r="I105" s="15">
        <v>0</v>
      </c>
      <c r="J105" s="15">
        <v>0</v>
      </c>
      <c r="K105" s="15">
        <v>0</v>
      </c>
      <c r="L105" s="15">
        <v>1</v>
      </c>
      <c r="M105" s="15">
        <v>0</v>
      </c>
      <c r="N105" s="15">
        <v>1</v>
      </c>
      <c r="O105" s="15">
        <v>0</v>
      </c>
      <c r="P105" s="24">
        <v>1</v>
      </c>
    </row>
    <row r="106" spans="1:16" x14ac:dyDescent="0.25">
      <c r="A106" s="29" t="s">
        <v>496</v>
      </c>
      <c r="B106" s="29" t="s">
        <v>497</v>
      </c>
      <c r="C106" s="15">
        <v>181</v>
      </c>
      <c r="D106" s="15">
        <v>232</v>
      </c>
      <c r="E106" s="30">
        <v>-1</v>
      </c>
      <c r="F106" s="15">
        <v>7</v>
      </c>
      <c r="G106" s="15">
        <v>6</v>
      </c>
      <c r="H106" s="15">
        <v>23</v>
      </c>
      <c r="I106" s="15">
        <v>18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4">
        <v>20</v>
      </c>
    </row>
    <row r="107" spans="1:16" ht="22.5" x14ac:dyDescent="0.25">
      <c r="A107" s="29" t="s">
        <v>498</v>
      </c>
      <c r="B107" s="29" t="s">
        <v>499</v>
      </c>
      <c r="C107" s="15">
        <v>49</v>
      </c>
      <c r="D107" s="15">
        <v>66</v>
      </c>
      <c r="E107" s="30">
        <v>-1</v>
      </c>
      <c r="F107" s="15">
        <v>0</v>
      </c>
      <c r="G107" s="15">
        <v>0</v>
      </c>
      <c r="H107" s="15">
        <v>12</v>
      </c>
      <c r="I107" s="15">
        <v>4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4">
        <v>3</v>
      </c>
    </row>
    <row r="108" spans="1:16" ht="22.5" x14ac:dyDescent="0.25">
      <c r="A108" s="29" t="s">
        <v>500</v>
      </c>
      <c r="B108" s="29" t="s">
        <v>501</v>
      </c>
      <c r="C108" s="15">
        <v>4</v>
      </c>
      <c r="D108" s="15">
        <v>18</v>
      </c>
      <c r="E108" s="30">
        <v>-1</v>
      </c>
      <c r="F108" s="15">
        <v>0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0</v>
      </c>
    </row>
    <row r="109" spans="1:16" x14ac:dyDescent="0.25">
      <c r="A109" s="29" t="s">
        <v>502</v>
      </c>
      <c r="B109" s="29" t="s">
        <v>503</v>
      </c>
      <c r="C109" s="15">
        <v>3</v>
      </c>
      <c r="D109" s="15">
        <v>0</v>
      </c>
      <c r="E109" s="30">
        <v>0</v>
      </c>
      <c r="F109" s="15">
        <v>0</v>
      </c>
      <c r="G109" s="15">
        <v>0</v>
      </c>
      <c r="H109" s="15">
        <v>1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2</v>
      </c>
      <c r="D110" s="15">
        <v>5</v>
      </c>
      <c r="E110" s="30">
        <v>-1</v>
      </c>
      <c r="F110" s="15">
        <v>0</v>
      </c>
      <c r="G110" s="15">
        <v>0</v>
      </c>
      <c r="H110" s="15">
        <v>1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155</v>
      </c>
      <c r="D112" s="15">
        <v>190</v>
      </c>
      <c r="E112" s="30">
        <v>-1</v>
      </c>
      <c r="F112" s="15">
        <v>7</v>
      </c>
      <c r="G112" s="15">
        <v>6</v>
      </c>
      <c r="H112" s="15">
        <v>18</v>
      </c>
      <c r="I112" s="15">
        <v>15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14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1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10</v>
      </c>
      <c r="D115" s="15">
        <v>7</v>
      </c>
      <c r="E115" s="30">
        <v>0</v>
      </c>
      <c r="F115" s="15">
        <v>1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1</v>
      </c>
      <c r="D116" s="15">
        <v>10</v>
      </c>
      <c r="E116" s="30">
        <v>-1</v>
      </c>
      <c r="F116" s="15">
        <v>2</v>
      </c>
      <c r="G116" s="15">
        <v>2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7</v>
      </c>
    </row>
    <row r="117" spans="1:16" ht="33.75" x14ac:dyDescent="0.25">
      <c r="A117" s="29" t="s">
        <v>518</v>
      </c>
      <c r="B117" s="29" t="s">
        <v>519</v>
      </c>
      <c r="C117" s="15">
        <v>2</v>
      </c>
      <c r="D117" s="15">
        <v>2</v>
      </c>
      <c r="E117" s="30">
        <v>0</v>
      </c>
      <c r="F117" s="15">
        <v>0</v>
      </c>
      <c r="G117" s="15">
        <v>0</v>
      </c>
      <c r="H117" s="15">
        <v>3</v>
      </c>
      <c r="I117" s="15">
        <v>2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1</v>
      </c>
      <c r="E119" s="30">
        <v>-1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1</v>
      </c>
      <c r="D121" s="15">
        <v>0</v>
      </c>
      <c r="E121" s="30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4</v>
      </c>
      <c r="D122" s="15">
        <v>5</v>
      </c>
      <c r="E122" s="30">
        <v>-1</v>
      </c>
      <c r="F122" s="15">
        <v>0</v>
      </c>
      <c r="G122" s="15">
        <v>0</v>
      </c>
      <c r="H122" s="15">
        <v>2</v>
      </c>
      <c r="I122" s="15">
        <v>5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3</v>
      </c>
    </row>
    <row r="123" spans="1:16" x14ac:dyDescent="0.25">
      <c r="A123" s="29" t="s">
        <v>530</v>
      </c>
      <c r="B123" s="29" t="s">
        <v>531</v>
      </c>
      <c r="C123" s="15">
        <v>2</v>
      </c>
      <c r="D123" s="15">
        <v>2</v>
      </c>
      <c r="E123" s="30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2</v>
      </c>
      <c r="D124" s="15">
        <v>1</v>
      </c>
      <c r="E124" s="30">
        <v>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1</v>
      </c>
      <c r="E125" s="30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1</v>
      </c>
      <c r="E126" s="30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2</v>
      </c>
      <c r="D127" s="15">
        <v>4</v>
      </c>
      <c r="E127" s="30">
        <v>-1</v>
      </c>
      <c r="F127" s="15">
        <v>0</v>
      </c>
      <c r="G127" s="15">
        <v>0</v>
      </c>
      <c r="H127" s="15">
        <v>1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2</v>
      </c>
      <c r="E129" s="30">
        <v>-1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0</v>
      </c>
      <c r="D132" s="26">
        <v>8</v>
      </c>
      <c r="E132" s="27">
        <v>-1</v>
      </c>
      <c r="F132" s="26">
        <v>0</v>
      </c>
      <c r="G132" s="26">
        <v>0</v>
      </c>
      <c r="H132" s="26">
        <v>1</v>
      </c>
      <c r="I132" s="26">
        <v>1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8">
        <v>3</v>
      </c>
    </row>
    <row r="133" spans="1:16" x14ac:dyDescent="0.25">
      <c r="A133" s="29" t="s">
        <v>549</v>
      </c>
      <c r="B133" s="29" t="s">
        <v>550</v>
      </c>
      <c r="C133" s="15">
        <v>0</v>
      </c>
      <c r="D133" s="15">
        <v>2</v>
      </c>
      <c r="E133" s="30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1</v>
      </c>
      <c r="E134" s="30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0</v>
      </c>
      <c r="D135" s="15">
        <v>5</v>
      </c>
      <c r="E135" s="30">
        <v>-1</v>
      </c>
      <c r="F135" s="15">
        <v>0</v>
      </c>
      <c r="G135" s="15">
        <v>0</v>
      </c>
      <c r="H135" s="15">
        <v>1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3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35</v>
      </c>
      <c r="D138" s="26">
        <v>101</v>
      </c>
      <c r="E138" s="27">
        <v>-1</v>
      </c>
      <c r="F138" s="26">
        <v>0</v>
      </c>
      <c r="G138" s="26">
        <v>0</v>
      </c>
      <c r="H138" s="26">
        <v>1</v>
      </c>
      <c r="I138" s="26">
        <v>4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6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1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34</v>
      </c>
      <c r="D143" s="15">
        <v>41</v>
      </c>
      <c r="E143" s="30">
        <v>-1</v>
      </c>
      <c r="F143" s="15">
        <v>0</v>
      </c>
      <c r="G143" s="15">
        <v>0</v>
      </c>
      <c r="H143" s="15">
        <v>1</v>
      </c>
      <c r="I143" s="15">
        <v>3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5</v>
      </c>
    </row>
    <row r="144" spans="1:16" ht="33.75" x14ac:dyDescent="0.25">
      <c r="A144" s="29" t="s">
        <v>570</v>
      </c>
      <c r="B144" s="29" t="s">
        <v>571</v>
      </c>
      <c r="C144" s="15">
        <v>1</v>
      </c>
      <c r="D144" s="15">
        <v>60</v>
      </c>
      <c r="E144" s="30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1</v>
      </c>
      <c r="D145" s="26">
        <v>0</v>
      </c>
      <c r="E145" s="27">
        <v>0</v>
      </c>
      <c r="F145" s="26">
        <v>0</v>
      </c>
      <c r="G145" s="26">
        <v>0</v>
      </c>
      <c r="H145" s="26">
        <v>1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1</v>
      </c>
      <c r="D146" s="15">
        <v>0</v>
      </c>
      <c r="E146" s="30">
        <v>0</v>
      </c>
      <c r="F146" s="15">
        <v>0</v>
      </c>
      <c r="G146" s="15">
        <v>0</v>
      </c>
      <c r="H146" s="15">
        <v>1</v>
      </c>
      <c r="I146" s="15">
        <v>1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6" t="s">
        <v>577</v>
      </c>
      <c r="B148" s="177"/>
      <c r="C148" s="26">
        <v>7</v>
      </c>
      <c r="D148" s="26">
        <v>31</v>
      </c>
      <c r="E148" s="27">
        <v>-1</v>
      </c>
      <c r="F148" s="26">
        <v>0</v>
      </c>
      <c r="G148" s="26">
        <v>0</v>
      </c>
      <c r="H148" s="26">
        <v>5</v>
      </c>
      <c r="I148" s="26">
        <v>5</v>
      </c>
      <c r="J148" s="26">
        <v>0</v>
      </c>
      <c r="K148" s="26">
        <v>0</v>
      </c>
      <c r="L148" s="26">
        <v>0</v>
      </c>
      <c r="M148" s="26">
        <v>0</v>
      </c>
      <c r="N148" s="26">
        <v>6</v>
      </c>
      <c r="O148" s="26">
        <v>0</v>
      </c>
      <c r="P148" s="28">
        <v>5</v>
      </c>
    </row>
    <row r="149" spans="1:16" ht="22.5" x14ac:dyDescent="0.25">
      <c r="A149" s="29" t="s">
        <v>578</v>
      </c>
      <c r="B149" s="29" t="s">
        <v>579</v>
      </c>
      <c r="C149" s="15">
        <v>0</v>
      </c>
      <c r="D149" s="15">
        <v>5</v>
      </c>
      <c r="E149" s="30">
        <v>-1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2</v>
      </c>
      <c r="D150" s="15">
        <v>2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</v>
      </c>
      <c r="D152" s="15">
        <v>6</v>
      </c>
      <c r="E152" s="30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3</v>
      </c>
      <c r="O152" s="15">
        <v>0</v>
      </c>
      <c r="P152" s="24">
        <v>2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2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3</v>
      </c>
      <c r="D155" s="15">
        <v>5</v>
      </c>
      <c r="E155" s="30">
        <v>-1</v>
      </c>
      <c r="F155" s="15">
        <v>0</v>
      </c>
      <c r="G155" s="15">
        <v>0</v>
      </c>
      <c r="H155" s="15">
        <v>3</v>
      </c>
      <c r="I155" s="15">
        <v>3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2</v>
      </c>
    </row>
    <row r="156" spans="1:16" ht="22.5" x14ac:dyDescent="0.25">
      <c r="A156" s="29" t="s">
        <v>592</v>
      </c>
      <c r="B156" s="29" t="s">
        <v>593</v>
      </c>
      <c r="C156" s="15">
        <v>1</v>
      </c>
      <c r="D156" s="15">
        <v>11</v>
      </c>
      <c r="E156" s="30">
        <v>-1</v>
      </c>
      <c r="F156" s="15">
        <v>0</v>
      </c>
      <c r="G156" s="15">
        <v>0</v>
      </c>
      <c r="H156" s="15">
        <v>2</v>
      </c>
      <c r="I156" s="15">
        <v>2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4">
        <v>1</v>
      </c>
    </row>
    <row r="157" spans="1:16" x14ac:dyDescent="0.25">
      <c r="A157" s="176" t="s">
        <v>594</v>
      </c>
      <c r="B157" s="177"/>
      <c r="C157" s="26">
        <v>10</v>
      </c>
      <c r="D157" s="26">
        <v>18</v>
      </c>
      <c r="E157" s="27">
        <v>-1</v>
      </c>
      <c r="F157" s="26">
        <v>0</v>
      </c>
      <c r="G157" s="26">
        <v>0</v>
      </c>
      <c r="H157" s="26">
        <v>1</v>
      </c>
      <c r="I157" s="26">
        <v>1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8">
        <v>1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7</v>
      </c>
      <c r="E161" s="30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2</v>
      </c>
      <c r="D163" s="15">
        <v>8</v>
      </c>
      <c r="E163" s="30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1</v>
      </c>
    </row>
    <row r="164" spans="1:16" ht="22.5" x14ac:dyDescent="0.25">
      <c r="A164" s="29" t="s">
        <v>607</v>
      </c>
      <c r="B164" s="29" t="s">
        <v>608</v>
      </c>
      <c r="C164" s="15">
        <v>0</v>
      </c>
      <c r="D164" s="15">
        <v>1</v>
      </c>
      <c r="E164" s="30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3</v>
      </c>
      <c r="D165" s="15">
        <v>1</v>
      </c>
      <c r="E165" s="30">
        <v>2</v>
      </c>
      <c r="F165" s="15">
        <v>0</v>
      </c>
      <c r="G165" s="15">
        <v>0</v>
      </c>
      <c r="H165" s="15">
        <v>1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4</v>
      </c>
      <c r="D166" s="15">
        <v>1</v>
      </c>
      <c r="E166" s="30">
        <v>3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6" t="s">
        <v>613</v>
      </c>
      <c r="B167" s="177"/>
      <c r="C167" s="26">
        <v>54</v>
      </c>
      <c r="D167" s="26">
        <v>44</v>
      </c>
      <c r="E167" s="27">
        <v>0</v>
      </c>
      <c r="F167" s="26">
        <v>0</v>
      </c>
      <c r="G167" s="26">
        <v>0</v>
      </c>
      <c r="H167" s="26">
        <v>38</v>
      </c>
      <c r="I167" s="26">
        <v>34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4</v>
      </c>
      <c r="P167" s="28">
        <v>26</v>
      </c>
    </row>
    <row r="168" spans="1:16" ht="22.5" x14ac:dyDescent="0.25">
      <c r="A168" s="29" t="s">
        <v>614</v>
      </c>
      <c r="B168" s="29" t="s">
        <v>615</v>
      </c>
      <c r="C168" s="15">
        <v>4</v>
      </c>
      <c r="D168" s="15">
        <v>0</v>
      </c>
      <c r="E168" s="30">
        <v>0</v>
      </c>
      <c r="F168" s="15">
        <v>0</v>
      </c>
      <c r="G168" s="15">
        <v>0</v>
      </c>
      <c r="H168" s="15">
        <v>2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1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2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19</v>
      </c>
      <c r="D174" s="15">
        <v>17</v>
      </c>
      <c r="E174" s="30">
        <v>0</v>
      </c>
      <c r="F174" s="15">
        <v>0</v>
      </c>
      <c r="G174" s="15">
        <v>0</v>
      </c>
      <c r="H174" s="15">
        <v>12</v>
      </c>
      <c r="I174" s="15">
        <v>11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2</v>
      </c>
      <c r="P174" s="24">
        <v>9</v>
      </c>
    </row>
    <row r="175" spans="1:16" ht="22.5" x14ac:dyDescent="0.25">
      <c r="A175" s="29" t="s">
        <v>628</v>
      </c>
      <c r="B175" s="29" t="s">
        <v>629</v>
      </c>
      <c r="C175" s="15">
        <v>25</v>
      </c>
      <c r="D175" s="15">
        <v>20</v>
      </c>
      <c r="E175" s="30">
        <v>0</v>
      </c>
      <c r="F175" s="15">
        <v>0</v>
      </c>
      <c r="G175" s="15">
        <v>0</v>
      </c>
      <c r="H175" s="15">
        <v>22</v>
      </c>
      <c r="I175" s="15">
        <v>20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4">
        <v>16</v>
      </c>
    </row>
    <row r="176" spans="1:16" x14ac:dyDescent="0.25">
      <c r="A176" s="29" t="s">
        <v>630</v>
      </c>
      <c r="B176" s="29" t="s">
        <v>631</v>
      </c>
      <c r="C176" s="15">
        <v>6</v>
      </c>
      <c r="D176" s="15">
        <v>4</v>
      </c>
      <c r="E176" s="30">
        <v>0</v>
      </c>
      <c r="F176" s="15">
        <v>0</v>
      </c>
      <c r="G176" s="15">
        <v>0</v>
      </c>
      <c r="H176" s="15">
        <v>2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2</v>
      </c>
      <c r="P176" s="24">
        <v>0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1</v>
      </c>
      <c r="E177" s="30">
        <v>-1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83</v>
      </c>
      <c r="D179" s="26">
        <v>144</v>
      </c>
      <c r="E179" s="27">
        <v>-1</v>
      </c>
      <c r="F179" s="26">
        <v>283</v>
      </c>
      <c r="G179" s="26">
        <v>245</v>
      </c>
      <c r="H179" s="26">
        <v>49</v>
      </c>
      <c r="I179" s="26">
        <v>43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1</v>
      </c>
      <c r="P179" s="28">
        <v>276</v>
      </c>
    </row>
    <row r="180" spans="1:16" ht="22.5" x14ac:dyDescent="0.25">
      <c r="A180" s="29" t="s">
        <v>637</v>
      </c>
      <c r="B180" s="29" t="s">
        <v>638</v>
      </c>
      <c r="C180" s="15">
        <v>0</v>
      </c>
      <c r="D180" s="15">
        <v>2</v>
      </c>
      <c r="E180" s="30">
        <v>-1</v>
      </c>
      <c r="F180" s="15">
        <v>4</v>
      </c>
      <c r="G180" s="15">
        <v>6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6</v>
      </c>
    </row>
    <row r="181" spans="1:16" ht="22.5" x14ac:dyDescent="0.25">
      <c r="A181" s="29" t="s">
        <v>639</v>
      </c>
      <c r="B181" s="29" t="s">
        <v>640</v>
      </c>
      <c r="C181" s="15">
        <v>38</v>
      </c>
      <c r="D181" s="15">
        <v>61</v>
      </c>
      <c r="E181" s="30">
        <v>-1</v>
      </c>
      <c r="F181" s="15">
        <v>156</v>
      </c>
      <c r="G181" s="15">
        <v>142</v>
      </c>
      <c r="H181" s="15">
        <v>16</v>
      </c>
      <c r="I181" s="15">
        <v>17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1</v>
      </c>
      <c r="P181" s="24">
        <v>153</v>
      </c>
    </row>
    <row r="182" spans="1:16" x14ac:dyDescent="0.25">
      <c r="A182" s="29" t="s">
        <v>641</v>
      </c>
      <c r="B182" s="29" t="s">
        <v>642</v>
      </c>
      <c r="C182" s="15">
        <v>6</v>
      </c>
      <c r="D182" s="15">
        <v>6</v>
      </c>
      <c r="E182" s="30">
        <v>0</v>
      </c>
      <c r="F182" s="15">
        <v>13</v>
      </c>
      <c r="G182" s="15">
        <v>8</v>
      </c>
      <c r="H182" s="15">
        <v>10</v>
      </c>
      <c r="I182" s="15">
        <v>9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10</v>
      </c>
    </row>
    <row r="183" spans="1:16" ht="22.5" x14ac:dyDescent="0.25">
      <c r="A183" s="29" t="s">
        <v>643</v>
      </c>
      <c r="B183" s="29" t="s">
        <v>644</v>
      </c>
      <c r="C183" s="15">
        <v>1</v>
      </c>
      <c r="D183" s="15">
        <v>1</v>
      </c>
      <c r="E183" s="30">
        <v>0</v>
      </c>
      <c r="F183" s="15">
        <v>0</v>
      </c>
      <c r="G183" s="15">
        <v>0</v>
      </c>
      <c r="H183" s="15">
        <v>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4</v>
      </c>
      <c r="D184" s="15">
        <v>16</v>
      </c>
      <c r="E184" s="30">
        <v>-1</v>
      </c>
      <c r="F184" s="15">
        <v>16</v>
      </c>
      <c r="G184" s="15">
        <v>11</v>
      </c>
      <c r="H184" s="15">
        <v>3</v>
      </c>
      <c r="I184" s="15">
        <v>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14</v>
      </c>
    </row>
    <row r="185" spans="1:16" ht="22.5" x14ac:dyDescent="0.25">
      <c r="A185" s="29" t="s">
        <v>647</v>
      </c>
      <c r="B185" s="29" t="s">
        <v>648</v>
      </c>
      <c r="C185" s="15">
        <v>33</v>
      </c>
      <c r="D185" s="15">
        <v>58</v>
      </c>
      <c r="E185" s="30">
        <v>-1</v>
      </c>
      <c r="F185" s="15">
        <v>94</v>
      </c>
      <c r="G185" s="15">
        <v>78</v>
      </c>
      <c r="H185" s="15">
        <v>18</v>
      </c>
      <c r="I185" s="15">
        <v>13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93</v>
      </c>
    </row>
    <row r="186" spans="1:16" ht="22.5" x14ac:dyDescent="0.25">
      <c r="A186" s="29" t="s">
        <v>649</v>
      </c>
      <c r="B186" s="29" t="s">
        <v>650</v>
      </c>
      <c r="C186" s="15">
        <v>1</v>
      </c>
      <c r="D186" s="15">
        <v>0</v>
      </c>
      <c r="E186" s="30">
        <v>0</v>
      </c>
      <c r="F186" s="15">
        <v>0</v>
      </c>
      <c r="G186" s="15">
        <v>0</v>
      </c>
      <c r="H186" s="15">
        <v>1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6" t="s">
        <v>651</v>
      </c>
      <c r="B187" s="177"/>
      <c r="C187" s="26">
        <v>94</v>
      </c>
      <c r="D187" s="26">
        <v>86</v>
      </c>
      <c r="E187" s="27">
        <v>0</v>
      </c>
      <c r="F187" s="26">
        <v>7</v>
      </c>
      <c r="G187" s="26">
        <v>4</v>
      </c>
      <c r="H187" s="26">
        <v>22</v>
      </c>
      <c r="I187" s="26">
        <v>18</v>
      </c>
      <c r="J187" s="26">
        <v>0</v>
      </c>
      <c r="K187" s="26">
        <v>0</v>
      </c>
      <c r="L187" s="26">
        <v>0</v>
      </c>
      <c r="M187" s="26">
        <v>0</v>
      </c>
      <c r="N187" s="26">
        <v>2</v>
      </c>
      <c r="O187" s="26">
        <v>0</v>
      </c>
      <c r="P187" s="28">
        <v>12</v>
      </c>
    </row>
    <row r="188" spans="1:16" x14ac:dyDescent="0.25">
      <c r="A188" s="29" t="s">
        <v>652</v>
      </c>
      <c r="B188" s="29" t="s">
        <v>653</v>
      </c>
      <c r="C188" s="15">
        <v>7</v>
      </c>
      <c r="D188" s="15">
        <v>1</v>
      </c>
      <c r="E188" s="30">
        <v>6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44</v>
      </c>
      <c r="D190" s="15">
        <v>15</v>
      </c>
      <c r="E190" s="30">
        <v>1</v>
      </c>
      <c r="F190" s="15">
        <v>7</v>
      </c>
      <c r="G190" s="15">
        <v>4</v>
      </c>
      <c r="H190" s="15">
        <v>16</v>
      </c>
      <c r="I190" s="15">
        <v>13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6</v>
      </c>
    </row>
    <row r="191" spans="1:16" ht="22.5" x14ac:dyDescent="0.25">
      <c r="A191" s="29" t="s">
        <v>658</v>
      </c>
      <c r="B191" s="29" t="s">
        <v>659</v>
      </c>
      <c r="C191" s="15">
        <v>1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4</v>
      </c>
      <c r="D192" s="15">
        <v>40</v>
      </c>
      <c r="E192" s="30">
        <v>-1</v>
      </c>
      <c r="F192" s="15">
        <v>0</v>
      </c>
      <c r="G192" s="15">
        <v>0</v>
      </c>
      <c r="H192" s="15">
        <v>1</v>
      </c>
      <c r="I192" s="15">
        <v>3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4">
        <v>6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4</v>
      </c>
      <c r="D194" s="15">
        <v>7</v>
      </c>
      <c r="E194" s="30">
        <v>-1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0</v>
      </c>
    </row>
    <row r="195" spans="1:16" x14ac:dyDescent="0.25">
      <c r="A195" s="29" t="s">
        <v>666</v>
      </c>
      <c r="B195" s="29" t="s">
        <v>667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2</v>
      </c>
      <c r="D197" s="15">
        <v>3</v>
      </c>
      <c r="E197" s="30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32</v>
      </c>
      <c r="D198" s="15">
        <v>18</v>
      </c>
      <c r="E198" s="30">
        <v>0</v>
      </c>
      <c r="F198" s="15">
        <v>0</v>
      </c>
      <c r="G198" s="15">
        <v>0</v>
      </c>
      <c r="H198" s="15">
        <v>5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0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1</v>
      </c>
      <c r="E200" s="30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32</v>
      </c>
      <c r="D202" s="26">
        <v>31</v>
      </c>
      <c r="E202" s="27">
        <v>0</v>
      </c>
      <c r="F202" s="26">
        <v>0</v>
      </c>
      <c r="G202" s="26">
        <v>0</v>
      </c>
      <c r="H202" s="26">
        <v>7</v>
      </c>
      <c r="I202" s="26">
        <v>4</v>
      </c>
      <c r="J202" s="26">
        <v>0</v>
      </c>
      <c r="K202" s="26">
        <v>0</v>
      </c>
      <c r="L202" s="26">
        <v>0</v>
      </c>
      <c r="M202" s="26">
        <v>0</v>
      </c>
      <c r="N202" s="26">
        <v>2</v>
      </c>
      <c r="O202" s="26">
        <v>0</v>
      </c>
      <c r="P202" s="28">
        <v>2</v>
      </c>
    </row>
    <row r="203" spans="1:16" x14ac:dyDescent="0.25">
      <c r="A203" s="29" t="s">
        <v>681</v>
      </c>
      <c r="B203" s="29" t="s">
        <v>682</v>
      </c>
      <c r="C203" s="15">
        <v>1</v>
      </c>
      <c r="D203" s="15">
        <v>6</v>
      </c>
      <c r="E203" s="30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28</v>
      </c>
      <c r="D207" s="15">
        <v>21</v>
      </c>
      <c r="E207" s="30">
        <v>0</v>
      </c>
      <c r="F207" s="15">
        <v>0</v>
      </c>
      <c r="G207" s="15">
        <v>0</v>
      </c>
      <c r="H207" s="15">
        <v>7</v>
      </c>
      <c r="I207" s="15">
        <v>4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2</v>
      </c>
    </row>
    <row r="208" spans="1:16" ht="22.5" x14ac:dyDescent="0.25">
      <c r="A208" s="29" t="s">
        <v>691</v>
      </c>
      <c r="B208" s="29" t="s">
        <v>692</v>
      </c>
      <c r="C208" s="15">
        <v>1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3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1</v>
      </c>
      <c r="E215" s="30">
        <v>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154</v>
      </c>
      <c r="D224" s="26">
        <v>192</v>
      </c>
      <c r="E224" s="27">
        <v>-1</v>
      </c>
      <c r="F224" s="26">
        <v>30</v>
      </c>
      <c r="G224" s="26">
        <v>13</v>
      </c>
      <c r="H224" s="26">
        <v>48</v>
      </c>
      <c r="I224" s="26">
        <v>47</v>
      </c>
      <c r="J224" s="26">
        <v>0</v>
      </c>
      <c r="K224" s="26">
        <v>1</v>
      </c>
      <c r="L224" s="26">
        <v>0</v>
      </c>
      <c r="M224" s="26">
        <v>0</v>
      </c>
      <c r="N224" s="26">
        <v>2</v>
      </c>
      <c r="O224" s="26">
        <v>0</v>
      </c>
      <c r="P224" s="28">
        <v>34</v>
      </c>
    </row>
    <row r="225" spans="1:16" x14ac:dyDescent="0.25">
      <c r="A225" s="29" t="s">
        <v>724</v>
      </c>
      <c r="B225" s="29" t="s">
        <v>725</v>
      </c>
      <c r="C225" s="15">
        <v>2</v>
      </c>
      <c r="D225" s="15">
        <v>3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1</v>
      </c>
      <c r="D231" s="15">
        <v>0</v>
      </c>
      <c r="E231" s="30">
        <v>0</v>
      </c>
      <c r="F231" s="15">
        <v>0</v>
      </c>
      <c r="G231" s="15">
        <v>0</v>
      </c>
      <c r="H231" s="15">
        <v>1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738</v>
      </c>
      <c r="B232" s="29" t="s">
        <v>739</v>
      </c>
      <c r="C232" s="15">
        <v>14</v>
      </c>
      <c r="D232" s="15">
        <v>13</v>
      </c>
      <c r="E232" s="30">
        <v>0</v>
      </c>
      <c r="F232" s="15">
        <v>1</v>
      </c>
      <c r="G232" s="15">
        <v>0</v>
      </c>
      <c r="H232" s="15">
        <v>5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25">
      <c r="A233" s="29" t="s">
        <v>740</v>
      </c>
      <c r="B233" s="29" t="s">
        <v>741</v>
      </c>
      <c r="C233" s="15">
        <v>4</v>
      </c>
      <c r="D233" s="15">
        <v>9</v>
      </c>
      <c r="E233" s="30">
        <v>-1</v>
      </c>
      <c r="F233" s="15">
        <v>0</v>
      </c>
      <c r="G233" s="15">
        <v>0</v>
      </c>
      <c r="H233" s="15">
        <v>2</v>
      </c>
      <c r="I233" s="15">
        <v>1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0</v>
      </c>
    </row>
    <row r="234" spans="1:16" x14ac:dyDescent="0.25">
      <c r="A234" s="29" t="s">
        <v>742</v>
      </c>
      <c r="B234" s="29" t="s">
        <v>743</v>
      </c>
      <c r="C234" s="15">
        <v>7</v>
      </c>
      <c r="D234" s="15">
        <v>6</v>
      </c>
      <c r="E234" s="30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0</v>
      </c>
    </row>
    <row r="235" spans="1:16" ht="22.5" x14ac:dyDescent="0.25">
      <c r="A235" s="29" t="s">
        <v>744</v>
      </c>
      <c r="B235" s="29" t="s">
        <v>745</v>
      </c>
      <c r="C235" s="15">
        <v>1</v>
      </c>
      <c r="D235" s="15">
        <v>3</v>
      </c>
      <c r="E235" s="30">
        <v>-1</v>
      </c>
      <c r="F235" s="15">
        <v>0</v>
      </c>
      <c r="G235" s="15">
        <v>0</v>
      </c>
      <c r="H235" s="15">
        <v>1</v>
      </c>
      <c r="I235" s="15">
        <v>1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0</v>
      </c>
      <c r="D236" s="15">
        <v>0</v>
      </c>
      <c r="E236" s="30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125</v>
      </c>
      <c r="D239" s="15">
        <v>158</v>
      </c>
      <c r="E239" s="30">
        <v>-1</v>
      </c>
      <c r="F239" s="15">
        <v>29</v>
      </c>
      <c r="G239" s="15">
        <v>13</v>
      </c>
      <c r="H239" s="15">
        <v>39</v>
      </c>
      <c r="I239" s="15">
        <v>43</v>
      </c>
      <c r="J239" s="15">
        <v>0</v>
      </c>
      <c r="K239" s="15">
        <v>1</v>
      </c>
      <c r="L239" s="15">
        <v>0</v>
      </c>
      <c r="M239" s="15">
        <v>0</v>
      </c>
      <c r="N239" s="15">
        <v>2</v>
      </c>
      <c r="O239" s="15">
        <v>0</v>
      </c>
      <c r="P239" s="24">
        <v>34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0</v>
      </c>
      <c r="D245" s="26">
        <v>0</v>
      </c>
      <c r="E245" s="27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0</v>
      </c>
      <c r="D250" s="15">
        <v>0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93</v>
      </c>
      <c r="D272" s="26">
        <v>76</v>
      </c>
      <c r="E272" s="27">
        <v>0</v>
      </c>
      <c r="F272" s="26">
        <v>10</v>
      </c>
      <c r="G272" s="26">
        <v>8</v>
      </c>
      <c r="H272" s="26">
        <v>31</v>
      </c>
      <c r="I272" s="26">
        <v>31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8">
        <v>19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20</v>
      </c>
      <c r="D274" s="15">
        <v>27</v>
      </c>
      <c r="E274" s="30">
        <v>-1</v>
      </c>
      <c r="F274" s="15">
        <v>2</v>
      </c>
      <c r="G274" s="15">
        <v>1</v>
      </c>
      <c r="H274" s="15">
        <v>10</v>
      </c>
      <c r="I274" s="15">
        <v>10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8</v>
      </c>
    </row>
    <row r="275" spans="1:16" ht="33.75" x14ac:dyDescent="0.25">
      <c r="A275" s="29" t="s">
        <v>822</v>
      </c>
      <c r="B275" s="29" t="s">
        <v>823</v>
      </c>
      <c r="C275" s="15">
        <v>68</v>
      </c>
      <c r="D275" s="15">
        <v>43</v>
      </c>
      <c r="E275" s="30">
        <v>0</v>
      </c>
      <c r="F275" s="15">
        <v>8</v>
      </c>
      <c r="G275" s="15">
        <v>7</v>
      </c>
      <c r="H275" s="15">
        <v>19</v>
      </c>
      <c r="I275" s="15">
        <v>19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10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0</v>
      </c>
      <c r="D277" s="15">
        <v>0</v>
      </c>
      <c r="E277" s="30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29" t="s">
        <v>828</v>
      </c>
      <c r="B278" s="29" t="s">
        <v>829</v>
      </c>
      <c r="C278" s="15">
        <v>0</v>
      </c>
      <c r="D278" s="15">
        <v>0</v>
      </c>
      <c r="E278" s="30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1</v>
      </c>
    </row>
    <row r="279" spans="1:16" ht="22.5" x14ac:dyDescent="0.25">
      <c r="A279" s="29" t="s">
        <v>830</v>
      </c>
      <c r="B279" s="29" t="s">
        <v>831</v>
      </c>
      <c r="C279" s="15">
        <v>2</v>
      </c>
      <c r="D279" s="15">
        <v>4</v>
      </c>
      <c r="E279" s="30">
        <v>-1</v>
      </c>
      <c r="F279" s="15">
        <v>0</v>
      </c>
      <c r="G279" s="15">
        <v>0</v>
      </c>
      <c r="H279" s="15">
        <v>1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2</v>
      </c>
      <c r="E280" s="30">
        <v>-1</v>
      </c>
      <c r="F280" s="15">
        <v>0</v>
      </c>
      <c r="G280" s="15">
        <v>0</v>
      </c>
      <c r="H280" s="15">
        <v>1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3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1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1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0</v>
      </c>
      <c r="D313" s="26">
        <v>0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1</v>
      </c>
      <c r="O313" s="26">
        <v>0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4">
        <v>1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0</v>
      </c>
      <c r="D319" s="26">
        <v>11</v>
      </c>
      <c r="E319" s="27">
        <v>-1</v>
      </c>
      <c r="F319" s="26">
        <v>0</v>
      </c>
      <c r="G319" s="26">
        <v>0</v>
      </c>
      <c r="H319" s="26">
        <v>1</v>
      </c>
      <c r="I319" s="26">
        <v>1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2</v>
      </c>
    </row>
    <row r="320" spans="1:16" x14ac:dyDescent="0.25">
      <c r="A320" s="29" t="s">
        <v>908</v>
      </c>
      <c r="B320" s="29" t="s">
        <v>909</v>
      </c>
      <c r="C320" s="15">
        <v>0</v>
      </c>
      <c r="D320" s="15">
        <v>11</v>
      </c>
      <c r="E320" s="30">
        <v>-1</v>
      </c>
      <c r="F320" s="15">
        <v>0</v>
      </c>
      <c r="G320" s="15">
        <v>0</v>
      </c>
      <c r="H320" s="15">
        <v>1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2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2086</v>
      </c>
      <c r="D324" s="26">
        <v>2798</v>
      </c>
      <c r="E324" s="27">
        <v>-1</v>
      </c>
      <c r="F324" s="26">
        <v>63</v>
      </c>
      <c r="G324" s="26">
        <v>32</v>
      </c>
      <c r="H324" s="26">
        <v>92</v>
      </c>
      <c r="I324" s="26">
        <v>62</v>
      </c>
      <c r="J324" s="26">
        <v>0</v>
      </c>
      <c r="K324" s="26">
        <v>0</v>
      </c>
      <c r="L324" s="26">
        <v>1</v>
      </c>
      <c r="M324" s="26">
        <v>0</v>
      </c>
      <c r="N324" s="26">
        <v>4</v>
      </c>
      <c r="O324" s="26">
        <v>0</v>
      </c>
      <c r="P324" s="28">
        <v>44</v>
      </c>
    </row>
    <row r="325" spans="1:16" x14ac:dyDescent="0.25">
      <c r="A325" s="29" t="s">
        <v>916</v>
      </c>
      <c r="B325" s="29" t="s">
        <v>917</v>
      </c>
      <c r="C325" s="15">
        <v>2086</v>
      </c>
      <c r="D325" s="15">
        <v>2798</v>
      </c>
      <c r="E325" s="30">
        <v>-1</v>
      </c>
      <c r="F325" s="15">
        <v>63</v>
      </c>
      <c r="G325" s="15">
        <v>32</v>
      </c>
      <c r="H325" s="15">
        <v>92</v>
      </c>
      <c r="I325" s="15">
        <v>62</v>
      </c>
      <c r="J325" s="15">
        <v>0</v>
      </c>
      <c r="K325" s="15">
        <v>0</v>
      </c>
      <c r="L325" s="15">
        <v>1</v>
      </c>
      <c r="M325" s="15">
        <v>0</v>
      </c>
      <c r="N325" s="15">
        <v>4</v>
      </c>
      <c r="O325" s="15">
        <v>0</v>
      </c>
      <c r="P325" s="24">
        <v>44</v>
      </c>
    </row>
    <row r="326" spans="1:16" x14ac:dyDescent="0.25">
      <c r="A326" s="176" t="s">
        <v>918</v>
      </c>
      <c r="B326" s="177"/>
      <c r="C326" s="26">
        <v>1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1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6772</v>
      </c>
      <c r="D342" s="32">
        <v>8013</v>
      </c>
      <c r="E342" s="33">
        <v>-1</v>
      </c>
      <c r="F342" s="32">
        <v>619</v>
      </c>
      <c r="G342" s="32">
        <v>403</v>
      </c>
      <c r="H342" s="32">
        <v>701</v>
      </c>
      <c r="I342" s="32">
        <v>592</v>
      </c>
      <c r="J342" s="32">
        <v>12</v>
      </c>
      <c r="K342" s="32">
        <v>10</v>
      </c>
      <c r="L342" s="32">
        <v>5</v>
      </c>
      <c r="M342" s="32">
        <v>1</v>
      </c>
      <c r="N342" s="32">
        <v>29</v>
      </c>
      <c r="O342" s="32">
        <v>15</v>
      </c>
      <c r="P342" s="32">
        <v>794</v>
      </c>
    </row>
  </sheetData>
  <sheetProtection algorithmName="SHA-512" hashValue="Prq/yPaxfaA+lJliBZgKX8BFkf/dQ86ppVeitfkO951CR9S/wFouDrlHfvo+8CNTWnf6HC3DHh9IAaErPKJrkg==" saltValue="TTCEZjK7tiDAXXdV9e6Bs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17</v>
      </c>
    </row>
    <row r="7" spans="1:3" x14ac:dyDescent="0.25">
      <c r="A7" s="171"/>
      <c r="B7" s="14" t="s">
        <v>952</v>
      </c>
      <c r="C7" s="24">
        <v>2</v>
      </c>
    </row>
    <row r="8" spans="1:3" x14ac:dyDescent="0.25">
      <c r="A8" s="171"/>
      <c r="B8" s="14" t="s">
        <v>953</v>
      </c>
      <c r="C8" s="24">
        <v>6</v>
      </c>
    </row>
    <row r="9" spans="1:3" x14ac:dyDescent="0.25">
      <c r="A9" s="171"/>
      <c r="B9" s="14" t="s">
        <v>954</v>
      </c>
      <c r="C9" s="24">
        <v>17</v>
      </c>
    </row>
    <row r="10" spans="1:3" x14ac:dyDescent="0.25">
      <c r="A10" s="171"/>
      <c r="B10" s="14" t="s">
        <v>955</v>
      </c>
      <c r="C10" s="24">
        <v>2</v>
      </c>
    </row>
    <row r="11" spans="1:3" x14ac:dyDescent="0.25">
      <c r="A11" s="171"/>
      <c r="B11" s="14" t="s">
        <v>956</v>
      </c>
      <c r="C11" s="24">
        <v>5</v>
      </c>
    </row>
    <row r="12" spans="1:3" x14ac:dyDescent="0.25">
      <c r="A12" s="171"/>
      <c r="B12" s="14" t="s">
        <v>509</v>
      </c>
      <c r="C12" s="24">
        <v>11</v>
      </c>
    </row>
    <row r="13" spans="1:3" x14ac:dyDescent="0.25">
      <c r="A13" s="171"/>
      <c r="B13" s="14" t="s">
        <v>957</v>
      </c>
      <c r="C13" s="24">
        <v>3</v>
      </c>
    </row>
    <row r="14" spans="1:3" x14ac:dyDescent="0.25">
      <c r="A14" s="171"/>
      <c r="B14" s="14" t="s">
        <v>958</v>
      </c>
      <c r="C14" s="24">
        <v>0</v>
      </c>
    </row>
    <row r="15" spans="1:3" x14ac:dyDescent="0.25">
      <c r="A15" s="171"/>
      <c r="B15" s="14" t="s">
        <v>642</v>
      </c>
      <c r="C15" s="24">
        <v>0</v>
      </c>
    </row>
    <row r="16" spans="1:3" x14ac:dyDescent="0.25">
      <c r="A16" s="171"/>
      <c r="B16" s="14" t="s">
        <v>959</v>
      </c>
      <c r="C16" s="24">
        <v>8</v>
      </c>
    </row>
    <row r="17" spans="1:3" x14ac:dyDescent="0.25">
      <c r="A17" s="171"/>
      <c r="B17" s="14" t="s">
        <v>960</v>
      </c>
      <c r="C17" s="24">
        <v>10</v>
      </c>
    </row>
    <row r="18" spans="1:3" x14ac:dyDescent="0.25">
      <c r="A18" s="171"/>
      <c r="B18" s="14" t="s">
        <v>961</v>
      </c>
      <c r="C18" s="24">
        <v>2</v>
      </c>
    </row>
    <row r="19" spans="1:3" x14ac:dyDescent="0.25">
      <c r="A19" s="172"/>
      <c r="B19" s="14" t="s">
        <v>108</v>
      </c>
      <c r="C19" s="24">
        <v>32</v>
      </c>
    </row>
    <row r="20" spans="1:3" x14ac:dyDescent="0.25">
      <c r="A20" s="170" t="s">
        <v>962</v>
      </c>
      <c r="B20" s="14" t="s">
        <v>963</v>
      </c>
      <c r="C20" s="24">
        <v>5</v>
      </c>
    </row>
    <row r="21" spans="1:3" x14ac:dyDescent="0.25">
      <c r="A21" s="172"/>
      <c r="B21" s="14" t="s">
        <v>964</v>
      </c>
      <c r="C21" s="24">
        <v>0</v>
      </c>
    </row>
    <row r="22" spans="1:3" x14ac:dyDescent="0.25">
      <c r="A22" s="170" t="s">
        <v>965</v>
      </c>
      <c r="B22" s="14" t="s">
        <v>966</v>
      </c>
      <c r="C22" s="24">
        <v>42</v>
      </c>
    </row>
    <row r="23" spans="1:3" x14ac:dyDescent="0.25">
      <c r="A23" s="171"/>
      <c r="B23" s="14" t="s">
        <v>967</v>
      </c>
      <c r="C23" s="24">
        <v>50</v>
      </c>
    </row>
    <row r="24" spans="1:3" x14ac:dyDescent="0.25">
      <c r="A24" s="172"/>
      <c r="B24" s="14" t="s">
        <v>968</v>
      </c>
      <c r="C24" s="24">
        <v>5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42</v>
      </c>
    </row>
    <row r="29" spans="1:3" x14ac:dyDescent="0.25">
      <c r="A29" s="170" t="s">
        <v>287</v>
      </c>
      <c r="B29" s="14" t="s">
        <v>971</v>
      </c>
      <c r="C29" s="24">
        <v>0</v>
      </c>
    </row>
    <row r="30" spans="1:3" x14ac:dyDescent="0.25">
      <c r="A30" s="171"/>
      <c r="B30" s="14" t="s">
        <v>972</v>
      </c>
      <c r="C30" s="24">
        <v>5</v>
      </c>
    </row>
    <row r="31" spans="1:3" x14ac:dyDescent="0.25">
      <c r="A31" s="171"/>
      <c r="B31" s="14" t="s">
        <v>973</v>
      </c>
      <c r="C31" s="24">
        <v>0</v>
      </c>
    </row>
    <row r="32" spans="1:3" x14ac:dyDescent="0.25">
      <c r="A32" s="172"/>
      <c r="B32" s="14" t="s">
        <v>974</v>
      </c>
      <c r="C32" s="24">
        <v>0</v>
      </c>
    </row>
    <row r="33" spans="1:3" x14ac:dyDescent="0.25">
      <c r="A33" s="13" t="s">
        <v>975</v>
      </c>
      <c r="B33" s="18"/>
      <c r="C33" s="24">
        <v>2</v>
      </c>
    </row>
    <row r="34" spans="1:3" x14ac:dyDescent="0.25">
      <c r="A34" s="13" t="s">
        <v>976</v>
      </c>
      <c r="B34" s="18"/>
      <c r="C34" s="24">
        <v>27</v>
      </c>
    </row>
    <row r="35" spans="1:3" x14ac:dyDescent="0.25">
      <c r="A35" s="13" t="s">
        <v>977</v>
      </c>
      <c r="B35" s="18"/>
      <c r="C35" s="24">
        <v>16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0</v>
      </c>
    </row>
    <row r="38" spans="1:3" x14ac:dyDescent="0.25">
      <c r="A38" s="13" t="s">
        <v>980</v>
      </c>
      <c r="B38" s="18"/>
      <c r="C38" s="24">
        <v>1</v>
      </c>
    </row>
    <row r="39" spans="1:3" x14ac:dyDescent="0.25">
      <c r="A39" s="13" t="s">
        <v>968</v>
      </c>
      <c r="B39" s="18"/>
      <c r="C39" s="24">
        <v>12</v>
      </c>
    </row>
    <row r="40" spans="1:3" x14ac:dyDescent="0.25">
      <c r="A40" s="170" t="s">
        <v>981</v>
      </c>
      <c r="B40" s="14" t="s">
        <v>982</v>
      </c>
      <c r="C40" s="24">
        <v>0</v>
      </c>
    </row>
    <row r="41" spans="1:3" x14ac:dyDescent="0.25">
      <c r="A41" s="171"/>
      <c r="B41" s="14" t="s">
        <v>983</v>
      </c>
      <c r="C41" s="24">
        <v>2</v>
      </c>
    </row>
    <row r="42" spans="1:3" x14ac:dyDescent="0.25">
      <c r="A42" s="171"/>
      <c r="B42" s="14" t="s">
        <v>984</v>
      </c>
      <c r="C42" s="24">
        <v>2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1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4</v>
      </c>
    </row>
    <row r="49" spans="1:3" x14ac:dyDescent="0.25">
      <c r="A49" s="170" t="s">
        <v>78</v>
      </c>
      <c r="B49" s="14" t="s">
        <v>988</v>
      </c>
      <c r="C49" s="24">
        <v>41</v>
      </c>
    </row>
    <row r="50" spans="1:3" x14ac:dyDescent="0.25">
      <c r="A50" s="172"/>
      <c r="B50" s="14" t="s">
        <v>989</v>
      </c>
      <c r="C50" s="24">
        <v>36</v>
      </c>
    </row>
    <row r="51" spans="1:3" x14ac:dyDescent="0.25">
      <c r="A51" s="170" t="s">
        <v>990</v>
      </c>
      <c r="B51" s="14" t="s">
        <v>991</v>
      </c>
      <c r="C51" s="24">
        <v>0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224</v>
      </c>
    </row>
    <row r="57" spans="1:3" x14ac:dyDescent="0.25">
      <c r="A57" s="171"/>
      <c r="B57" s="14" t="s">
        <v>994</v>
      </c>
      <c r="C57" s="24">
        <v>34</v>
      </c>
    </row>
    <row r="58" spans="1:3" x14ac:dyDescent="0.25">
      <c r="A58" s="171"/>
      <c r="B58" s="14" t="s">
        <v>995</v>
      </c>
      <c r="C58" s="24">
        <v>26</v>
      </c>
    </row>
    <row r="59" spans="1:3" x14ac:dyDescent="0.25">
      <c r="A59" s="171"/>
      <c r="B59" s="14" t="s">
        <v>996</v>
      </c>
      <c r="C59" s="24">
        <v>77</v>
      </c>
    </row>
    <row r="60" spans="1:3" x14ac:dyDescent="0.25">
      <c r="A60" s="172"/>
      <c r="B60" s="14" t="s">
        <v>997</v>
      </c>
      <c r="C60" s="24">
        <v>11</v>
      </c>
    </row>
    <row r="61" spans="1:3" x14ac:dyDescent="0.25">
      <c r="A61" s="170" t="s">
        <v>998</v>
      </c>
      <c r="B61" s="14" t="s">
        <v>999</v>
      </c>
      <c r="C61" s="24">
        <v>80</v>
      </c>
    </row>
    <row r="62" spans="1:3" x14ac:dyDescent="0.25">
      <c r="A62" s="171"/>
      <c r="B62" s="14" t="s">
        <v>1000</v>
      </c>
      <c r="C62" s="24">
        <v>16</v>
      </c>
    </row>
    <row r="63" spans="1:3" x14ac:dyDescent="0.25">
      <c r="A63" s="171"/>
      <c r="B63" s="14" t="s">
        <v>1001</v>
      </c>
      <c r="C63" s="24">
        <v>4</v>
      </c>
    </row>
    <row r="64" spans="1:3" x14ac:dyDescent="0.25">
      <c r="A64" s="171"/>
      <c r="B64" s="14" t="s">
        <v>1002</v>
      </c>
      <c r="C64" s="24">
        <v>62</v>
      </c>
    </row>
    <row r="65" spans="1:3" x14ac:dyDescent="0.25">
      <c r="A65" s="172"/>
      <c r="B65" s="14" t="s">
        <v>997</v>
      </c>
      <c r="C65" s="24">
        <v>26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36</v>
      </c>
    </row>
    <row r="70" spans="1:3" ht="22.5" x14ac:dyDescent="0.25">
      <c r="A70" s="13" t="s">
        <v>1005</v>
      </c>
      <c r="B70" s="18"/>
      <c r="C70" s="24">
        <v>19</v>
      </c>
    </row>
    <row r="71" spans="1:3" ht="22.5" x14ac:dyDescent="0.25">
      <c r="A71" s="13" t="s">
        <v>1006</v>
      </c>
      <c r="B71" s="18"/>
      <c r="C71" s="24">
        <v>42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5</v>
      </c>
    </row>
    <row r="74" spans="1:3" x14ac:dyDescent="0.25">
      <c r="A74" s="13" t="s">
        <v>1010</v>
      </c>
      <c r="B74" s="18"/>
      <c r="C74" s="24">
        <v>2</v>
      </c>
    </row>
    <row r="75" spans="1:3" x14ac:dyDescent="0.25">
      <c r="A75" s="13" t="s">
        <v>1011</v>
      </c>
      <c r="B75" s="18"/>
      <c r="C75" s="24">
        <v>7</v>
      </c>
    </row>
    <row r="76" spans="1:3" ht="22.5" x14ac:dyDescent="0.25">
      <c r="A76" s="13" t="s">
        <v>1012</v>
      </c>
      <c r="B76" s="18"/>
      <c r="C76" s="24">
        <v>1</v>
      </c>
    </row>
    <row r="77" spans="1:3" x14ac:dyDescent="0.25">
      <c r="A77" s="13" t="s">
        <v>1013</v>
      </c>
      <c r="B77" s="18"/>
      <c r="C77" s="24">
        <v>0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iZDxsk34R/lIMX62f8uXPCh95oKjpnv33QGposMtVkaSo2+R/np6CVB88K6evb6sGFgqHKM2qkuJLdsqY+VjGg==" saltValue="ce3tKwbaH1xPsvJK3vJy8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22</v>
      </c>
    </row>
    <row r="6" spans="1:3" x14ac:dyDescent="0.25">
      <c r="A6" s="183"/>
      <c r="B6" s="39" t="s">
        <v>296</v>
      </c>
      <c r="C6" s="40">
        <v>17</v>
      </c>
    </row>
    <row r="7" spans="1:3" x14ac:dyDescent="0.25">
      <c r="A7" s="183"/>
      <c r="B7" s="39" t="s">
        <v>1020</v>
      </c>
      <c r="C7" s="40">
        <v>12</v>
      </c>
    </row>
    <row r="8" spans="1:3" x14ac:dyDescent="0.25">
      <c r="A8" s="183"/>
      <c r="B8" s="39" t="s">
        <v>1021</v>
      </c>
      <c r="C8" s="40">
        <v>0</v>
      </c>
    </row>
    <row r="9" spans="1:3" x14ac:dyDescent="0.25">
      <c r="A9" s="183"/>
      <c r="B9" s="39" t="s">
        <v>1022</v>
      </c>
      <c r="C9" s="40">
        <v>0</v>
      </c>
    </row>
    <row r="10" spans="1:3" x14ac:dyDescent="0.25">
      <c r="A10" s="183"/>
      <c r="B10" s="39" t="s">
        <v>1023</v>
      </c>
      <c r="C10" s="40">
        <v>0</v>
      </c>
    </row>
    <row r="11" spans="1:3" x14ac:dyDescent="0.25">
      <c r="A11" s="184"/>
      <c r="B11" s="39" t="s">
        <v>1024</v>
      </c>
      <c r="C11" s="40">
        <v>0</v>
      </c>
    </row>
    <row r="12" spans="1:3" x14ac:dyDescent="0.25">
      <c r="A12" s="182" t="s">
        <v>1025</v>
      </c>
      <c r="B12" s="39" t="s">
        <v>62</v>
      </c>
      <c r="C12" s="40">
        <v>12</v>
      </c>
    </row>
    <row r="13" spans="1:3" x14ac:dyDescent="0.25">
      <c r="A13" s="183"/>
      <c r="B13" s="39" t="s">
        <v>1026</v>
      </c>
      <c r="C13" s="40">
        <v>10</v>
      </c>
    </row>
    <row r="14" spans="1:3" x14ac:dyDescent="0.25">
      <c r="A14" s="183"/>
      <c r="B14" s="39" t="s">
        <v>1027</v>
      </c>
      <c r="C14" s="40">
        <v>11</v>
      </c>
    </row>
    <row r="15" spans="1:3" x14ac:dyDescent="0.25">
      <c r="A15" s="184"/>
      <c r="B15" s="39" t="s">
        <v>1028</v>
      </c>
      <c r="C15" s="40">
        <v>1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0</v>
      </c>
    </row>
    <row r="20" spans="1:3" x14ac:dyDescent="0.25">
      <c r="A20" s="38" t="s">
        <v>1031</v>
      </c>
      <c r="B20" s="41"/>
      <c r="C20" s="40">
        <v>0</v>
      </c>
    </row>
    <row r="21" spans="1:3" x14ac:dyDescent="0.25">
      <c r="A21" s="38" t="s">
        <v>1032</v>
      </c>
      <c r="B21" s="41"/>
      <c r="C21" s="40">
        <v>0</v>
      </c>
    </row>
    <row r="22" spans="1:3" x14ac:dyDescent="0.25">
      <c r="A22" s="38" t="s">
        <v>1033</v>
      </c>
      <c r="B22" s="41"/>
      <c r="C22" s="40">
        <v>0</v>
      </c>
    </row>
    <row r="23" spans="1:3" x14ac:dyDescent="0.25">
      <c r="A23" s="38" t="s">
        <v>1034</v>
      </c>
      <c r="B23" s="41"/>
      <c r="C23" s="40">
        <v>3</v>
      </c>
    </row>
    <row r="24" spans="1:3" x14ac:dyDescent="0.25">
      <c r="A24" s="38" t="s">
        <v>1035</v>
      </c>
      <c r="B24" s="41"/>
      <c r="C24" s="40">
        <v>10</v>
      </c>
    </row>
    <row r="25" spans="1:3" x14ac:dyDescent="0.25">
      <c r="A25" s="38" t="s">
        <v>1036</v>
      </c>
      <c r="B25" s="41"/>
      <c r="C25" s="40">
        <v>1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0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0</v>
      </c>
    </row>
    <row r="33" spans="1:6" x14ac:dyDescent="0.25">
      <c r="A33" s="38" t="s">
        <v>1042</v>
      </c>
      <c r="B33" s="41"/>
      <c r="C33" s="40">
        <v>3</v>
      </c>
    </row>
    <row r="34" spans="1:6" x14ac:dyDescent="0.25">
      <c r="A34" s="38" t="s">
        <v>1043</v>
      </c>
      <c r="B34" s="41"/>
      <c r="C34" s="40">
        <v>7</v>
      </c>
    </row>
    <row r="35" spans="1:6" x14ac:dyDescent="0.25">
      <c r="A35" s="38" t="s">
        <v>1044</v>
      </c>
      <c r="B35" s="41"/>
      <c r="C35" s="40">
        <v>16</v>
      </c>
    </row>
    <row r="36" spans="1:6" x14ac:dyDescent="0.25">
      <c r="A36" s="38" t="s">
        <v>1045</v>
      </c>
      <c r="B36" s="41"/>
      <c r="C36" s="40">
        <v>9</v>
      </c>
    </row>
    <row r="37" spans="1:6" x14ac:dyDescent="0.25">
      <c r="A37" s="38" t="s">
        <v>1046</v>
      </c>
      <c r="B37" s="41"/>
      <c r="C37" s="40">
        <v>1</v>
      </c>
    </row>
    <row r="38" spans="1:6" x14ac:dyDescent="0.25">
      <c r="A38" s="38" t="s">
        <v>1047</v>
      </c>
      <c r="B38" s="41"/>
      <c r="C38" s="40">
        <v>8</v>
      </c>
    </row>
    <row r="39" spans="1:6" x14ac:dyDescent="0.25">
      <c r="A39" s="38" t="s">
        <v>1048</v>
      </c>
      <c r="B39" s="41"/>
      <c r="C39" s="40">
        <v>8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0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1050</v>
      </c>
      <c r="B45" s="41"/>
      <c r="C45" s="40">
        <v>0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5</v>
      </c>
      <c r="D52" s="44">
        <v>5</v>
      </c>
      <c r="E52" s="44">
        <v>5</v>
      </c>
      <c r="F52" s="40">
        <v>3</v>
      </c>
    </row>
    <row r="53" spans="1:6" x14ac:dyDescent="0.25">
      <c r="A53" s="186"/>
      <c r="B53" s="43" t="s">
        <v>1057</v>
      </c>
      <c r="C53" s="44">
        <v>7</v>
      </c>
      <c r="D53" s="44">
        <v>5</v>
      </c>
      <c r="E53" s="44">
        <v>5</v>
      </c>
      <c r="F53" s="40">
        <v>3</v>
      </c>
    </row>
    <row r="54" spans="1:6" x14ac:dyDescent="0.25">
      <c r="A54" s="186"/>
      <c r="B54" s="43" t="s">
        <v>1058</v>
      </c>
      <c r="C54" s="44">
        <v>3</v>
      </c>
      <c r="D54" s="44">
        <v>3</v>
      </c>
      <c r="E54" s="44">
        <v>3</v>
      </c>
      <c r="F54" s="40">
        <v>2</v>
      </c>
    </row>
    <row r="55" spans="1:6" x14ac:dyDescent="0.25">
      <c r="A55" s="186"/>
      <c r="B55" s="43" t="s">
        <v>1059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86"/>
      <c r="B58" s="43" t="s">
        <v>1062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6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0</v>
      </c>
      <c r="D64" s="44">
        <v>0</v>
      </c>
      <c r="E64" s="44">
        <v>0</v>
      </c>
      <c r="F64" s="40">
        <v>0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16</v>
      </c>
      <c r="D67" s="45">
        <v>13</v>
      </c>
      <c r="E67" s="45">
        <v>13</v>
      </c>
      <c r="F67" s="45">
        <v>8</v>
      </c>
    </row>
    <row r="68" spans="1:6" x14ac:dyDescent="0.25">
      <c r="A68" s="185" t="s">
        <v>965</v>
      </c>
      <c r="B68" s="43" t="s">
        <v>1071</v>
      </c>
      <c r="C68" s="44">
        <v>2</v>
      </c>
      <c r="D68" s="44">
        <v>2</v>
      </c>
      <c r="E68" s="44">
        <v>1</v>
      </c>
      <c r="F68" s="40">
        <v>1</v>
      </c>
    </row>
    <row r="69" spans="1:6" x14ac:dyDescent="0.25">
      <c r="A69" s="186"/>
      <c r="B69" s="43" t="s">
        <v>1072</v>
      </c>
      <c r="C69" s="44">
        <v>3</v>
      </c>
      <c r="D69" s="44">
        <v>3</v>
      </c>
      <c r="E69" s="44">
        <v>3</v>
      </c>
      <c r="F69" s="40">
        <v>2</v>
      </c>
    </row>
    <row r="70" spans="1:6" x14ac:dyDescent="0.25">
      <c r="A70" s="187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5</v>
      </c>
      <c r="D71" s="45">
        <v>5</v>
      </c>
      <c r="E71" s="45">
        <v>4</v>
      </c>
      <c r="F71" s="45">
        <v>3</v>
      </c>
    </row>
  </sheetData>
  <sheetProtection algorithmName="SHA-512" hashValue="WZ29CyyJk4NHLcvSfkPUtj5Ler8is/uv4zZTn3xnqWCSimjxjUywmxgdnxjRi4s1/Gqg5RCW4bQuF7w3eJTuIg==" saltValue="/dKYrG4+aXc6cwbjnopyb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109</v>
      </c>
    </row>
    <row r="6" spans="1:3" x14ac:dyDescent="0.25">
      <c r="A6" s="168"/>
      <c r="B6" s="14" t="s">
        <v>1019</v>
      </c>
      <c r="C6" s="24">
        <v>73</v>
      </c>
    </row>
    <row r="7" spans="1:3" x14ac:dyDescent="0.25">
      <c r="A7" s="168"/>
      <c r="B7" s="14" t="s">
        <v>1078</v>
      </c>
      <c r="C7" s="24">
        <v>186</v>
      </c>
    </row>
    <row r="8" spans="1:3" x14ac:dyDescent="0.25">
      <c r="A8" s="168"/>
      <c r="B8" s="14" t="s">
        <v>1079</v>
      </c>
      <c r="C8" s="24">
        <v>80</v>
      </c>
    </row>
    <row r="9" spans="1:3" x14ac:dyDescent="0.25">
      <c r="A9" s="168"/>
      <c r="B9" s="14" t="s">
        <v>1021</v>
      </c>
      <c r="C9" s="24">
        <v>0</v>
      </c>
    </row>
    <row r="10" spans="1:3" x14ac:dyDescent="0.25">
      <c r="A10" s="168"/>
      <c r="B10" s="14" t="s">
        <v>1022</v>
      </c>
      <c r="C10" s="24">
        <v>0</v>
      </c>
    </row>
    <row r="11" spans="1:3" x14ac:dyDescent="0.25">
      <c r="A11" s="168"/>
      <c r="B11" s="14" t="s">
        <v>1080</v>
      </c>
      <c r="C11" s="24">
        <v>2</v>
      </c>
    </row>
    <row r="12" spans="1:3" x14ac:dyDescent="0.25">
      <c r="A12" s="169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99</v>
      </c>
    </row>
    <row r="17" spans="1:3" x14ac:dyDescent="0.25">
      <c r="A17" s="23" t="s">
        <v>1084</v>
      </c>
      <c r="B17" s="18"/>
      <c r="C17" s="24">
        <v>110</v>
      </c>
    </row>
    <row r="18" spans="1:3" x14ac:dyDescent="0.25">
      <c r="A18" s="23" t="s">
        <v>1085</v>
      </c>
      <c r="B18" s="18"/>
      <c r="C18" s="24">
        <v>79</v>
      </c>
    </row>
    <row r="19" spans="1:3" x14ac:dyDescent="0.25">
      <c r="A19" s="23" t="s">
        <v>1086</v>
      </c>
      <c r="B19" s="18"/>
      <c r="C19" s="24">
        <v>14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6</v>
      </c>
    </row>
    <row r="24" spans="1:3" x14ac:dyDescent="0.25">
      <c r="A24" s="23" t="s">
        <v>1089</v>
      </c>
      <c r="B24" s="18"/>
      <c r="C24" s="24">
        <v>4</v>
      </c>
    </row>
    <row r="25" spans="1:3" x14ac:dyDescent="0.25">
      <c r="A25" s="23" t="s">
        <v>1090</v>
      </c>
      <c r="B25" s="18"/>
      <c r="C25" s="24">
        <v>5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64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14</v>
      </c>
    </row>
    <row r="38" spans="1:3" x14ac:dyDescent="0.25">
      <c r="A38" s="23" t="s">
        <v>1098</v>
      </c>
      <c r="B38" s="18"/>
      <c r="C38" s="24">
        <v>23</v>
      </c>
    </row>
    <row r="39" spans="1:3" x14ac:dyDescent="0.25">
      <c r="A39" s="23" t="s">
        <v>1099</v>
      </c>
      <c r="B39" s="18"/>
      <c r="C39" s="24">
        <v>126</v>
      </c>
    </row>
    <row r="40" spans="1:3" x14ac:dyDescent="0.25">
      <c r="A40" s="23" t="s">
        <v>1100</v>
      </c>
      <c r="B40" s="18"/>
      <c r="C40" s="24">
        <v>19</v>
      </c>
    </row>
    <row r="41" spans="1:3" x14ac:dyDescent="0.25">
      <c r="A41" s="23" t="s">
        <v>1101</v>
      </c>
      <c r="B41" s="18"/>
      <c r="C41" s="24">
        <v>103</v>
      </c>
    </row>
    <row r="42" spans="1:3" x14ac:dyDescent="0.25">
      <c r="A42" s="23" t="s">
        <v>1102</v>
      </c>
      <c r="B42" s="18"/>
      <c r="C42" s="24">
        <v>23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1</v>
      </c>
    </row>
    <row r="47" spans="1:3" x14ac:dyDescent="0.25">
      <c r="A47" s="23" t="s">
        <v>1105</v>
      </c>
      <c r="B47" s="18"/>
      <c r="C47" s="24">
        <v>5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18</v>
      </c>
    </row>
    <row r="52" spans="1:6" x14ac:dyDescent="0.25">
      <c r="A52" s="168"/>
      <c r="B52" s="14" t="s">
        <v>122</v>
      </c>
      <c r="C52" s="24">
        <v>92</v>
      </c>
    </row>
    <row r="53" spans="1:6" x14ac:dyDescent="0.25">
      <c r="A53" s="168"/>
      <c r="B53" s="14" t="s">
        <v>1109</v>
      </c>
      <c r="C53" s="24">
        <v>4</v>
      </c>
    </row>
    <row r="54" spans="1:6" x14ac:dyDescent="0.25">
      <c r="A54" s="169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0</v>
      </c>
      <c r="D63" s="15">
        <v>0</v>
      </c>
      <c r="E63" s="15">
        <v>1</v>
      </c>
      <c r="F63" s="24">
        <v>0</v>
      </c>
    </row>
    <row r="64" spans="1:6" x14ac:dyDescent="0.25">
      <c r="A64" s="168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8"/>
      <c r="B67" s="14" t="s">
        <v>325</v>
      </c>
      <c r="C67" s="15">
        <v>16</v>
      </c>
      <c r="D67" s="15">
        <v>15</v>
      </c>
      <c r="E67" s="15">
        <v>14</v>
      </c>
      <c r="F67" s="24">
        <v>12</v>
      </c>
    </row>
    <row r="68" spans="1:6" x14ac:dyDescent="0.25">
      <c r="A68" s="168"/>
      <c r="B68" s="14" t="s">
        <v>1111</v>
      </c>
      <c r="C68" s="15">
        <v>210</v>
      </c>
      <c r="D68" s="15">
        <v>75</v>
      </c>
      <c r="E68" s="15">
        <v>84</v>
      </c>
      <c r="F68" s="24">
        <v>72</v>
      </c>
    </row>
    <row r="69" spans="1:6" x14ac:dyDescent="0.25">
      <c r="A69" s="168"/>
      <c r="B69" s="14" t="s">
        <v>1112</v>
      </c>
      <c r="C69" s="15">
        <v>45</v>
      </c>
      <c r="D69" s="15">
        <v>15</v>
      </c>
      <c r="E69" s="15">
        <v>12</v>
      </c>
      <c r="F69" s="24">
        <v>9</v>
      </c>
    </row>
    <row r="70" spans="1:6" x14ac:dyDescent="0.25">
      <c r="A70" s="168"/>
      <c r="B70" s="14" t="s">
        <v>1059</v>
      </c>
      <c r="C70" s="15">
        <v>1</v>
      </c>
      <c r="D70" s="15">
        <v>1</v>
      </c>
      <c r="E70" s="15">
        <v>1</v>
      </c>
      <c r="F70" s="24">
        <v>0</v>
      </c>
    </row>
    <row r="71" spans="1:6" x14ac:dyDescent="0.25">
      <c r="A71" s="168"/>
      <c r="B71" s="14" t="s">
        <v>1113</v>
      </c>
      <c r="C71" s="15">
        <v>1</v>
      </c>
      <c r="D71" s="15">
        <v>0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98</v>
      </c>
      <c r="D72" s="15">
        <v>40</v>
      </c>
      <c r="E72" s="15">
        <v>27</v>
      </c>
      <c r="F72" s="24">
        <v>21</v>
      </c>
    </row>
    <row r="73" spans="1:6" x14ac:dyDescent="0.25">
      <c r="A73" s="168"/>
      <c r="B73" s="14" t="s">
        <v>1115</v>
      </c>
      <c r="C73" s="15">
        <v>16</v>
      </c>
      <c r="D73" s="15">
        <v>10</v>
      </c>
      <c r="E73" s="15">
        <v>7</v>
      </c>
      <c r="F73" s="24">
        <v>5</v>
      </c>
    </row>
    <row r="74" spans="1:6" x14ac:dyDescent="0.25">
      <c r="A74" s="168"/>
      <c r="B74" s="14" t="s">
        <v>1063</v>
      </c>
      <c r="C74" s="15">
        <v>2</v>
      </c>
      <c r="D74" s="15">
        <v>1</v>
      </c>
      <c r="E74" s="15">
        <v>1</v>
      </c>
      <c r="F74" s="24">
        <v>0</v>
      </c>
    </row>
    <row r="75" spans="1:6" x14ac:dyDescent="0.25">
      <c r="A75" s="168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0</v>
      </c>
      <c r="D76" s="15">
        <v>0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0</v>
      </c>
      <c r="D77" s="15">
        <v>0</v>
      </c>
      <c r="E77" s="15">
        <v>0</v>
      </c>
      <c r="F77" s="24">
        <v>0</v>
      </c>
    </row>
    <row r="78" spans="1:6" x14ac:dyDescent="0.25">
      <c r="A78" s="168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8"/>
      <c r="B79" s="14" t="s">
        <v>1067</v>
      </c>
      <c r="C79" s="15">
        <v>47</v>
      </c>
      <c r="D79" s="15">
        <v>42</v>
      </c>
      <c r="E79" s="15">
        <v>37</v>
      </c>
      <c r="F79" s="24">
        <v>27</v>
      </c>
    </row>
    <row r="80" spans="1:6" x14ac:dyDescent="0.25">
      <c r="A80" s="168"/>
      <c r="B80" s="14" t="s">
        <v>1068</v>
      </c>
      <c r="C80" s="15">
        <v>6</v>
      </c>
      <c r="D80" s="15">
        <v>6</v>
      </c>
      <c r="E80" s="15">
        <v>5</v>
      </c>
      <c r="F80" s="24">
        <v>4</v>
      </c>
    </row>
    <row r="81" spans="1:6" x14ac:dyDescent="0.25">
      <c r="A81" s="169"/>
      <c r="B81" s="14" t="s">
        <v>1069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442</v>
      </c>
      <c r="D82" s="32">
        <v>205</v>
      </c>
      <c r="E82" s="32">
        <v>189</v>
      </c>
      <c r="F82" s="32">
        <v>150</v>
      </c>
    </row>
    <row r="83" spans="1:6" x14ac:dyDescent="0.25">
      <c r="A83" s="167" t="s">
        <v>1116</v>
      </c>
      <c r="B83" s="14" t="s">
        <v>1071</v>
      </c>
      <c r="C83" s="15">
        <v>6</v>
      </c>
      <c r="D83" s="15">
        <v>6</v>
      </c>
      <c r="E83" s="15">
        <v>5</v>
      </c>
      <c r="F83" s="24">
        <v>4</v>
      </c>
    </row>
    <row r="84" spans="1:6" x14ac:dyDescent="0.25">
      <c r="A84" s="168"/>
      <c r="B84" s="14" t="s">
        <v>1072</v>
      </c>
      <c r="C84" s="15">
        <v>13</v>
      </c>
      <c r="D84" s="15">
        <v>13</v>
      </c>
      <c r="E84" s="15">
        <v>11</v>
      </c>
      <c r="F84" s="24">
        <v>9</v>
      </c>
    </row>
    <row r="85" spans="1:6" x14ac:dyDescent="0.25">
      <c r="A85" s="169"/>
      <c r="B85" s="14" t="s">
        <v>108</v>
      </c>
      <c r="C85" s="15">
        <v>0</v>
      </c>
      <c r="D85" s="15">
        <v>0</v>
      </c>
      <c r="E85" s="15">
        <v>0</v>
      </c>
      <c r="F85" s="24">
        <v>0</v>
      </c>
    </row>
    <row r="86" spans="1:6" x14ac:dyDescent="0.25">
      <c r="A86" s="188" t="s">
        <v>1117</v>
      </c>
      <c r="B86" s="189"/>
      <c r="C86" s="32">
        <v>19</v>
      </c>
      <c r="D86" s="32">
        <v>19</v>
      </c>
      <c r="E86" s="32">
        <v>16</v>
      </c>
      <c r="F86" s="32">
        <v>13</v>
      </c>
    </row>
  </sheetData>
  <sheetProtection algorithmName="SHA-512" hashValue="b88084uZ0yUgXpMv1cJEmBLBASjEij6gRuSfYTOTCsqgfFsQrNCZr8KDayHg1y21qgUv8HaWD2YSSzCdFCPO0Q==" saltValue="ZAtRtHCb85bYKaYhmvWx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0</v>
      </c>
    </row>
    <row r="6" spans="1:3" x14ac:dyDescent="0.25">
      <c r="A6" s="13" t="s">
        <v>1121</v>
      </c>
      <c r="B6" s="18"/>
      <c r="C6" s="24">
        <v>39</v>
      </c>
    </row>
    <row r="7" spans="1:3" x14ac:dyDescent="0.25">
      <c r="A7" s="13" t="s">
        <v>1122</v>
      </c>
      <c r="B7" s="18"/>
      <c r="C7" s="24">
        <v>15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2</v>
      </c>
    </row>
    <row r="14" spans="1:3" x14ac:dyDescent="0.25">
      <c r="A14" s="13" t="s">
        <v>1121</v>
      </c>
      <c r="B14" s="18"/>
      <c r="C14" s="24">
        <v>5</v>
      </c>
    </row>
    <row r="15" spans="1:3" x14ac:dyDescent="0.25">
      <c r="A15" s="13" t="s">
        <v>1126</v>
      </c>
      <c r="B15" s="18"/>
      <c r="C15" s="24">
        <v>3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2</v>
      </c>
    </row>
    <row r="22" spans="1:3" x14ac:dyDescent="0.25">
      <c r="A22" s="13" t="s">
        <v>1128</v>
      </c>
      <c r="B22" s="18"/>
      <c r="C22" s="24">
        <v>2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4</v>
      </c>
    </row>
    <row r="29" spans="1:3" x14ac:dyDescent="0.25">
      <c r="A29" s="13" t="s">
        <v>1133</v>
      </c>
      <c r="B29" s="18"/>
      <c r="C29" s="24">
        <v>0</v>
      </c>
    </row>
    <row r="30" spans="1:3" x14ac:dyDescent="0.25">
      <c r="A30" s="13" t="s">
        <v>1134</v>
      </c>
      <c r="B30" s="18"/>
      <c r="C30" s="24">
        <v>4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6</v>
      </c>
    </row>
    <row r="36" spans="1:3" x14ac:dyDescent="0.25">
      <c r="A36" s="13" t="s">
        <v>1138</v>
      </c>
      <c r="B36" s="18"/>
      <c r="C36" s="24">
        <v>0</v>
      </c>
    </row>
  </sheetData>
  <sheetProtection algorithmName="SHA-512" hashValue="poWOTB1xtsCYKYjBWox4vta6tVPji86+1aw/kSjjY6F2SbQkGrURTp6VR6+mdsdDNo/8zO5WvpMkbDfKOxxeqw==" saltValue="uv7NXbfzBnrI0y4p/mvFF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0</v>
      </c>
    </row>
    <row r="6" spans="1:3" x14ac:dyDescent="0.25">
      <c r="A6" s="13" t="s">
        <v>1142</v>
      </c>
      <c r="B6" s="18"/>
      <c r="C6" s="24">
        <v>68</v>
      </c>
    </row>
    <row r="7" spans="1:3" x14ac:dyDescent="0.25">
      <c r="A7" s="13" t="s">
        <v>1143</v>
      </c>
      <c r="B7" s="18"/>
      <c r="C7" s="24">
        <v>36</v>
      </c>
    </row>
    <row r="8" spans="1:3" x14ac:dyDescent="0.25">
      <c r="A8" s="13" t="s">
        <v>1144</v>
      </c>
      <c r="B8" s="18"/>
      <c r="C8" s="24">
        <v>15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1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1</v>
      </c>
    </row>
    <row r="21" spans="1:3" x14ac:dyDescent="0.25">
      <c r="A21" s="13" t="s">
        <v>1153</v>
      </c>
      <c r="B21" s="18"/>
      <c r="C21" s="24">
        <v>4</v>
      </c>
    </row>
    <row r="22" spans="1:3" x14ac:dyDescent="0.25">
      <c r="A22" s="13" t="s">
        <v>1154</v>
      </c>
      <c r="B22" s="18"/>
      <c r="C22" s="24">
        <v>2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1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U7N7J5Uw4WmLyDuonF97c3T5U312qla7YDrwWhVPFjQva+x2Uk/vOEERBapmYDGOEzyoL2AWLGgCM7axAS+BpQ==" saltValue="Xw1ZCtVCWBxGp+TWYJsC5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83</v>
      </c>
      <c r="D4" s="32">
        <v>144</v>
      </c>
      <c r="E4" s="33">
        <v>-1</v>
      </c>
      <c r="F4" s="32">
        <v>283</v>
      </c>
      <c r="G4" s="32">
        <v>245</v>
      </c>
      <c r="H4" s="32">
        <v>49</v>
      </c>
      <c r="I4" s="32">
        <v>43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276</v>
      </c>
    </row>
    <row r="5" spans="1:16" ht="45" x14ac:dyDescent="0.25">
      <c r="A5" s="29" t="s">
        <v>637</v>
      </c>
      <c r="B5" s="29" t="s">
        <v>638</v>
      </c>
      <c r="C5" s="15">
        <v>0</v>
      </c>
      <c r="D5" s="15">
        <v>2</v>
      </c>
      <c r="E5" s="30">
        <v>-1</v>
      </c>
      <c r="F5" s="15">
        <v>4</v>
      </c>
      <c r="G5" s="15">
        <v>6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6</v>
      </c>
    </row>
    <row r="6" spans="1:16" ht="33.75" x14ac:dyDescent="0.25">
      <c r="A6" s="29" t="s">
        <v>639</v>
      </c>
      <c r="B6" s="29" t="s">
        <v>640</v>
      </c>
      <c r="C6" s="15">
        <v>38</v>
      </c>
      <c r="D6" s="15">
        <v>61</v>
      </c>
      <c r="E6" s="30">
        <v>-1</v>
      </c>
      <c r="F6" s="15">
        <v>156</v>
      </c>
      <c r="G6" s="15">
        <v>142</v>
      </c>
      <c r="H6" s="15">
        <v>16</v>
      </c>
      <c r="I6" s="15">
        <v>17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24">
        <v>153</v>
      </c>
    </row>
    <row r="7" spans="1:16" ht="22.5" x14ac:dyDescent="0.25">
      <c r="A7" s="29" t="s">
        <v>641</v>
      </c>
      <c r="B7" s="29" t="s">
        <v>642</v>
      </c>
      <c r="C7" s="15">
        <v>6</v>
      </c>
      <c r="D7" s="15">
        <v>6</v>
      </c>
      <c r="E7" s="30">
        <v>0</v>
      </c>
      <c r="F7" s="15">
        <v>13</v>
      </c>
      <c r="G7" s="15">
        <v>8</v>
      </c>
      <c r="H7" s="15">
        <v>10</v>
      </c>
      <c r="I7" s="15">
        <v>9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10</v>
      </c>
    </row>
    <row r="8" spans="1:16" ht="33.75" x14ac:dyDescent="0.25">
      <c r="A8" s="29" t="s">
        <v>643</v>
      </c>
      <c r="B8" s="29" t="s">
        <v>644</v>
      </c>
      <c r="C8" s="15">
        <v>1</v>
      </c>
      <c r="D8" s="15">
        <v>1</v>
      </c>
      <c r="E8" s="30">
        <v>0</v>
      </c>
      <c r="F8" s="15">
        <v>0</v>
      </c>
      <c r="G8" s="15">
        <v>0</v>
      </c>
      <c r="H8" s="15">
        <v>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4</v>
      </c>
      <c r="D9" s="15">
        <v>16</v>
      </c>
      <c r="E9" s="30">
        <v>-1</v>
      </c>
      <c r="F9" s="15">
        <v>16</v>
      </c>
      <c r="G9" s="15">
        <v>11</v>
      </c>
      <c r="H9" s="15">
        <v>3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14</v>
      </c>
    </row>
    <row r="10" spans="1:16" ht="33.75" x14ac:dyDescent="0.25">
      <c r="A10" s="29" t="s">
        <v>647</v>
      </c>
      <c r="B10" s="29" t="s">
        <v>648</v>
      </c>
      <c r="C10" s="15">
        <v>33</v>
      </c>
      <c r="D10" s="15">
        <v>58</v>
      </c>
      <c r="E10" s="30">
        <v>-1</v>
      </c>
      <c r="F10" s="15">
        <v>94</v>
      </c>
      <c r="G10" s="15">
        <v>78</v>
      </c>
      <c r="H10" s="15">
        <v>18</v>
      </c>
      <c r="I10" s="15">
        <v>13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93</v>
      </c>
    </row>
    <row r="11" spans="1:16" ht="45" x14ac:dyDescent="0.25">
      <c r="A11" s="29" t="s">
        <v>649</v>
      </c>
      <c r="B11" s="29" t="s">
        <v>650</v>
      </c>
      <c r="C11" s="15">
        <v>1</v>
      </c>
      <c r="D11" s="15">
        <v>0</v>
      </c>
      <c r="E11" s="30">
        <v>0</v>
      </c>
      <c r="F11" s="15">
        <v>0</v>
      </c>
      <c r="G11" s="15">
        <v>0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NHUk3wquq21r2QOEsTY86DneJQX5HOTJAE9uI8YDZ7H4XKza4fNBft7+0FjETsucSHVYzC7yoFEhFLaIZIoIJw==" saltValue="z2eomYzLsobyl+ihXas2d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2021-05-21T11:55:35Z</dcterms:created>
  <dcterms:modified xsi:type="dcterms:W3CDTF">2021-05-27T13:49:25Z</dcterms:modified>
</cp:coreProperties>
</file>