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NEPRQ9UbCFVD3fysu5MEov57iNwOjP1N/uo6t4tgoOzv92fkmidKp/MQAFRl4OZnNnJo3Jf4MGJe4Pprz29Hag==" workbookSaltValue="5KZSP7cTkK6KSwQuHvDeh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G42" i="12"/>
  <c r="L42" i="12"/>
  <c r="H42" i="12"/>
  <c r="D42" i="12"/>
  <c r="J42" i="12"/>
  <c r="I42" i="12"/>
  <c r="F42" i="12"/>
  <c r="E42" i="12"/>
  <c r="K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<sst xmlns="http://schemas.openxmlformats.org/spreadsheetml/2006/main" count="1996" uniqueCount="1113">
  <si>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</si>
  <si>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</si>
  <si>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</si>
  <si>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</si>
  <si>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</si>
  <si>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</si>
  <si>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Toledo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</si>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</sst>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9E-49C1-8F90-D63F2BFA5E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9E-49C1-8F90-D63F2BFA5E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2736</c:v>
                </c:pt>
                <c:pt idx="1">
                  <c:v>15759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E-49C1-8F90-D63F2BFA5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8B-482E-AF59-100694BCB2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8B-482E-AF59-100694BCB2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8B-482E-AF59-100694BCB25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29</c:v>
                </c:pt>
                <c:pt idx="1">
                  <c:v>943</c:v>
                </c:pt>
                <c:pt idx="2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B-482E-AF59-100694BCB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D-4E69-ABCE-A5E082061A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D-4E69-ABCE-A5E082061A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CD-4E69-ABCE-A5E082061A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2472</c:v>
                </c:pt>
                <c:pt idx="1">
                  <c:v>982</c:v>
                </c:pt>
                <c:pt idx="2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D-4E69-ABCE-A5E08206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C0-4C2A-B5A9-936BB6C8EB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C0-4C2A-B5A9-936BB6C8EB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95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C2A-B5A9-936BB6C8E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F6-4AC3-A116-AB2D84CD9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F6-4AC3-A116-AB2D84CD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5685</c:v>
                </c:pt>
                <c:pt idx="1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6-4AC3-A116-AB2D84CD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612</c:v>
              </c:pt>
              <c:pt idx="1">
                <c:v>1908</c:v>
              </c:pt>
              <c:pt idx="2">
                <c:v>12</c:v>
              </c:pt>
              <c:pt idx="3">
                <c:v>4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1-2402-405E-9CFE-7F3970F3B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1905</c:v>
              </c:pt>
              <c:pt idx="1">
                <c:v>1605</c:v>
              </c:pt>
              <c:pt idx="2">
                <c:v>57</c:v>
              </c:pt>
              <c:pt idx="3">
                <c:v>17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873-4F7F-A27B-ED7DFADCA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67</c:v>
              </c:pt>
              <c:pt idx="2">
                <c:v>7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5ACF-4DE5-87FC-312517E0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91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A353-464B-8151-FE84BA62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2143</c:v>
              </c:pt>
              <c:pt idx="1">
                <c:v>26</c:v>
              </c:pt>
              <c:pt idx="2">
                <c:v>326</c:v>
              </c:pt>
              <c:pt idx="3">
                <c:v>12</c:v>
              </c:pt>
              <c:pt idx="4">
                <c:v>30</c:v>
              </c:pt>
              <c:pt idx="5">
                <c:v>2</c:v>
              </c:pt>
              <c:pt idx="6">
                <c:v>79</c:v>
              </c:pt>
              <c:pt idx="7">
                <c:v>607</c:v>
              </c:pt>
              <c:pt idx="8">
                <c:v>206</c:v>
              </c:pt>
              <c:pt idx="9">
                <c:v>1260</c:v>
              </c:pt>
            </c:numLit>
          </c:val>
          <c:extLst>
            <c:ext xmlns:c16="http://schemas.microsoft.com/office/drawing/2014/chart" uri="{C3380CC4-5D6E-409C-BE32-E72D297353CC}">
              <c16:uniqueId val="{00000001-EA47-48CE-A782-7B49DCCF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425</c:v>
              </c:pt>
              <c:pt idx="2">
                <c:v>518</c:v>
              </c:pt>
              <c:pt idx="3">
                <c:v>391</c:v>
              </c:pt>
              <c:pt idx="4">
                <c:v>194</c:v>
              </c:pt>
              <c:pt idx="5">
                <c:v>149</c:v>
              </c:pt>
              <c:pt idx="6">
                <c:v>335</c:v>
              </c:pt>
              <c:pt idx="7">
                <c:v>66</c:v>
              </c:pt>
              <c:pt idx="8">
                <c:v>24</c:v>
              </c:pt>
              <c:pt idx="9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110C-4C80-8712-C8D3979FE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B-4B91-AB90-2207413C9C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3B-4B91-AB90-2207413C9C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3B-4B91-AB90-2207413C9C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288</c:v>
                </c:pt>
                <c:pt idx="1">
                  <c:v>76</c:v>
                </c:pt>
                <c:pt idx="2">
                  <c:v>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3B-4B91-AB90-2207413C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3870</c:v>
              </c:pt>
              <c:pt idx="1">
                <c:v>1335</c:v>
              </c:pt>
              <c:pt idx="2">
                <c:v>585</c:v>
              </c:pt>
              <c:pt idx="3">
                <c:v>226</c:v>
              </c:pt>
              <c:pt idx="4">
                <c:v>108</c:v>
              </c:pt>
              <c:pt idx="5">
                <c:v>481</c:v>
              </c:pt>
              <c:pt idx="6">
                <c:v>3992</c:v>
              </c:pt>
              <c:pt idx="7">
                <c:v>240</c:v>
              </c:pt>
              <c:pt idx="8">
                <c:v>132</c:v>
              </c:pt>
              <c:pt idx="9">
                <c:v>502</c:v>
              </c:pt>
              <c:pt idx="10">
                <c:v>295</c:v>
              </c:pt>
              <c:pt idx="11">
                <c:v>496</c:v>
              </c:pt>
              <c:pt idx="12">
                <c:v>120</c:v>
              </c:pt>
              <c:pt idx="13">
                <c:v>5930</c:v>
              </c:pt>
              <c:pt idx="14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CFAA-46D3-A90F-263EC5BB2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771</c:v>
              </c:pt>
              <c:pt idx="1">
                <c:v>65</c:v>
              </c:pt>
              <c:pt idx="2">
                <c:v>78</c:v>
              </c:pt>
              <c:pt idx="3">
                <c:v>1079</c:v>
              </c:pt>
              <c:pt idx="4">
                <c:v>158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6B21-4B99-B6B8-952BD27E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212</c:v>
              </c:pt>
              <c:pt idx="1">
                <c:v>70</c:v>
              </c:pt>
              <c:pt idx="2">
                <c:v>38</c:v>
              </c:pt>
              <c:pt idx="3">
                <c:v>101</c:v>
              </c:pt>
              <c:pt idx="4">
                <c:v>86</c:v>
              </c:pt>
              <c:pt idx="5">
                <c:v>651</c:v>
              </c:pt>
              <c:pt idx="6">
                <c:v>80</c:v>
              </c:pt>
              <c:pt idx="7">
                <c:v>25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3B6-4B97-BE3D-02D74D978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204</c:v>
              </c:pt>
              <c:pt idx="1">
                <c:v>217</c:v>
              </c:pt>
              <c:pt idx="2">
                <c:v>55</c:v>
              </c:pt>
              <c:pt idx="3">
                <c:v>155</c:v>
              </c:pt>
              <c:pt idx="4">
                <c:v>757</c:v>
              </c:pt>
              <c:pt idx="5">
                <c:v>101</c:v>
              </c:pt>
              <c:pt idx="6">
                <c:v>70</c:v>
              </c:pt>
              <c:pt idx="7">
                <c:v>201</c:v>
              </c:pt>
              <c:pt idx="8">
                <c:v>78</c:v>
              </c:pt>
              <c:pt idx="9">
                <c:v>210</c:v>
              </c:pt>
              <c:pt idx="10">
                <c:v>78</c:v>
              </c:pt>
              <c:pt idx="11">
                <c:v>168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8370-4116-B9CF-6EB23402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157</c:v>
              </c:pt>
              <c:pt idx="1">
                <c:v>61</c:v>
              </c:pt>
              <c:pt idx="2">
                <c:v>99</c:v>
              </c:pt>
              <c:pt idx="3">
                <c:v>453</c:v>
              </c:pt>
              <c:pt idx="4">
                <c:v>82</c:v>
              </c:pt>
              <c:pt idx="5">
                <c:v>199</c:v>
              </c:pt>
              <c:pt idx="6">
                <c:v>168</c:v>
              </c:pt>
              <c:pt idx="7">
                <c:v>68</c:v>
              </c:pt>
              <c:pt idx="8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B6B6-442E-A01E-910C131A9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0CF-40BC-9D8D-4D724199D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9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F4-4F10-8CC9-49A347C85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Falsedades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03-438C-A2BC-EB0BE1FF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AC-47DE-953A-80C11FCA8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16</c:v>
              </c:pt>
              <c:pt idx="2">
                <c:v>11</c:v>
              </c:pt>
              <c:pt idx="3">
                <c:v>11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7DDC-4F29-AC27-4F5C26504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06-4BAD-A452-536499E622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06-4BAD-A452-536499E622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1302</c:v>
                </c:pt>
                <c:pt idx="1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06-4BAD-A452-536499E6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10</c:v>
              </c:pt>
              <c:pt idx="2">
                <c:v>4</c:v>
              </c:pt>
              <c:pt idx="3">
                <c:v>34</c:v>
              </c:pt>
              <c:pt idx="4">
                <c:v>5</c:v>
              </c:pt>
              <c:pt idx="5">
                <c:v>16</c:v>
              </c:pt>
              <c:pt idx="6">
                <c:v>5</c:v>
              </c:pt>
              <c:pt idx="7">
                <c:v>10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2ED-4764-933C-5C918353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196</c:v>
              </c:pt>
              <c:pt idx="1">
                <c:v>280</c:v>
              </c:pt>
              <c:pt idx="2">
                <c:v>91</c:v>
              </c:pt>
              <c:pt idx="3">
                <c:v>100</c:v>
              </c:pt>
              <c:pt idx="4">
                <c:v>365</c:v>
              </c:pt>
              <c:pt idx="5">
                <c:v>94</c:v>
              </c:pt>
              <c:pt idx="6">
                <c:v>1129</c:v>
              </c:pt>
              <c:pt idx="7">
                <c:v>222</c:v>
              </c:pt>
              <c:pt idx="8">
                <c:v>105</c:v>
              </c:pt>
              <c:pt idx="9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9035-43BD-9BFA-4B72A964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7A-4600-BBBC-7643BD25FA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7A-4600-BBBC-7643BD25FA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7A-4600-BBBC-7643BD25FA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7A-4600-BBBC-7643BD25FA53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7A-4600-BBBC-7643BD25F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5</c:v>
                </c:pt>
                <c:pt idx="1">
                  <c:v>45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7A-4600-BBBC-7643BD25F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90-4A01-BCF2-DF7CC7B9C7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90-4A01-BCF2-DF7CC7B9C7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90-4A01-BCF2-DF7CC7B9C7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90-4A01-BCF2-DF7CC7B9C7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90-4A01-BCF2-DF7CC7B9C738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90-4A01-BCF2-DF7CC7B9C738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90-4A01-BCF2-DF7CC7B9C7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90-4A01-BCF2-DF7CC7B9C7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90-4A01-BCF2-DF7CC7B9C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4</c:v>
                </c:pt>
                <c:pt idx="1">
                  <c:v>16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90-4A01-BCF2-DF7CC7B9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1046</c:v>
              </c:pt>
              <c:pt idx="1">
                <c:v>88</c:v>
              </c:pt>
              <c:pt idx="2">
                <c:v>10</c:v>
              </c:pt>
              <c:pt idx="3">
                <c:v>240</c:v>
              </c:pt>
              <c:pt idx="4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7B3B-4777-9B29-8818693D0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458</c:v>
              </c:pt>
              <c:pt idx="1">
                <c:v>53</c:v>
              </c:pt>
              <c:pt idx="2">
                <c:v>6</c:v>
              </c:pt>
              <c:pt idx="3">
                <c:v>422</c:v>
              </c:pt>
              <c:pt idx="4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E2F0-4865-B76F-226366C7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17</c:v>
              </c:pt>
              <c:pt idx="2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2446-42A7-B660-A54A77302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238-43DB-B8D1-517E5221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197</c:v>
              </c:pt>
              <c:pt idx="1">
                <c:v>59</c:v>
              </c:pt>
              <c:pt idx="2">
                <c:v>133</c:v>
              </c:pt>
              <c:pt idx="3">
                <c:v>31</c:v>
              </c:pt>
              <c:pt idx="4">
                <c:v>1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ECF4-487F-AD35-CBE760854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46</c:v>
              </c:pt>
              <c:pt idx="2">
                <c:v>4</c:v>
              </c:pt>
              <c:pt idx="3">
                <c:v>8</c:v>
              </c:pt>
              <c:pt idx="4">
                <c:v>47</c:v>
              </c:pt>
              <c:pt idx="5">
                <c:v>12</c:v>
              </c:pt>
              <c:pt idx="6">
                <c:v>26</c:v>
              </c:pt>
              <c:pt idx="7">
                <c:v>27</c:v>
              </c:pt>
              <c:pt idx="8">
                <c:v>6</c:v>
              </c:pt>
              <c:pt idx="9">
                <c:v>1</c:v>
              </c:pt>
              <c:pt idx="10">
                <c:v>36</c:v>
              </c:pt>
              <c:pt idx="11">
                <c:v>39</c:v>
              </c:pt>
              <c:pt idx="12">
                <c:v>11</c:v>
              </c:pt>
              <c:pt idx="13">
                <c:v>52</c:v>
              </c:pt>
              <c:pt idx="1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BB1-4887-8ADE-25CE4A66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4C-4C23-AAA7-23365301F5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4C-4C23-AAA7-23365301F5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937</c:v>
                </c:pt>
                <c:pt idx="1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C-4C23-AAA7-23365301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14</c:v>
              </c:pt>
              <c:pt idx="2">
                <c:v>264</c:v>
              </c:pt>
              <c:pt idx="3">
                <c:v>15</c:v>
              </c:pt>
              <c:pt idx="4">
                <c:v>22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36B-448C-B01B-72ED0248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F4-4C5A-B8F6-C7BD8A16E6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F4-4C5A-B8F6-C7BD8A16E6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4-4C5A-B8F6-C7BD8A16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7A-4FC0-91F4-25E8DF36B5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7A-4FC0-91F4-25E8DF36B5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7A-4FC0-91F4-25E8DF36B5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7A-4FC0-91F4-25E8DF36B54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7A-4FC0-91F4-25E8DF36B5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7A-4FC0-91F4-25E8DF36B5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7A-4FC0-91F4-25E8DF36B54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7A-4FC0-91F4-25E8DF36B5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74-4D05-908E-66CF0DBB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31-4225-B52F-845DEA3C0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9</c:v>
              </c:pt>
              <c:pt idx="5">
                <c:v>5</c:v>
              </c:pt>
              <c:pt idx="6">
                <c:v>2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A16-47E5-9D70-8CCF6927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4C-4EF2-A411-CC07CD93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9-41F1-B9D7-9FE70B45F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9-41F1-B9D7-9FE70B45F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516</c:v>
                </c:pt>
                <c:pt idx="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9-41F1-B9D7-9FE70B45F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9E-404E-AA39-F84E608587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9E-404E-AA39-F84E608587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9E-404E-AA39-F84E608587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9E-404E-AA39-F84E608587D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9E-404E-AA39-F84E608587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177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9E-404E-AA39-F84E6085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1699</c:v>
              </c:pt>
              <c:pt idx="1">
                <c:v>70</c:v>
              </c:pt>
              <c:pt idx="2">
                <c:v>1</c:v>
              </c:pt>
              <c:pt idx="3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F41C-4D5E-A952-FBC6A5AC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39-40AD-9DDB-D3EE53CDC2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39-40AD-9DDB-D3EE53CDC2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719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9-40AD-9DDB-D3EE53CDC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213</c:v>
              </c:pt>
              <c:pt idx="1">
                <c:v>8</c:v>
              </c:pt>
              <c:pt idx="2">
                <c:v>1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8DE0-4015-82F3-02693FC88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BA93-4290-8504-A01C1B16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0F93-4E9C-B74B-DD2F79E4F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051-4BD4-93BE-25524B004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5B0-4C6F-85BB-A1C7BD9C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288</c:v>
              </c:pt>
              <c:pt idx="2">
                <c:v>44</c:v>
              </c:pt>
              <c:pt idx="3">
                <c:v>1</c:v>
              </c:pt>
              <c:pt idx="4">
                <c:v>9</c:v>
              </c:pt>
              <c:pt idx="5">
                <c:v>148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736-4D8C-BD6E-0DC1625F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599</c:v>
              </c:pt>
              <c:pt idx="2">
                <c:v>17</c:v>
              </c:pt>
              <c:pt idx="3">
                <c:v>1</c:v>
              </c:pt>
              <c:pt idx="4">
                <c:v>20</c:v>
              </c:pt>
              <c:pt idx="5">
                <c:v>433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106-44E0-8F27-3278D117C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378</c:v>
              </c:pt>
              <c:pt idx="2">
                <c:v>2</c:v>
              </c:pt>
              <c:pt idx="3">
                <c:v>7</c:v>
              </c:pt>
              <c:pt idx="4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0-261D-47C3-A7F3-417F275F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9-4FF5-AE50-AEDD14A371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79-4FF5-AE50-AEDD14A371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9-4FF5-AE50-AEDD14A37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93</c:v>
              </c:pt>
              <c:pt idx="2">
                <c:v>20</c:v>
              </c:pt>
              <c:pt idx="3">
                <c:v>5</c:v>
              </c:pt>
              <c:pt idx="4">
                <c:v>80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29-4609-9B74-C65E0A41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94</c:v>
              </c:pt>
              <c:pt idx="2">
                <c:v>13</c:v>
              </c:pt>
              <c:pt idx="3">
                <c:v>4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76A4-44EE-B251-407EC25B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649</c:v>
              </c:pt>
              <c:pt idx="2">
                <c:v>21</c:v>
              </c:pt>
              <c:pt idx="3">
                <c:v>20</c:v>
              </c:pt>
              <c:pt idx="4">
                <c:v>436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76-4D06-85E0-C13DB17C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39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467-4F1D-AFD1-58FD3786E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C5F-4D68-B4B9-E80CF6ED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D6-4187-A6F8-94E3FC044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BFB-4824-9181-C64F2B7D4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68-4D87-A2EA-E387B806AD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68-4D87-A2EA-E387B806AD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8-4D87-A2EA-E387B806A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B6-408A-847D-6A318750C9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B6-408A-847D-6A318750C9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B6-408A-847D-6A318750C9E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B6-408A-847D-6A318750C9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B6-408A-847D-6A318750C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6-408A-847D-6A318750C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A-44CF-AD47-74EC6E98CB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A-44CF-AD47-74EC6E98CB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825</c:v>
                </c:pt>
                <c:pt idx="1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4CF-AD47-74EC6E98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E1DC9C1-F811-430F-A131-95CFB75E0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454AE15-940E-419B-845C-1CEFC0082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BB9C353-0E18-4CC9-BFF7-95B66BDDB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DD1D155-8B54-4581-9FA9-27DAC2AF7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1CBD4BA-564D-429D-9E48-1110E1770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E46F6C4-3A62-42B3-BE3D-A8C011803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4F58C09-448E-48A9-9514-886FF74D44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EFB8186-9386-480E-A935-2C6E62FD8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8FE8594-53C7-4792-807A-E22335FCB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EB4CA25-BC0D-4C4C-89E7-8A4CEF9F5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F41F9F4-6FCB-4B62-AC3C-360A286F8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73A526D-7F44-4290-801E-8A19705CC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264388-2140-4D85-A190-E332EA240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85F905-9654-4885-8481-98D69A556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A0CE103-F381-48D6-BD19-4F38BD077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41B68BB-E795-42EF-ABC4-ABBCD5BF4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C768BA6-85DF-4F43-93FF-49A9B1E09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DB1117C-9C0D-4352-87AF-048DD61F3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DE727F1-DC0C-4484-97B1-CA0A6FBAA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3CB0CE0-BA51-4CC4-91A2-93747F2A8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04B49A6-0D72-4477-89B2-6666CDE17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5E6F3B2-01D4-4C20-B083-BA5BA689F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59431EB-A3A6-45C1-8A37-1E1579EB6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D106A1B-97BE-43E2-B4EC-9540E173E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CEA7871-2BC7-4A08-AE40-10E91D759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ABD2EC9-4301-4CEC-B199-AB3E924B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B0C048D-64AA-4106-AD28-8627AD79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6832BF8-DBE4-44D7-B6D2-04727B1AF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33DDD9A-0A8B-4B16-854D-19BEB1510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4FBBCD7-DEFA-4F1C-A60C-9F44C4B20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B11E050-321E-4ACE-988F-C186AE446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F86BABF-F68C-4F62-879D-9BE6EC2C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901E9BF-18D0-40F1-AFEC-88BAED003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F1B37FC-048F-4FFB-A3D2-C87054217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A8FA30D-5C99-4B01-B71B-F84DE028E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50800</xdr:colOff>
      <xdr:row>7</xdr:row>
      <xdr:rowOff>19050</xdr:rowOff>
    </xdr:from>
    <xdr:to>
      <xdr:col>21</xdr:col>
      <xdr:colOff>314325</xdr:colOff>
      <xdr:row>18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F735DFA-791A-47C6-BD18-AA89E38A4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73E510D-2BC7-4C1D-B24E-F2899934A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8221B60-DB3F-43E4-B160-0ECF73511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2C60E6E-5F93-43BB-AADD-2BE25BF1E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171449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448B856-2BAB-4341-ACCC-E7DA91B8E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2B827B9-74B2-4906-90C9-29EF3C498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BCB0B93-6914-4C07-B118-4126638D2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151E2A8-D219-4E95-8D1D-A7F28E24E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C641509-B2E6-41F8-A053-6F5AD83B5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29CF7B6-5496-4207-A88E-0CA6F4BB7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F1D1DB7-7DB1-412F-9E58-9BDC1E240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73F3F5C-0115-4058-AB87-9CBBF882C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18F2B7B-F4B4-40FC-BFC7-052C62265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DCC9D61-B54C-43A9-9815-3350317E0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8010197-222E-477B-9A7F-BC5980158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F1DF0D6-DF1E-4E45-AB36-B63334F17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BD226A4-6331-44C5-9923-ABBA61835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C185877-DA54-4CF3-83AF-E4A2DD6A5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0609761-093C-45B2-BC52-FF2EF2DA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0D1BEF7-94DD-4ACC-A181-BEF140DF5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1F65132-3611-425B-B04C-10018BE28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C2C27A7-3FFB-468A-95CB-F99E2D12E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B061103-DAF5-40D3-B05F-EF4255AA40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BE4B6A2-EE2E-47F2-84DC-75AE65B2D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C3A38CC-C439-4B88-8356-7D9CA6147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D631FBB-4163-4DA7-9283-F136DF530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F9F1BA9-C1F0-4C7C-B63E-4136ACE35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859FE66-1F68-4CE0-A92D-9470FECE6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E5E9CDD-5EEA-4737-BD85-EEE9269F0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8D73E94-53E8-4EA0-B525-9A654DB88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3DFDF18-A4C3-47B1-9864-95A023101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8u7uhQrjiXnlyD80iTgMSmW07jU/VLkKnzSctrPOD5Vgigp+cnFT9DWsOHEK2K8JNCWgOcF0RxhsF+Mpt/LNMQ==" saltValue="9YZdSY5n/7Ml3wF9KPdEQ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</v>
      </c>
      <c r="D5" s="13">
        <v>0</v>
      </c>
      <c r="E5" s="25">
        <v>0</v>
      </c>
    </row>
    <row r="6" spans="1:5" x14ac:dyDescent="0.25">
      <c r="A6" s="11" t="s">
        <v>849</v>
      </c>
      <c r="B6" s="18"/>
      <c r="C6" s="13">
        <v>3</v>
      </c>
      <c r="D6" s="13">
        <v>1</v>
      </c>
      <c r="E6" s="25">
        <v>2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1</v>
      </c>
    </row>
    <row r="8" spans="1:5" x14ac:dyDescent="0.25">
      <c r="A8" s="11" t="s">
        <v>851</v>
      </c>
      <c r="B8" s="18"/>
      <c r="C8" s="13">
        <v>39</v>
      </c>
      <c r="D8" s="13">
        <v>3</v>
      </c>
      <c r="E8" s="25">
        <v>36</v>
      </c>
    </row>
    <row r="9" spans="1:5" x14ac:dyDescent="0.25">
      <c r="A9" s="11" t="s">
        <v>459</v>
      </c>
      <c r="B9" s="18"/>
      <c r="C9" s="13">
        <v>8</v>
      </c>
      <c r="D9" s="13">
        <v>0</v>
      </c>
      <c r="E9" s="25">
        <v>8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183" t="s">
        <v>624</v>
      </c>
      <c r="B11" s="184"/>
      <c r="C11" s="31">
        <v>53</v>
      </c>
      <c r="D11" s="31">
        <v>4</v>
      </c>
      <c r="E11" s="31">
        <v>47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3" t="s">
        <v>624</v>
      </c>
      <c r="B17" s="184"/>
      <c r="C17" s="31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87</v>
      </c>
    </row>
    <row r="21" spans="1:3" x14ac:dyDescent="0.25">
      <c r="A21" s="11" t="s">
        <v>849</v>
      </c>
      <c r="B21" s="18"/>
      <c r="C21" s="25">
        <v>3</v>
      </c>
    </row>
    <row r="22" spans="1:3" x14ac:dyDescent="0.25">
      <c r="A22" s="11" t="s">
        <v>850</v>
      </c>
      <c r="B22" s="18"/>
      <c r="C22" s="25">
        <v>0</v>
      </c>
    </row>
    <row r="23" spans="1:3" x14ac:dyDescent="0.25">
      <c r="A23" s="11" t="s">
        <v>851</v>
      </c>
      <c r="B23" s="18"/>
      <c r="C23" s="25">
        <v>28</v>
      </c>
    </row>
    <row r="24" spans="1:3" x14ac:dyDescent="0.25">
      <c r="A24" s="11" t="s">
        <v>459</v>
      </c>
      <c r="B24" s="18"/>
      <c r="C24" s="25">
        <v>12</v>
      </c>
    </row>
    <row r="25" spans="1:3" x14ac:dyDescent="0.25">
      <c r="A25" s="11" t="s">
        <v>852</v>
      </c>
      <c r="B25" s="18"/>
      <c r="C25" s="25">
        <v>26</v>
      </c>
    </row>
    <row r="26" spans="1:3" x14ac:dyDescent="0.25">
      <c r="A26" s="183" t="s">
        <v>624</v>
      </c>
      <c r="B26" s="184"/>
      <c r="C26" s="31">
        <v>156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66</v>
      </c>
    </row>
    <row r="32" spans="1:3" x14ac:dyDescent="0.25">
      <c r="A32" s="11" t="s">
        <v>793</v>
      </c>
      <c r="B32" s="18"/>
      <c r="C32" s="25">
        <v>4</v>
      </c>
    </row>
    <row r="33" spans="1:3" x14ac:dyDescent="0.25">
      <c r="A33" s="11" t="s">
        <v>859</v>
      </c>
      <c r="B33" s="18"/>
      <c r="C33" s="25">
        <v>5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3" t="s">
        <v>624</v>
      </c>
      <c r="B38" s="184"/>
      <c r="C38" s="31">
        <v>75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0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4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2</v>
      </c>
    </row>
    <row r="47" spans="1:3" x14ac:dyDescent="0.25">
      <c r="A47" s="183" t="s">
        <v>624</v>
      </c>
      <c r="B47" s="184"/>
      <c r="C47" s="31">
        <v>8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5">
        <v>0</v>
      </c>
    </row>
    <row r="51" spans="1:3" x14ac:dyDescent="0.25">
      <c r="A51" s="171"/>
      <c r="B51" s="12" t="s">
        <v>77</v>
      </c>
      <c r="C51" s="25">
        <v>0</v>
      </c>
    </row>
    <row r="52" spans="1:3" x14ac:dyDescent="0.25">
      <c r="A52" s="169" t="s">
        <v>849</v>
      </c>
      <c r="B52" s="12" t="s">
        <v>76</v>
      </c>
      <c r="C52" s="25">
        <v>0</v>
      </c>
    </row>
    <row r="53" spans="1:3" x14ac:dyDescent="0.25">
      <c r="A53" s="171"/>
      <c r="B53" s="12" t="s">
        <v>77</v>
      </c>
      <c r="C53" s="25">
        <v>2</v>
      </c>
    </row>
    <row r="54" spans="1:3" x14ac:dyDescent="0.25">
      <c r="A54" s="169" t="s">
        <v>850</v>
      </c>
      <c r="B54" s="12" t="s">
        <v>76</v>
      </c>
      <c r="C54" s="25">
        <v>0</v>
      </c>
    </row>
    <row r="55" spans="1:3" x14ac:dyDescent="0.25">
      <c r="A55" s="171"/>
      <c r="B55" s="12" t="s">
        <v>77</v>
      </c>
      <c r="C55" s="25">
        <v>0</v>
      </c>
    </row>
    <row r="56" spans="1:3" x14ac:dyDescent="0.25">
      <c r="A56" s="169" t="s">
        <v>851</v>
      </c>
      <c r="B56" s="12" t="s">
        <v>76</v>
      </c>
      <c r="C56" s="25">
        <v>0</v>
      </c>
    </row>
    <row r="57" spans="1:3" x14ac:dyDescent="0.25">
      <c r="A57" s="171"/>
      <c r="B57" s="12" t="s">
        <v>77</v>
      </c>
      <c r="C57" s="25">
        <v>0</v>
      </c>
    </row>
    <row r="58" spans="1:3" x14ac:dyDescent="0.25">
      <c r="A58" s="169" t="s">
        <v>459</v>
      </c>
      <c r="B58" s="12" t="s">
        <v>76</v>
      </c>
      <c r="C58" s="25">
        <v>2</v>
      </c>
    </row>
    <row r="59" spans="1:3" x14ac:dyDescent="0.25">
      <c r="A59" s="171"/>
      <c r="B59" s="12" t="s">
        <v>77</v>
      </c>
      <c r="C59" s="25">
        <v>0</v>
      </c>
    </row>
    <row r="60" spans="1:3" x14ac:dyDescent="0.25">
      <c r="A60" s="169" t="s">
        <v>852</v>
      </c>
      <c r="B60" s="12" t="s">
        <v>76</v>
      </c>
      <c r="C60" s="25">
        <v>1</v>
      </c>
    </row>
    <row r="61" spans="1:3" x14ac:dyDescent="0.25">
      <c r="A61" s="171"/>
      <c r="B61" s="12" t="s">
        <v>77</v>
      </c>
      <c r="C61" s="25">
        <v>0</v>
      </c>
    </row>
    <row r="62" spans="1:3" x14ac:dyDescent="0.25">
      <c r="A62" s="183" t="s">
        <v>624</v>
      </c>
      <c r="B62" s="184"/>
      <c r="C62" s="31">
        <v>5</v>
      </c>
    </row>
  </sheetData>
  <sheetProtection algorithmName="SHA-512" hashValue="lKmteLror0kaXRgHP5Na2WlR7TY+Rgx8fIaAJ0tobwMF3kdLZRZlLCiA3l1ONu57YJen4SX0n/mYxcZ3kfJtVA==" saltValue="DciUEW90nw2jrZl82+tQn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9" t="s">
        <v>866</v>
      </c>
      <c r="B5" s="12" t="s">
        <v>867</v>
      </c>
      <c r="C5" s="13">
        <v>4</v>
      </c>
      <c r="D5" s="13">
        <v>0</v>
      </c>
      <c r="E5" s="13">
        <v>0</v>
      </c>
      <c r="F5" s="25">
        <v>0</v>
      </c>
    </row>
    <row r="6" spans="1:6" x14ac:dyDescent="0.25">
      <c r="A6" s="171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3</v>
      </c>
      <c r="D7" s="13">
        <v>0</v>
      </c>
      <c r="E7" s="13">
        <v>0</v>
      </c>
      <c r="F7" s="25">
        <v>0</v>
      </c>
    </row>
    <row r="8" spans="1:6" x14ac:dyDescent="0.25">
      <c r="A8" s="169" t="s">
        <v>871</v>
      </c>
      <c r="B8" s="12" t="s">
        <v>872</v>
      </c>
      <c r="C8" s="13">
        <v>9</v>
      </c>
      <c r="D8" s="13">
        <v>2</v>
      </c>
      <c r="E8" s="13">
        <v>1</v>
      </c>
      <c r="F8" s="25">
        <v>0</v>
      </c>
    </row>
    <row r="9" spans="1:6" x14ac:dyDescent="0.25">
      <c r="A9" s="170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71"/>
      <c r="B10" s="12" t="s">
        <v>874</v>
      </c>
      <c r="C10" s="13">
        <v>2</v>
      </c>
      <c r="D10" s="13">
        <v>0</v>
      </c>
      <c r="E10" s="13">
        <v>1</v>
      </c>
      <c r="F10" s="25">
        <v>0</v>
      </c>
    </row>
    <row r="11" spans="1:6" x14ac:dyDescent="0.25">
      <c r="A11" s="169" t="s">
        <v>875</v>
      </c>
      <c r="B11" s="12" t="s">
        <v>876</v>
      </c>
      <c r="C11" s="13">
        <v>2</v>
      </c>
      <c r="D11" s="13">
        <v>0</v>
      </c>
      <c r="E11" s="13">
        <v>0</v>
      </c>
      <c r="F11" s="25">
        <v>0</v>
      </c>
    </row>
    <row r="12" spans="1:6" x14ac:dyDescent="0.25">
      <c r="A12" s="171"/>
      <c r="B12" s="12" t="s">
        <v>877</v>
      </c>
      <c r="C12" s="13">
        <v>0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69" t="s">
        <v>880</v>
      </c>
      <c r="B14" s="12" t="s">
        <v>881</v>
      </c>
      <c r="C14" s="13">
        <v>107</v>
      </c>
      <c r="D14" s="13">
        <v>1</v>
      </c>
      <c r="E14" s="13">
        <v>1</v>
      </c>
      <c r="F14" s="25">
        <v>0</v>
      </c>
    </row>
    <row r="15" spans="1:6" x14ac:dyDescent="0.25">
      <c r="A15" s="170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0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0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1"/>
      <c r="B18" s="12" t="s">
        <v>885</v>
      </c>
      <c r="C18" s="13">
        <v>0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3" t="s">
        <v>624</v>
      </c>
      <c r="B21" s="184"/>
      <c r="C21" s="31">
        <v>127</v>
      </c>
      <c r="D21" s="31">
        <v>3</v>
      </c>
      <c r="E21" s="31">
        <v>3</v>
      </c>
      <c r="F21" s="31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3" t="s">
        <v>624</v>
      </c>
      <c r="B27" s="184"/>
      <c r="C27" s="31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0</v>
      </c>
    </row>
    <row r="31" spans="1:6" x14ac:dyDescent="0.25">
      <c r="A31" s="11" t="s">
        <v>892</v>
      </c>
      <c r="B31" s="18"/>
      <c r="C31" s="25">
        <v>3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183" t="s">
        <v>624</v>
      </c>
      <c r="B33" s="184"/>
      <c r="C33" s="31">
        <v>3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7</v>
      </c>
    </row>
    <row r="37" spans="1:3" x14ac:dyDescent="0.25">
      <c r="A37" s="11" t="s">
        <v>895</v>
      </c>
      <c r="B37" s="18"/>
      <c r="C37" s="25">
        <v>2</v>
      </c>
    </row>
    <row r="38" spans="1:3" x14ac:dyDescent="0.25">
      <c r="A38" s="183" t="s">
        <v>624</v>
      </c>
      <c r="B38" s="184"/>
      <c r="C38" s="31">
        <v>9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5kTyPSkLl21VKYqjJAiAR298oPwLJ4hmtBeShTz7AtP225L7QwZfnTFUqywQbj0AIxV1lTudTvkPvabkmXOBIw==" saltValue="O2NwYA5pg/f2pNvtZYS+G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19804</v>
      </c>
      <c r="D7" s="118">
        <f>SUM(DatosGenerales!C16:C20)</f>
        <v>2736</v>
      </c>
      <c r="E7" s="117">
        <f>SUM(DatosGenerales!C13:C15)</f>
        <v>15759</v>
      </c>
      <c r="I7" s="119">
        <f>DatosGenerales!C27</f>
        <v>2368</v>
      </c>
      <c r="J7" s="118">
        <f>DatosGenerales!C28</f>
        <v>288</v>
      </c>
      <c r="K7" s="117">
        <f>SUM(DatosGenerales!C29:C30)</f>
        <v>76</v>
      </c>
      <c r="L7" s="118">
        <f>DatosGenerales!C32</f>
        <v>1905</v>
      </c>
      <c r="M7" s="117">
        <f>DatosGenerales!C81</f>
        <v>1302</v>
      </c>
      <c r="N7" s="120">
        <f>L7-M7</f>
        <v>603</v>
      </c>
      <c r="O7" s="120"/>
      <c r="Q7" s="119">
        <f>DatosGenerales!C32</f>
        <v>1905</v>
      </c>
      <c r="R7" s="118">
        <f>DatosGenerales!C43</f>
        <v>1605</v>
      </c>
      <c r="S7" s="118">
        <f>DatosGenerales!C44</f>
        <v>57</v>
      </c>
      <c r="T7" s="118">
        <f>DatosGenerales!C55</f>
        <v>17</v>
      </c>
      <c r="U7" s="118">
        <f>DatosGenerales!C66</f>
        <v>4</v>
      </c>
      <c r="V7" s="121">
        <f>SUM(Q7:U7)</f>
        <v>3588</v>
      </c>
      <c r="Z7" s="119">
        <f>SUM(DatosGenerales!C90,DatosGenerales!C91,DatosGenerales!C93)</f>
        <v>937</v>
      </c>
      <c r="AA7" s="118">
        <f>SUM(DatosGenerales!C92,DatosGenerales!C94)</f>
        <v>651</v>
      </c>
      <c r="AB7" s="118">
        <f>DatosGenerales!C90</f>
        <v>719</v>
      </c>
      <c r="AC7" s="121">
        <f>DatosGenerales!C91</f>
        <v>135</v>
      </c>
      <c r="AH7" s="119">
        <f>SUM(DatosGenerales!C98,DatosGenerales!C99,DatosGenerales!C101)</f>
        <v>54</v>
      </c>
      <c r="AI7" s="118">
        <f>SUM(DatosGenerales!C100,DatosGenerales!C102)</f>
        <v>12</v>
      </c>
      <c r="AJ7" s="118">
        <f>DatosGenerales!C98</f>
        <v>41</v>
      </c>
      <c r="AK7" s="121">
        <f>DatosGenerales!C99</f>
        <v>12</v>
      </c>
      <c r="AP7" s="119">
        <f>SUM(DatosGenerales!C116:C117)</f>
        <v>97</v>
      </c>
      <c r="AQ7" s="118">
        <f>SUM(DatosGenerales!C118:C119)</f>
        <v>0</v>
      </c>
      <c r="AR7" s="121">
        <f>SUM(DatosGenerales!C120:C121)</f>
        <v>0</v>
      </c>
      <c r="AV7" s="119">
        <f>DatosGenerales!C125</f>
        <v>14</v>
      </c>
      <c r="AW7" s="118">
        <f>DatosGenerales!C126</f>
        <v>67</v>
      </c>
      <c r="AX7" s="118">
        <f>DatosGenerales!C127</f>
        <v>0</v>
      </c>
      <c r="AY7" s="118">
        <f>DatosGenerales!C128</f>
        <v>7</v>
      </c>
      <c r="AZ7" s="118">
        <f>DatosGenerales!C129</f>
        <v>18</v>
      </c>
      <c r="BA7" s="121">
        <f>DatosGenerales!C130</f>
        <v>0</v>
      </c>
      <c r="BE7" s="119">
        <f>DatosGenerales!C131</f>
        <v>23</v>
      </c>
      <c r="BF7" s="118">
        <f>DatosGenerales!C132</f>
        <v>91</v>
      </c>
      <c r="BG7" s="121">
        <f>DatosGenerales!C134</f>
        <v>9</v>
      </c>
      <c r="BK7" s="119">
        <f>DatosGenerales!C232</f>
        <v>2143</v>
      </c>
      <c r="BL7" s="118">
        <f>DatosGenerales!C236</f>
        <v>26</v>
      </c>
      <c r="BM7" s="118">
        <f>DatosGenerales!C270</f>
        <v>326</v>
      </c>
      <c r="BN7" s="118">
        <f>DatosGenerales!C272</f>
        <v>12</v>
      </c>
      <c r="BO7" s="118">
        <f>DatosGenerales!C282</f>
        <v>30</v>
      </c>
      <c r="BP7" s="118">
        <f>DatosGenerales!C286</f>
        <v>0</v>
      </c>
      <c r="BQ7" s="118">
        <f>DatosGenerales!C298</f>
        <v>2</v>
      </c>
      <c r="BR7" s="118">
        <f>DatosGenerales!C302</f>
        <v>79</v>
      </c>
      <c r="BS7" s="121">
        <f>DatosGenerales!C306</f>
        <v>607</v>
      </c>
      <c r="BT7" s="121">
        <f>DatosGenerales!C320</f>
        <v>206</v>
      </c>
      <c r="BU7" s="121">
        <f>DatosGenerales!C343</f>
        <v>1260</v>
      </c>
      <c r="BX7" s="119">
        <f>DatosGenerales!C175</f>
        <v>2472</v>
      </c>
      <c r="BY7" s="118">
        <f>DatosGenerales!C176</f>
        <v>982</v>
      </c>
      <c r="BZ7" s="121">
        <f>DatosGenerales!C177</f>
        <v>1240</v>
      </c>
      <c r="CE7" s="119">
        <f>DatosGenerales!C183</f>
        <v>95</v>
      </c>
      <c r="CF7" s="121">
        <f>DatosGenerales!C186</f>
        <v>118</v>
      </c>
      <c r="CL7" s="119">
        <f>DatosGenerales!C35</f>
        <v>5685</v>
      </c>
      <c r="CM7" s="121">
        <f>DatosGenerales!C36</f>
        <v>2671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825</v>
      </c>
      <c r="BL53" s="129">
        <f>SUM(DatosGenerales!C220,DatosGenerales!C222,DatosGenerales!C224)</f>
        <v>732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29</v>
      </c>
      <c r="BL66" s="129">
        <f>SUM(DatosGenerales!C221:C222)</f>
        <v>943</v>
      </c>
      <c r="BM66" s="129">
        <f>SUM(DatosGenerales!C223:C224)</f>
        <v>585</v>
      </c>
      <c r="BN66" s="129"/>
      <c r="BO66" s="116"/>
      <c r="BP66" s="116"/>
      <c r="BQ66" s="116"/>
      <c r="BR66" s="116"/>
      <c r="BS66" s="116"/>
    </row>
  </sheetData>
  <sheetProtection algorithmName="SHA-512" hashValue="rQQxUMzSmjqV8e4aP7nnJKnkGvfK1e9OQ5aesMgZ7akJIlRL5bMa6c2NyzDY0/OzUbD35n5AcsJAkau6aWsVgA==" saltValue="Arxjb+DKIaoZOqhJC1otD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dfrQD//dWLq2q/LG0aCQRDozWkNmB8zvOEE7hqcyvc3ss6xe6D3AKgHypcBho4xujgTtd8/rJwOg2LeepM4NZQ==" saltValue="I8bqMMqfJAZnRW1vhQLww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14</v>
      </c>
    </row>
    <row r="8" spans="1:50" s="116" customFormat="1" ht="14.85" customHeight="1" x14ac:dyDescent="0.25">
      <c r="C8" s="192"/>
      <c r="D8" s="118">
        <f>DatosMenores!C53</f>
        <v>1046</v>
      </c>
      <c r="E8" s="118">
        <f>DatosMenores!C54</f>
        <v>88</v>
      </c>
      <c r="F8" s="118">
        <f>DatosMenores!C55</f>
        <v>10</v>
      </c>
      <c r="G8" s="118">
        <f>DatosMenores!C56</f>
        <v>240</v>
      </c>
      <c r="H8" s="117">
        <f>DatosMenores!C57</f>
        <v>105</v>
      </c>
      <c r="I8" s="100"/>
      <c r="L8" s="117">
        <f>DatosMenores!C46</f>
        <v>37</v>
      </c>
      <c r="M8" s="118">
        <f>DatosMenores!C47</f>
        <v>17</v>
      </c>
      <c r="N8" s="118">
        <f>DatosMenores!C48</f>
        <v>193</v>
      </c>
      <c r="O8" s="118">
        <f>DatosMenores!C49</f>
        <v>12</v>
      </c>
      <c r="P8" s="117">
        <f>DatosMenores!C50</f>
        <v>0</v>
      </c>
      <c r="S8" s="117">
        <f>DatosMenores!C27</f>
        <v>197</v>
      </c>
      <c r="T8" s="118">
        <f>SUM(DatosMenores!C28:C31)</f>
        <v>59</v>
      </c>
      <c r="U8" s="118">
        <f>DatosMenores!C32</f>
        <v>0</v>
      </c>
      <c r="V8" s="118">
        <f>DatosMenores!C33</f>
        <v>133</v>
      </c>
      <c r="W8" s="118">
        <f>DatosMenores!C34</f>
        <v>31</v>
      </c>
      <c r="X8" s="118">
        <f>DatosMenores!C35</f>
        <v>0</v>
      </c>
      <c r="Y8" s="118">
        <f>DatosMenores!C37</f>
        <v>1</v>
      </c>
      <c r="Z8" s="118">
        <f>DatosMenores!C36</f>
        <v>0</v>
      </c>
      <c r="AA8" s="117">
        <f>DatosMenores!C38</f>
        <v>45</v>
      </c>
      <c r="AC8" s="102"/>
      <c r="AE8" s="119">
        <f>DatosMenores!C5</f>
        <v>1</v>
      </c>
      <c r="AF8" s="118">
        <f>DatosMenores!C6</f>
        <v>46</v>
      </c>
      <c r="AG8" s="118">
        <f>DatosMenores!C7</f>
        <v>4</v>
      </c>
      <c r="AH8" s="118">
        <f>DatosMenores!C8</f>
        <v>8</v>
      </c>
      <c r="AI8" s="118">
        <f>DatosMenores!C9</f>
        <v>47</v>
      </c>
      <c r="AJ8" s="117">
        <f>DatosMenores!C10</f>
        <v>12</v>
      </c>
      <c r="AK8" s="118">
        <f>DatosMenores!C11</f>
        <v>26</v>
      </c>
      <c r="AL8" s="118">
        <f>DatosMenores!C12</f>
        <v>27</v>
      </c>
      <c r="AM8" s="117">
        <f>DatosMenores!C13</f>
        <v>6</v>
      </c>
      <c r="AN8" s="102"/>
      <c r="AP8" s="119">
        <f>DatosMenores!C65</f>
        <v>14</v>
      </c>
      <c r="AQ8" s="119">
        <f>DatosMenores!C66</f>
        <v>14</v>
      </c>
      <c r="AR8" s="118">
        <f>DatosMenores!C67</f>
        <v>264</v>
      </c>
      <c r="AS8" s="118">
        <f>DatosMenores!C70</f>
        <v>0</v>
      </c>
      <c r="AT8" s="118">
        <f>DatosMenores!C71</f>
        <v>22</v>
      </c>
      <c r="AU8" s="117">
        <f>DatosMenores!C72</f>
        <v>0</v>
      </c>
      <c r="AW8" s="140" t="s">
        <v>944</v>
      </c>
      <c r="AX8" s="141">
        <f>DatosMenores!C66</f>
        <v>14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264</v>
      </c>
    </row>
    <row r="10" spans="1:50" ht="29.85" customHeight="1" x14ac:dyDescent="0.25">
      <c r="C10" s="192"/>
      <c r="D10" s="117">
        <f>DatosMenores!C58</f>
        <v>458</v>
      </c>
      <c r="E10" s="118">
        <f>DatosMenores!C59</f>
        <v>53</v>
      </c>
      <c r="F10" s="121">
        <f>DatosMenores!C60</f>
        <v>6</v>
      </c>
      <c r="G10" s="121">
        <f>DatosMenores!C61</f>
        <v>422</v>
      </c>
      <c r="H10" s="121">
        <f>DatosMenores!C62</f>
        <v>197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1</v>
      </c>
      <c r="AG11" s="118">
        <f>DatosMenores!C16</f>
        <v>36</v>
      </c>
      <c r="AH11" s="118">
        <f>DatosMenores!C17</f>
        <v>39</v>
      </c>
      <c r="AI11" s="118">
        <f>DatosMenores!C18</f>
        <v>11</v>
      </c>
      <c r="AJ11" s="118">
        <f>DatosMenores!C20</f>
        <v>7</v>
      </c>
      <c r="AK11" s="118">
        <f>DatosMenores!C21</f>
        <v>0</v>
      </c>
      <c r="AL11" s="117">
        <f>DatosMenores!C19</f>
        <v>52</v>
      </c>
      <c r="AP11" s="119">
        <f>DatosMenores!C74</f>
        <v>0</v>
      </c>
      <c r="AQ11" s="118">
        <f>DatosMenores!C73</f>
        <v>4</v>
      </c>
      <c r="AR11" s="118">
        <f>DatosMenores!C75</f>
        <v>0</v>
      </c>
      <c r="AS11" s="119">
        <f>DatosMenores!C68</f>
        <v>0</v>
      </c>
      <c r="AT11" s="117">
        <f>DatosMenores!C69</f>
        <v>15</v>
      </c>
      <c r="AW11" s="140" t="s">
        <v>1086</v>
      </c>
      <c r="AX11" s="141">
        <f>DatosMenores!C69</f>
        <v>15</v>
      </c>
    </row>
    <row r="12" spans="1:50" ht="12.75" customHeight="1" x14ac:dyDescent="0.25">
      <c r="AW12" s="140" t="s">
        <v>946</v>
      </c>
      <c r="AX12" s="141">
        <f>DatosMenores!C70</f>
        <v>0</v>
      </c>
    </row>
    <row r="13" spans="1:50" ht="12.75" customHeight="1" x14ac:dyDescent="0.25">
      <c r="AW13" s="140" t="s">
        <v>688</v>
      </c>
      <c r="AX13" s="141">
        <f>DatosMenores!C71</f>
        <v>22</v>
      </c>
    </row>
    <row r="14" spans="1:50" ht="12.75" customHeight="1" x14ac:dyDescent="0.25">
      <c r="AW14" s="140" t="s">
        <v>947</v>
      </c>
      <c r="AX14" s="141">
        <f>DatosMenores!C72</f>
        <v>0</v>
      </c>
    </row>
    <row r="15" spans="1:50" ht="12.75" customHeight="1" x14ac:dyDescent="0.25">
      <c r="AW15" s="140" t="s">
        <v>948</v>
      </c>
      <c r="AX15" s="141">
        <f>DatosMenores!C73</f>
        <v>4</v>
      </c>
    </row>
    <row r="16" spans="1:50" ht="12.75" customHeight="1" x14ac:dyDescent="0.25">
      <c r="AW16" s="140" t="s">
        <v>224</v>
      </c>
      <c r="AX16" s="141">
        <f>DatosMenores!C74</f>
        <v>0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0EzxtReUuU/+ulvjhSknOSBqpDtEK7ceXv4xWamVyuZB8hSTitUmgWdJBJDsBSqA4OyIA8IB7jgoijAD6mdnIw==" saltValue="NM+W3IOC/2kaM0KLH6EWq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33</v>
      </c>
      <c r="F4" s="154" t="s">
        <v>1094</v>
      </c>
      <c r="G4" s="156">
        <f>DatosViolenciaDoméstica!E64</f>
        <v>6</v>
      </c>
      <c r="H4" s="157"/>
    </row>
    <row r="5" spans="1:30" x14ac:dyDescent="0.2">
      <c r="C5" s="154" t="s">
        <v>12</v>
      </c>
      <c r="D5" s="155">
        <f>DatosViolenciaDoméstica!C6</f>
        <v>77</v>
      </c>
      <c r="F5" s="154" t="s">
        <v>1095</v>
      </c>
      <c r="G5" s="158">
        <f>DatosViolenciaDoméstica!F64</f>
        <v>8</v>
      </c>
      <c r="H5" s="157"/>
    </row>
    <row r="6" spans="1:30" x14ac:dyDescent="0.2">
      <c r="C6" s="154" t="s">
        <v>1096</v>
      </c>
      <c r="D6" s="155">
        <f>DatosViolenciaDoméstica!C7</f>
        <v>18</v>
      </c>
    </row>
    <row r="7" spans="1:30" x14ac:dyDescent="0.2">
      <c r="C7" s="154" t="s">
        <v>54</v>
      </c>
      <c r="D7" s="155">
        <f>DatosViolenciaDoméstica!C8</f>
        <v>0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5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iqyUnEw9jEYg61ae7DyBl34nO++pQ/U0WQ3O85jB3ye+Vzzio+mYMkD2N5jwGerNhv1QhWUfNcIrAwBL/hzd5g==" saltValue="yjSoBuX2o1RmUPQVQSr5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872</v>
      </c>
      <c r="F4" s="154" t="s">
        <v>1094</v>
      </c>
      <c r="G4" s="156">
        <f>DatosViolenciaGénero!E76</f>
        <v>25</v>
      </c>
      <c r="H4" s="157"/>
    </row>
    <row r="5" spans="1:30" x14ac:dyDescent="0.2">
      <c r="C5" s="154" t="s">
        <v>34</v>
      </c>
      <c r="D5" s="155">
        <f>DatosViolenciaGénero!C6</f>
        <v>708</v>
      </c>
      <c r="F5" s="154" t="s">
        <v>1095</v>
      </c>
      <c r="G5" s="156">
        <f>DatosViolenciaGénero!F76</f>
        <v>89</v>
      </c>
      <c r="H5" s="157"/>
    </row>
    <row r="6" spans="1:30" x14ac:dyDescent="0.2">
      <c r="C6" s="154" t="s">
        <v>1096</v>
      </c>
      <c r="D6" s="164">
        <f>DatosViolenciaGénero!C9</f>
        <v>139</v>
      </c>
    </row>
    <row r="7" spans="1:30" x14ac:dyDescent="0.2">
      <c r="C7" s="154" t="s">
        <v>54</v>
      </c>
      <c r="D7" s="164">
        <f>DatosViolenciaGénero!C10</f>
        <v>3</v>
      </c>
    </row>
    <row r="8" spans="1:30" x14ac:dyDescent="0.2">
      <c r="C8" s="154" t="s">
        <v>1100</v>
      </c>
      <c r="D8" s="155">
        <f>DatosViolenciaGénero!C12</f>
        <v>0</v>
      </c>
    </row>
    <row r="9" spans="1:30" x14ac:dyDescent="0.2">
      <c r="C9" s="154" t="s">
        <v>1101</v>
      </c>
      <c r="D9" s="155">
        <f>DatosViolenciaGénero!C13</f>
        <v>0</v>
      </c>
    </row>
    <row r="10" spans="1:30" x14ac:dyDescent="0.2">
      <c r="C10" s="154" t="s">
        <v>1093</v>
      </c>
      <c r="D10" s="164">
        <f>DatosViolenciaGénero!C7</f>
        <v>111</v>
      </c>
    </row>
    <row r="11" spans="1:30" x14ac:dyDescent="0.2">
      <c r="C11" s="154" t="s">
        <v>1097</v>
      </c>
      <c r="D11" s="164">
        <f>DatosViolenciaGénero!C11</f>
        <v>1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cjldHGYfdATEmh1J0bB0N1ZT5ibfUPmr0IC78PE4Vi8/WGOgrg1Bkg6LMdrlVgKeyxiKssad+am+BTT/yCOUvA==" saltValue="8qz3tYquxPBc0LG1RJQRE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nOpghyqQD7dm0vSPKLamK6p2tt4zGD00edZKtqtoyRK/Fsp0jLDxfd6LapDyZetgQOrrFPFW3dxD4ggNG6UwnQ==" saltValue="QPMHNa8Hn0Kgl1CkEKeW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5iqEKiZmY5CMDRxc1pK6GuTdf45+NALCQNFy/yX/ZtGkes9mamkCDVfAVBGEo0DqtYlbiylOVfueJcN7053l4g==" saltValue="J0W7vvl/2NpKUBhI0VeF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0</v>
      </c>
      <c r="N6" s="167">
        <f>DatosMedioAmbiente!C52</f>
        <v>0</v>
      </c>
      <c r="O6" s="167">
        <f>DatosMedioAmbiente!C54</f>
        <v>0</v>
      </c>
      <c r="P6" s="167">
        <f>DatosMedioAmbiente!C56</f>
        <v>0</v>
      </c>
      <c r="Q6" s="167">
        <f>DatosMedioAmbiente!C58</f>
        <v>2</v>
      </c>
      <c r="R6" s="167">
        <f>DatosMedioAmbiente!C60</f>
        <v>1</v>
      </c>
      <c r="U6" s="167">
        <f>DatosMedioAmbiente!C51</f>
        <v>0</v>
      </c>
      <c r="V6" s="167">
        <f>DatosMedioAmbiente!C53</f>
        <v>2</v>
      </c>
      <c r="W6" s="167">
        <f>DatosMedioAmbiente!C55</f>
        <v>0</v>
      </c>
      <c r="X6" s="167">
        <f>DatosMedioAmbiente!C57</f>
        <v>0</v>
      </c>
      <c r="Y6" s="167">
        <f>DatosMedioAmbiente!C59</f>
        <v>0</v>
      </c>
      <c r="Z6" s="167">
        <f>DatosMedioAmbiente!C61</f>
        <v>0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zzXE0ij4jvfayoZGIWU/zNJ7C+BTQqc3kc+DBeZzufapKTE4Bp3TX9xzLdqMSP1xqahI/YaSEh6hGveN1pDOSQ==" saltValue="YQ+QiZmm7L884Ey3QT2f5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5184</v>
      </c>
      <c r="D8" s="13">
        <v>7049</v>
      </c>
      <c r="E8" s="14">
        <v>-0.26457653567882</v>
      </c>
    </row>
    <row r="9" spans="1:5" x14ac:dyDescent="0.25">
      <c r="A9" s="170"/>
      <c r="B9" s="12" t="s">
        <v>17</v>
      </c>
      <c r="C9" s="13">
        <v>19804</v>
      </c>
      <c r="D9" s="13">
        <v>20588</v>
      </c>
      <c r="E9" s="14">
        <v>-3.8080435204973798E-2</v>
      </c>
    </row>
    <row r="10" spans="1:5" x14ac:dyDescent="0.25">
      <c r="A10" s="170"/>
      <c r="B10" s="12" t="s">
        <v>18</v>
      </c>
      <c r="C10" s="13">
        <v>15204</v>
      </c>
      <c r="D10" s="13">
        <v>15647</v>
      </c>
      <c r="E10" s="14">
        <v>-2.8312136511791399E-2</v>
      </c>
    </row>
    <row r="11" spans="1:5" x14ac:dyDescent="0.25">
      <c r="A11" s="170"/>
      <c r="B11" s="12" t="s">
        <v>19</v>
      </c>
      <c r="C11" s="13">
        <v>234</v>
      </c>
      <c r="D11" s="13">
        <v>141</v>
      </c>
      <c r="E11" s="14">
        <v>0.659574468085106</v>
      </c>
    </row>
    <row r="12" spans="1:5" x14ac:dyDescent="0.25">
      <c r="A12" s="171"/>
      <c r="B12" s="12" t="s">
        <v>20</v>
      </c>
      <c r="C12" s="13">
        <v>4824</v>
      </c>
      <c r="D12" s="13">
        <v>5184</v>
      </c>
      <c r="E12" s="14">
        <v>-6.9444444444444406E-2</v>
      </c>
    </row>
    <row r="13" spans="1:5" x14ac:dyDescent="0.25">
      <c r="A13" s="169" t="s">
        <v>21</v>
      </c>
      <c r="B13" s="12" t="s">
        <v>22</v>
      </c>
      <c r="C13" s="13">
        <v>4154</v>
      </c>
      <c r="D13" s="13">
        <v>4557</v>
      </c>
      <c r="E13" s="14">
        <v>-8.8435374149659907E-2</v>
      </c>
    </row>
    <row r="14" spans="1:5" x14ac:dyDescent="0.25">
      <c r="A14" s="170"/>
      <c r="B14" s="12" t="s">
        <v>23</v>
      </c>
      <c r="C14" s="13">
        <v>1566</v>
      </c>
      <c r="D14" s="13">
        <v>1849</v>
      </c>
      <c r="E14" s="14">
        <v>-0.15305570578691199</v>
      </c>
    </row>
    <row r="15" spans="1:5" x14ac:dyDescent="0.25">
      <c r="A15" s="171"/>
      <c r="B15" s="12" t="s">
        <v>24</v>
      </c>
      <c r="C15" s="13">
        <v>10039</v>
      </c>
      <c r="D15" s="13">
        <v>9386</v>
      </c>
      <c r="E15" s="14">
        <v>6.9571702535691504E-2</v>
      </c>
    </row>
    <row r="16" spans="1:5" x14ac:dyDescent="0.25">
      <c r="A16" s="169" t="s">
        <v>25</v>
      </c>
      <c r="B16" s="12" t="s">
        <v>26</v>
      </c>
      <c r="C16" s="13">
        <v>612</v>
      </c>
      <c r="D16" s="13">
        <v>541</v>
      </c>
      <c r="E16" s="14">
        <v>0.13123844731977799</v>
      </c>
    </row>
    <row r="17" spans="1:5" x14ac:dyDescent="0.25">
      <c r="A17" s="170"/>
      <c r="B17" s="12" t="s">
        <v>27</v>
      </c>
      <c r="C17" s="13">
        <v>1908</v>
      </c>
      <c r="D17" s="13">
        <v>2423</v>
      </c>
      <c r="E17" s="14">
        <v>-0.212546430045398</v>
      </c>
    </row>
    <row r="18" spans="1:5" x14ac:dyDescent="0.25">
      <c r="A18" s="170"/>
      <c r="B18" s="12" t="s">
        <v>28</v>
      </c>
      <c r="C18" s="13">
        <v>12</v>
      </c>
      <c r="D18" s="13">
        <v>24</v>
      </c>
      <c r="E18" s="14">
        <v>-0.5</v>
      </c>
    </row>
    <row r="19" spans="1:5" x14ac:dyDescent="0.25">
      <c r="A19" s="170"/>
      <c r="B19" s="12" t="s">
        <v>29</v>
      </c>
      <c r="C19" s="13">
        <v>4</v>
      </c>
      <c r="D19" s="13">
        <v>6</v>
      </c>
      <c r="E19" s="14">
        <v>-0.33333333333333298</v>
      </c>
    </row>
    <row r="20" spans="1:5" x14ac:dyDescent="0.25">
      <c r="A20" s="171"/>
      <c r="B20" s="15" t="s">
        <v>30</v>
      </c>
      <c r="C20" s="16">
        <v>200</v>
      </c>
      <c r="D20" s="16">
        <v>186</v>
      </c>
      <c r="E20" s="17">
        <v>7.5268817204301106E-2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345</v>
      </c>
      <c r="D23" s="13">
        <v>273</v>
      </c>
      <c r="E23" s="14">
        <v>0.26373626373626402</v>
      </c>
    </row>
    <row r="24" spans="1:5" x14ac:dyDescent="0.25">
      <c r="A24" s="11" t="s">
        <v>33</v>
      </c>
      <c r="B24" s="19"/>
      <c r="C24" s="16">
        <v>291</v>
      </c>
      <c r="D24" s="16">
        <v>308</v>
      </c>
      <c r="E24" s="17">
        <v>-5.5194805194805199E-2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2368</v>
      </c>
      <c r="D27" s="13">
        <v>2332</v>
      </c>
      <c r="E27" s="14">
        <v>1.54373927958834E-2</v>
      </c>
    </row>
    <row r="28" spans="1:5" x14ac:dyDescent="0.25">
      <c r="A28" s="169" t="s">
        <v>36</v>
      </c>
      <c r="B28" s="12" t="s">
        <v>37</v>
      </c>
      <c r="C28" s="13">
        <v>288</v>
      </c>
      <c r="D28" s="13">
        <v>326</v>
      </c>
      <c r="E28" s="14">
        <v>-0.11656441717791401</v>
      </c>
    </row>
    <row r="29" spans="1:5" x14ac:dyDescent="0.25">
      <c r="A29" s="170"/>
      <c r="B29" s="12" t="s">
        <v>38</v>
      </c>
      <c r="C29" s="13">
        <v>76</v>
      </c>
      <c r="D29" s="13">
        <v>79</v>
      </c>
      <c r="E29" s="14">
        <v>-3.7974683544303799E-2</v>
      </c>
    </row>
    <row r="30" spans="1:5" x14ac:dyDescent="0.25">
      <c r="A30" s="170"/>
      <c r="B30" s="12" t="s">
        <v>39</v>
      </c>
      <c r="C30" s="13">
        <v>0</v>
      </c>
      <c r="D30" s="13">
        <v>0</v>
      </c>
      <c r="E30" s="14">
        <v>0</v>
      </c>
    </row>
    <row r="31" spans="1:5" x14ac:dyDescent="0.25">
      <c r="A31" s="170"/>
      <c r="B31" s="12" t="s">
        <v>40</v>
      </c>
      <c r="C31" s="13">
        <v>99</v>
      </c>
      <c r="D31" s="13">
        <v>97</v>
      </c>
      <c r="E31" s="14">
        <v>2.06185567010309E-2</v>
      </c>
    </row>
    <row r="32" spans="1:5" x14ac:dyDescent="0.25">
      <c r="A32" s="171"/>
      <c r="B32" s="15" t="s">
        <v>41</v>
      </c>
      <c r="C32" s="16">
        <v>1905</v>
      </c>
      <c r="D32" s="16">
        <v>1830</v>
      </c>
      <c r="E32" s="17">
        <v>4.0983606557376998E-2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5685</v>
      </c>
      <c r="D35" s="13">
        <v>4902</v>
      </c>
      <c r="E35" s="14">
        <v>0.15973072215422299</v>
      </c>
    </row>
    <row r="36" spans="1:5" x14ac:dyDescent="0.25">
      <c r="A36" s="11" t="s">
        <v>44</v>
      </c>
      <c r="B36" s="19"/>
      <c r="C36" s="16">
        <v>2671</v>
      </c>
      <c r="D36" s="16">
        <v>3086</v>
      </c>
      <c r="E36" s="17">
        <v>-0.13447828904730999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2242</v>
      </c>
      <c r="D39" s="13">
        <v>2482</v>
      </c>
      <c r="E39" s="14">
        <v>-9.6696212731667994E-2</v>
      </c>
    </row>
    <row r="40" spans="1:5" x14ac:dyDescent="0.25">
      <c r="A40" s="170"/>
      <c r="B40" s="12" t="s">
        <v>47</v>
      </c>
      <c r="C40" s="13">
        <v>58</v>
      </c>
      <c r="D40" s="13">
        <v>33</v>
      </c>
      <c r="E40" s="14">
        <v>0.75757575757575801</v>
      </c>
    </row>
    <row r="41" spans="1:5" x14ac:dyDescent="0.25">
      <c r="A41" s="170"/>
      <c r="B41" s="12" t="s">
        <v>48</v>
      </c>
      <c r="C41" s="13">
        <v>1908</v>
      </c>
      <c r="D41" s="13">
        <v>2129</v>
      </c>
      <c r="E41" s="14">
        <v>-0.10380460310004699</v>
      </c>
    </row>
    <row r="42" spans="1:5" x14ac:dyDescent="0.25">
      <c r="A42" s="171"/>
      <c r="B42" s="12" t="s">
        <v>20</v>
      </c>
      <c r="C42" s="13">
        <v>2188</v>
      </c>
      <c r="D42" s="13">
        <v>2242</v>
      </c>
      <c r="E42" s="14">
        <v>-2.4085637823371999E-2</v>
      </c>
    </row>
    <row r="43" spans="1:5" x14ac:dyDescent="0.25">
      <c r="A43" s="169" t="s">
        <v>49</v>
      </c>
      <c r="B43" s="12" t="s">
        <v>50</v>
      </c>
      <c r="C43" s="13">
        <v>1605</v>
      </c>
      <c r="D43" s="13">
        <v>1705</v>
      </c>
      <c r="E43" s="14">
        <v>-5.8651026392961901E-2</v>
      </c>
    </row>
    <row r="44" spans="1:5" x14ac:dyDescent="0.25">
      <c r="A44" s="170"/>
      <c r="B44" s="12" t="s">
        <v>51</v>
      </c>
      <c r="C44" s="13">
        <v>57</v>
      </c>
      <c r="D44" s="13">
        <v>50</v>
      </c>
      <c r="E44" s="14">
        <v>0.14000000000000001</v>
      </c>
    </row>
    <row r="45" spans="1:5" x14ac:dyDescent="0.25">
      <c r="A45" s="170"/>
      <c r="B45" s="12" t="s">
        <v>52</v>
      </c>
      <c r="C45" s="13">
        <v>380</v>
      </c>
      <c r="D45" s="13">
        <v>427</v>
      </c>
      <c r="E45" s="14">
        <v>-0.11007025761124101</v>
      </c>
    </row>
    <row r="46" spans="1:5" x14ac:dyDescent="0.25">
      <c r="A46" s="171"/>
      <c r="B46" s="15" t="s">
        <v>53</v>
      </c>
      <c r="C46" s="16">
        <v>57</v>
      </c>
      <c r="D46" s="16">
        <v>67</v>
      </c>
      <c r="E46" s="17">
        <v>-0.14925373134328401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20</v>
      </c>
      <c r="D49" s="13">
        <v>28</v>
      </c>
      <c r="E49" s="14">
        <v>-0.28571428571428598</v>
      </c>
    </row>
    <row r="50" spans="1:5" x14ac:dyDescent="0.25">
      <c r="A50" s="170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0"/>
      <c r="B51" s="12" t="s">
        <v>16</v>
      </c>
      <c r="C51" s="13">
        <v>19</v>
      </c>
      <c r="D51" s="13">
        <v>15</v>
      </c>
      <c r="E51" s="14">
        <v>0.266666666666667</v>
      </c>
    </row>
    <row r="52" spans="1:5" x14ac:dyDescent="0.25">
      <c r="A52" s="170"/>
      <c r="B52" s="12" t="s">
        <v>20</v>
      </c>
      <c r="C52" s="13">
        <v>11</v>
      </c>
      <c r="D52" s="13">
        <v>19</v>
      </c>
      <c r="E52" s="14">
        <v>-0.42105263157894701</v>
      </c>
    </row>
    <row r="53" spans="1:5" x14ac:dyDescent="0.25">
      <c r="A53" s="170"/>
      <c r="B53" s="12" t="s">
        <v>56</v>
      </c>
      <c r="C53" s="13">
        <v>23</v>
      </c>
      <c r="D53" s="13">
        <v>13</v>
      </c>
      <c r="E53" s="14">
        <v>0.76923076923076905</v>
      </c>
    </row>
    <row r="54" spans="1:5" x14ac:dyDescent="0.25">
      <c r="A54" s="171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9" t="s">
        <v>58</v>
      </c>
      <c r="B55" s="12" t="s">
        <v>59</v>
      </c>
      <c r="C55" s="13">
        <v>17</v>
      </c>
      <c r="D55" s="13">
        <v>15</v>
      </c>
      <c r="E55" s="14">
        <v>0.133333333333333</v>
      </c>
    </row>
    <row r="56" spans="1:5" x14ac:dyDescent="0.25">
      <c r="A56" s="170"/>
      <c r="B56" s="12" t="s">
        <v>52</v>
      </c>
      <c r="C56" s="13">
        <v>8</v>
      </c>
      <c r="D56" s="13">
        <v>3</v>
      </c>
      <c r="E56" s="14">
        <v>1.6666666666666701</v>
      </c>
    </row>
    <row r="57" spans="1:5" x14ac:dyDescent="0.25">
      <c r="A57" s="171"/>
      <c r="B57" s="15" t="s">
        <v>60</v>
      </c>
      <c r="C57" s="16">
        <v>4</v>
      </c>
      <c r="D57" s="16">
        <v>2</v>
      </c>
      <c r="E57" s="17">
        <v>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1</v>
      </c>
      <c r="D61" s="16">
        <v>28</v>
      </c>
      <c r="E61" s="17">
        <v>-0.96428571428571397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5</v>
      </c>
      <c r="D64" s="13">
        <v>7</v>
      </c>
      <c r="E64" s="14">
        <v>-0.28571428571428598</v>
      </c>
    </row>
    <row r="65" spans="1:5" x14ac:dyDescent="0.25">
      <c r="A65" s="173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73"/>
      <c r="B66" s="12" t="s">
        <v>59</v>
      </c>
      <c r="C66" s="13">
        <v>4</v>
      </c>
      <c r="D66" s="13">
        <v>2</v>
      </c>
      <c r="E66" s="14">
        <v>1</v>
      </c>
    </row>
    <row r="67" spans="1:5" x14ac:dyDescent="0.25">
      <c r="A67" s="173"/>
      <c r="B67" s="12" t="s">
        <v>64</v>
      </c>
      <c r="C67" s="13">
        <v>5</v>
      </c>
      <c r="D67" s="13">
        <v>3</v>
      </c>
      <c r="E67" s="14">
        <v>0.66666666666666696</v>
      </c>
    </row>
    <row r="68" spans="1:5" x14ac:dyDescent="0.25">
      <c r="A68" s="174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1930</v>
      </c>
      <c r="D71" s="13">
        <v>1829</v>
      </c>
      <c r="E71" s="14">
        <v>5.5221432476763303E-2</v>
      </c>
    </row>
    <row r="72" spans="1:5" x14ac:dyDescent="0.25">
      <c r="A72" s="171"/>
      <c r="B72" s="12" t="s">
        <v>69</v>
      </c>
      <c r="C72" s="13">
        <v>543</v>
      </c>
      <c r="D72" s="13">
        <v>251</v>
      </c>
      <c r="E72" s="14">
        <v>1.1633466135458199</v>
      </c>
    </row>
    <row r="73" spans="1:5" x14ac:dyDescent="0.25">
      <c r="A73" s="169" t="s">
        <v>70</v>
      </c>
      <c r="B73" s="12" t="s">
        <v>68</v>
      </c>
      <c r="C73" s="13">
        <v>1619</v>
      </c>
      <c r="D73" s="13">
        <v>1461</v>
      </c>
      <c r="E73" s="14">
        <v>0.108145106091718</v>
      </c>
    </row>
    <row r="74" spans="1:5" x14ac:dyDescent="0.25">
      <c r="A74" s="171"/>
      <c r="B74" s="12" t="s">
        <v>69</v>
      </c>
      <c r="C74" s="13">
        <v>1150</v>
      </c>
      <c r="D74" s="13">
        <v>933</v>
      </c>
      <c r="E74" s="14">
        <v>0.232583065380493</v>
      </c>
    </row>
    <row r="75" spans="1:5" x14ac:dyDescent="0.25">
      <c r="A75" s="169" t="s">
        <v>71</v>
      </c>
      <c r="B75" s="12" t="s">
        <v>68</v>
      </c>
      <c r="C75" s="13">
        <v>66</v>
      </c>
      <c r="D75" s="13">
        <v>65</v>
      </c>
      <c r="E75" s="14">
        <v>1.5384615384615399E-2</v>
      </c>
    </row>
    <row r="76" spans="1:5" x14ac:dyDescent="0.25">
      <c r="A76" s="171"/>
      <c r="B76" s="12" t="s">
        <v>69</v>
      </c>
      <c r="C76" s="13">
        <v>29</v>
      </c>
      <c r="D76" s="13">
        <v>33</v>
      </c>
      <c r="E76" s="14">
        <v>-0.12121212121212099</v>
      </c>
    </row>
    <row r="77" spans="1:5" x14ac:dyDescent="0.25">
      <c r="A77" s="169" t="s">
        <v>72</v>
      </c>
      <c r="B77" s="12" t="s">
        <v>68</v>
      </c>
      <c r="C77" s="21"/>
      <c r="D77" s="21"/>
      <c r="E77" s="14">
        <v>0</v>
      </c>
    </row>
    <row r="78" spans="1:5" x14ac:dyDescent="0.25">
      <c r="A78" s="171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1302</v>
      </c>
      <c r="D81" s="13">
        <v>1146</v>
      </c>
      <c r="E81" s="14">
        <v>0.13612565445026201</v>
      </c>
    </row>
    <row r="82" spans="1:5" x14ac:dyDescent="0.25">
      <c r="A82" s="11" t="s">
        <v>74</v>
      </c>
      <c r="B82" s="19"/>
      <c r="C82" s="16">
        <v>1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807</v>
      </c>
      <c r="D85" s="13">
        <v>761</v>
      </c>
      <c r="E85" s="14">
        <v>6.0446780551905402E-2</v>
      </c>
    </row>
    <row r="86" spans="1:5" x14ac:dyDescent="0.25">
      <c r="A86" s="11" t="s">
        <v>77</v>
      </c>
      <c r="B86" s="18"/>
      <c r="C86" s="13">
        <v>1003</v>
      </c>
      <c r="D86" s="13">
        <v>982</v>
      </c>
      <c r="E86" s="14">
        <v>2.1384928716904301E-2</v>
      </c>
    </row>
    <row r="87" spans="1:5" x14ac:dyDescent="0.25">
      <c r="A87" s="11" t="s">
        <v>74</v>
      </c>
      <c r="B87" s="19"/>
      <c r="C87" s="16">
        <v>20</v>
      </c>
      <c r="D87" s="16">
        <v>9</v>
      </c>
      <c r="E87" s="17">
        <v>1.2222222222222201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719</v>
      </c>
      <c r="D90" s="13">
        <v>576</v>
      </c>
      <c r="E90" s="14">
        <v>0.24826388888888901</v>
      </c>
    </row>
    <row r="91" spans="1:5" x14ac:dyDescent="0.25">
      <c r="A91" s="170"/>
      <c r="B91" s="12" t="s">
        <v>80</v>
      </c>
      <c r="C91" s="13">
        <v>135</v>
      </c>
      <c r="D91" s="13">
        <v>168</v>
      </c>
      <c r="E91" s="14">
        <v>-0.19642857142857101</v>
      </c>
    </row>
    <row r="92" spans="1:5" x14ac:dyDescent="0.25">
      <c r="A92" s="171"/>
      <c r="B92" s="12" t="s">
        <v>81</v>
      </c>
      <c r="C92" s="13">
        <v>259</v>
      </c>
      <c r="D92" s="13">
        <v>226</v>
      </c>
      <c r="E92" s="14">
        <v>0.146017699115044</v>
      </c>
    </row>
    <row r="93" spans="1:5" x14ac:dyDescent="0.25">
      <c r="A93" s="169" t="s">
        <v>77</v>
      </c>
      <c r="B93" s="12" t="s">
        <v>82</v>
      </c>
      <c r="C93" s="13">
        <v>83</v>
      </c>
      <c r="D93" s="13">
        <v>70</v>
      </c>
      <c r="E93" s="14">
        <v>0.185714285714286</v>
      </c>
    </row>
    <row r="94" spans="1:5" x14ac:dyDescent="0.25">
      <c r="A94" s="171"/>
      <c r="B94" s="12" t="s">
        <v>81</v>
      </c>
      <c r="C94" s="13">
        <v>392</v>
      </c>
      <c r="D94" s="13">
        <v>448</v>
      </c>
      <c r="E94" s="14">
        <v>-0.125</v>
      </c>
    </row>
    <row r="95" spans="1:5" x14ac:dyDescent="0.25">
      <c r="A95" s="11" t="s">
        <v>74</v>
      </c>
      <c r="B95" s="19"/>
      <c r="C95" s="16">
        <v>31</v>
      </c>
      <c r="D95" s="16">
        <v>50</v>
      </c>
      <c r="E95" s="17">
        <v>-0.38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41</v>
      </c>
      <c r="D98" s="13">
        <v>36</v>
      </c>
      <c r="E98" s="14">
        <v>0.13888888888888901</v>
      </c>
    </row>
    <row r="99" spans="1:5" x14ac:dyDescent="0.25">
      <c r="A99" s="170"/>
      <c r="B99" s="12" t="s">
        <v>80</v>
      </c>
      <c r="C99" s="13">
        <v>12</v>
      </c>
      <c r="D99" s="13">
        <v>8</v>
      </c>
      <c r="E99" s="14">
        <v>0.5</v>
      </c>
    </row>
    <row r="100" spans="1:5" x14ac:dyDescent="0.25">
      <c r="A100" s="171"/>
      <c r="B100" s="12" t="s">
        <v>81</v>
      </c>
      <c r="C100" s="13">
        <v>9</v>
      </c>
      <c r="D100" s="13">
        <v>10</v>
      </c>
      <c r="E100" s="14">
        <v>-0.1</v>
      </c>
    </row>
    <row r="101" spans="1:5" x14ac:dyDescent="0.25">
      <c r="A101" s="169" t="s">
        <v>77</v>
      </c>
      <c r="B101" s="12" t="s">
        <v>82</v>
      </c>
      <c r="C101" s="13">
        <v>1</v>
      </c>
      <c r="D101" s="13">
        <v>1</v>
      </c>
      <c r="E101" s="14">
        <v>0</v>
      </c>
    </row>
    <row r="102" spans="1:5" x14ac:dyDescent="0.25">
      <c r="A102" s="171"/>
      <c r="B102" s="12" t="s">
        <v>81</v>
      </c>
      <c r="C102" s="13">
        <v>3</v>
      </c>
      <c r="D102" s="13">
        <v>14</v>
      </c>
      <c r="E102" s="14">
        <v>-0.78571428571428603</v>
      </c>
    </row>
    <row r="103" spans="1:5" x14ac:dyDescent="0.25">
      <c r="A103" s="11" t="s">
        <v>74</v>
      </c>
      <c r="B103" s="19"/>
      <c r="C103" s="16">
        <v>5</v>
      </c>
      <c r="D103" s="16">
        <v>2</v>
      </c>
      <c r="E103" s="17">
        <v>1.5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21"/>
      <c r="D106" s="21"/>
      <c r="E106" s="14">
        <v>0</v>
      </c>
    </row>
    <row r="107" spans="1:5" x14ac:dyDescent="0.25">
      <c r="A107" s="171"/>
      <c r="B107" s="12" t="s">
        <v>87</v>
      </c>
      <c r="C107" s="21"/>
      <c r="D107" s="21"/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304</v>
      </c>
      <c r="D108" s="13">
        <v>423</v>
      </c>
      <c r="E108" s="14">
        <v>-0.28132387706855799</v>
      </c>
    </row>
    <row r="109" spans="1:5" x14ac:dyDescent="0.25">
      <c r="A109" s="171"/>
      <c r="B109" s="12" t="s">
        <v>87</v>
      </c>
      <c r="C109" s="13">
        <v>419</v>
      </c>
      <c r="D109" s="13">
        <v>423</v>
      </c>
      <c r="E109" s="14">
        <v>-9.4562647754137096E-3</v>
      </c>
    </row>
    <row r="110" spans="1:5" x14ac:dyDescent="0.25">
      <c r="A110" s="169" t="s">
        <v>89</v>
      </c>
      <c r="B110" s="12" t="s">
        <v>86</v>
      </c>
      <c r="C110" s="13">
        <v>3294</v>
      </c>
      <c r="D110" s="13">
        <v>3422</v>
      </c>
      <c r="E110" s="14">
        <v>-3.7405026300409101E-2</v>
      </c>
    </row>
    <row r="111" spans="1:5" x14ac:dyDescent="0.25">
      <c r="A111" s="171"/>
      <c r="B111" s="12" t="s">
        <v>87</v>
      </c>
      <c r="C111" s="13">
        <v>5695</v>
      </c>
      <c r="D111" s="13">
        <v>5807</v>
      </c>
      <c r="E111" s="14">
        <v>-1.92870673325297E-2</v>
      </c>
    </row>
    <row r="112" spans="1:5" x14ac:dyDescent="0.25">
      <c r="A112" s="169" t="s">
        <v>90</v>
      </c>
      <c r="B112" s="12" t="s">
        <v>86</v>
      </c>
      <c r="C112" s="13">
        <v>304</v>
      </c>
      <c r="D112" s="21"/>
      <c r="E112" s="14">
        <v>0</v>
      </c>
    </row>
    <row r="113" spans="1:5" x14ac:dyDescent="0.25">
      <c r="A113" s="171"/>
      <c r="B113" s="15" t="s">
        <v>87</v>
      </c>
      <c r="C113" s="16">
        <v>419</v>
      </c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96</v>
      </c>
      <c r="D116" s="13">
        <v>106</v>
      </c>
      <c r="E116" s="14">
        <v>-9.4339622641509399E-2</v>
      </c>
    </row>
    <row r="117" spans="1:5" x14ac:dyDescent="0.25">
      <c r="A117" s="171"/>
      <c r="B117" s="12" t="s">
        <v>94</v>
      </c>
      <c r="C117" s="13">
        <v>1</v>
      </c>
      <c r="D117" s="13">
        <v>0</v>
      </c>
      <c r="E117" s="14">
        <v>0</v>
      </c>
    </row>
    <row r="118" spans="1:5" x14ac:dyDescent="0.25">
      <c r="A118" s="169" t="s">
        <v>95</v>
      </c>
      <c r="B118" s="12" t="s">
        <v>93</v>
      </c>
      <c r="C118" s="13">
        <v>0</v>
      </c>
      <c r="D118" s="13">
        <v>1</v>
      </c>
      <c r="E118" s="14">
        <v>-1</v>
      </c>
    </row>
    <row r="119" spans="1:5" x14ac:dyDescent="0.25">
      <c r="A119" s="171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9" t="s">
        <v>96</v>
      </c>
      <c r="B120" s="12" t="s">
        <v>93</v>
      </c>
      <c r="C120" s="13">
        <v>0</v>
      </c>
      <c r="D120" s="13">
        <v>0</v>
      </c>
      <c r="E120" s="14">
        <v>0</v>
      </c>
    </row>
    <row r="121" spans="1:5" x14ac:dyDescent="0.25">
      <c r="A121" s="171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106</v>
      </c>
      <c r="D124" s="13">
        <v>62</v>
      </c>
      <c r="E124" s="14">
        <v>0.70967741935483897</v>
      </c>
    </row>
    <row r="125" spans="1:5" x14ac:dyDescent="0.25">
      <c r="A125" s="169" t="s">
        <v>100</v>
      </c>
      <c r="B125" s="12" t="s">
        <v>101</v>
      </c>
      <c r="C125" s="13">
        <v>14</v>
      </c>
      <c r="D125" s="13">
        <v>15</v>
      </c>
      <c r="E125" s="14">
        <v>-6.6666666666666693E-2</v>
      </c>
    </row>
    <row r="126" spans="1:5" x14ac:dyDescent="0.25">
      <c r="A126" s="170"/>
      <c r="B126" s="12" t="s">
        <v>102</v>
      </c>
      <c r="C126" s="13">
        <v>67</v>
      </c>
      <c r="D126" s="13">
        <v>14</v>
      </c>
      <c r="E126" s="14">
        <v>3.78571428571429</v>
      </c>
    </row>
    <row r="127" spans="1:5" x14ac:dyDescent="0.25">
      <c r="A127" s="170"/>
      <c r="B127" s="12" t="s">
        <v>103</v>
      </c>
      <c r="C127" s="13">
        <v>0</v>
      </c>
      <c r="D127" s="13">
        <v>1</v>
      </c>
      <c r="E127" s="14">
        <v>-1</v>
      </c>
    </row>
    <row r="128" spans="1:5" x14ac:dyDescent="0.25">
      <c r="A128" s="170"/>
      <c r="B128" s="12" t="s">
        <v>104</v>
      </c>
      <c r="C128" s="13">
        <v>7</v>
      </c>
      <c r="D128" s="13">
        <v>5</v>
      </c>
      <c r="E128" s="14">
        <v>0.4</v>
      </c>
    </row>
    <row r="129" spans="1:5" x14ac:dyDescent="0.25">
      <c r="A129" s="170"/>
      <c r="B129" s="12" t="s">
        <v>105</v>
      </c>
      <c r="C129" s="13">
        <v>18</v>
      </c>
      <c r="D129" s="13">
        <v>26</v>
      </c>
      <c r="E129" s="14">
        <v>-0.30769230769230799</v>
      </c>
    </row>
    <row r="130" spans="1:5" x14ac:dyDescent="0.25">
      <c r="A130" s="171"/>
      <c r="B130" s="12" t="s">
        <v>106</v>
      </c>
      <c r="C130" s="13">
        <v>0</v>
      </c>
      <c r="D130" s="13">
        <v>1</v>
      </c>
      <c r="E130" s="14">
        <v>-1</v>
      </c>
    </row>
    <row r="131" spans="1:5" x14ac:dyDescent="0.25">
      <c r="A131" s="169" t="s">
        <v>107</v>
      </c>
      <c r="B131" s="12" t="s">
        <v>108</v>
      </c>
      <c r="C131" s="13">
        <v>23</v>
      </c>
      <c r="D131" s="13">
        <v>16</v>
      </c>
      <c r="E131" s="14">
        <v>0.4375</v>
      </c>
    </row>
    <row r="132" spans="1:5" x14ac:dyDescent="0.25">
      <c r="A132" s="171"/>
      <c r="B132" s="12" t="s">
        <v>109</v>
      </c>
      <c r="C132" s="13">
        <v>91</v>
      </c>
      <c r="D132" s="13">
        <v>44</v>
      </c>
      <c r="E132" s="14">
        <v>1.0681818181818199</v>
      </c>
    </row>
    <row r="133" spans="1:5" x14ac:dyDescent="0.25">
      <c r="A133" s="169" t="s">
        <v>110</v>
      </c>
      <c r="B133" s="12" t="s">
        <v>16</v>
      </c>
      <c r="C133" s="13">
        <v>17</v>
      </c>
      <c r="D133" s="13">
        <v>15</v>
      </c>
      <c r="E133" s="14">
        <v>0.133333333333333</v>
      </c>
    </row>
    <row r="134" spans="1:5" x14ac:dyDescent="0.25">
      <c r="A134" s="171"/>
      <c r="B134" s="12" t="s">
        <v>20</v>
      </c>
      <c r="C134" s="13">
        <v>9</v>
      </c>
      <c r="D134" s="13">
        <v>17</v>
      </c>
      <c r="E134" s="14">
        <v>-0.47058823529411797</v>
      </c>
    </row>
    <row r="135" spans="1:5" x14ac:dyDescent="0.25">
      <c r="A135" s="11" t="s">
        <v>111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3519</v>
      </c>
      <c r="D138" s="13">
        <v>4020</v>
      </c>
      <c r="E138" s="14">
        <v>-0.124626865671642</v>
      </c>
    </row>
    <row r="139" spans="1:5" x14ac:dyDescent="0.25">
      <c r="A139" s="170"/>
      <c r="B139" s="12" t="s">
        <v>115</v>
      </c>
      <c r="C139" s="13">
        <v>450</v>
      </c>
      <c r="D139" s="13">
        <v>579</v>
      </c>
      <c r="E139" s="14">
        <v>-0.22279792746113999</v>
      </c>
    </row>
    <row r="140" spans="1:5" x14ac:dyDescent="0.25">
      <c r="A140" s="170"/>
      <c r="B140" s="12" t="s">
        <v>116</v>
      </c>
      <c r="C140" s="13">
        <v>280</v>
      </c>
      <c r="D140" s="13">
        <v>180</v>
      </c>
      <c r="E140" s="14">
        <v>0.55555555555555602</v>
      </c>
    </row>
    <row r="141" spans="1:5" x14ac:dyDescent="0.25">
      <c r="A141" s="170"/>
      <c r="B141" s="12" t="s">
        <v>117</v>
      </c>
      <c r="C141" s="13">
        <v>140</v>
      </c>
      <c r="D141" s="13">
        <v>194</v>
      </c>
      <c r="E141" s="14">
        <v>-0.27835051546391798</v>
      </c>
    </row>
    <row r="142" spans="1:5" x14ac:dyDescent="0.25">
      <c r="A142" s="170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0"/>
      <c r="B143" s="12" t="s">
        <v>119</v>
      </c>
      <c r="C143" s="13">
        <v>92</v>
      </c>
      <c r="D143" s="13">
        <v>35</v>
      </c>
      <c r="E143" s="14">
        <v>1.6285714285714299</v>
      </c>
    </row>
    <row r="144" spans="1:5" x14ac:dyDescent="0.25">
      <c r="A144" s="170"/>
      <c r="B144" s="12" t="s">
        <v>120</v>
      </c>
      <c r="C144" s="13">
        <v>2397</v>
      </c>
      <c r="D144" s="13">
        <v>3264</v>
      </c>
      <c r="E144" s="14">
        <v>-0.265625</v>
      </c>
    </row>
    <row r="145" spans="1:5" x14ac:dyDescent="0.25">
      <c r="A145" s="170"/>
      <c r="B145" s="12" t="s">
        <v>121</v>
      </c>
      <c r="C145" s="13">
        <v>3</v>
      </c>
      <c r="D145" s="13">
        <v>0</v>
      </c>
      <c r="E145" s="14">
        <v>0</v>
      </c>
    </row>
    <row r="146" spans="1:5" x14ac:dyDescent="0.25">
      <c r="A146" s="170"/>
      <c r="B146" s="12" t="s">
        <v>122</v>
      </c>
      <c r="C146" s="13">
        <v>220</v>
      </c>
      <c r="D146" s="13">
        <v>213</v>
      </c>
      <c r="E146" s="14">
        <v>3.2863849765258198E-2</v>
      </c>
    </row>
    <row r="147" spans="1:5" x14ac:dyDescent="0.25">
      <c r="A147" s="170"/>
      <c r="B147" s="12" t="s">
        <v>123</v>
      </c>
      <c r="C147" s="13">
        <v>523</v>
      </c>
      <c r="D147" s="13">
        <v>655</v>
      </c>
      <c r="E147" s="14">
        <v>-0.20152671755725199</v>
      </c>
    </row>
    <row r="148" spans="1:5" x14ac:dyDescent="0.25">
      <c r="A148" s="170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25">
      <c r="A149" s="170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25">
      <c r="A150" s="170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70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0"/>
      <c r="B152" s="12" t="s">
        <v>128</v>
      </c>
      <c r="C152" s="13">
        <v>29</v>
      </c>
      <c r="D152" s="13">
        <v>34</v>
      </c>
      <c r="E152" s="14">
        <v>-0.14705882352941199</v>
      </c>
    </row>
    <row r="153" spans="1:5" x14ac:dyDescent="0.25">
      <c r="A153" s="170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1"/>
      <c r="B154" s="12" t="s">
        <v>130</v>
      </c>
      <c r="C154" s="13">
        <v>17</v>
      </c>
      <c r="D154" s="13">
        <v>19</v>
      </c>
      <c r="E154" s="14">
        <v>-0.105263157894737</v>
      </c>
    </row>
    <row r="155" spans="1:5" x14ac:dyDescent="0.25">
      <c r="A155" s="169" t="s">
        <v>131</v>
      </c>
      <c r="B155" s="12" t="s">
        <v>114</v>
      </c>
      <c r="C155" s="13">
        <v>1848</v>
      </c>
      <c r="D155" s="13">
        <v>2331</v>
      </c>
      <c r="E155" s="14">
        <v>-0.20720720720720701</v>
      </c>
    </row>
    <row r="156" spans="1:5" x14ac:dyDescent="0.25">
      <c r="A156" s="170"/>
      <c r="B156" s="12" t="s">
        <v>115</v>
      </c>
      <c r="C156" s="13">
        <v>296</v>
      </c>
      <c r="D156" s="13">
        <v>282</v>
      </c>
      <c r="E156" s="14">
        <v>4.9645390070922002E-2</v>
      </c>
    </row>
    <row r="157" spans="1:5" x14ac:dyDescent="0.25">
      <c r="A157" s="170"/>
      <c r="B157" s="12" t="s">
        <v>116</v>
      </c>
      <c r="C157" s="13">
        <v>142</v>
      </c>
      <c r="D157" s="13">
        <v>86</v>
      </c>
      <c r="E157" s="14">
        <v>0.65116279069767402</v>
      </c>
    </row>
    <row r="158" spans="1:5" x14ac:dyDescent="0.25">
      <c r="A158" s="170"/>
      <c r="B158" s="12" t="s">
        <v>117</v>
      </c>
      <c r="C158" s="13">
        <v>59</v>
      </c>
      <c r="D158" s="13">
        <v>92</v>
      </c>
      <c r="E158" s="14">
        <v>-0.35869565217391303</v>
      </c>
    </row>
    <row r="159" spans="1:5" x14ac:dyDescent="0.25">
      <c r="A159" s="170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0"/>
      <c r="B160" s="12" t="s">
        <v>119</v>
      </c>
      <c r="C160" s="13">
        <v>24</v>
      </c>
      <c r="D160" s="13">
        <v>12</v>
      </c>
      <c r="E160" s="14">
        <v>1</v>
      </c>
    </row>
    <row r="161" spans="1:5" x14ac:dyDescent="0.25">
      <c r="A161" s="170"/>
      <c r="B161" s="12" t="s">
        <v>120</v>
      </c>
      <c r="C161" s="13">
        <v>957</v>
      </c>
      <c r="D161" s="13">
        <v>1305</v>
      </c>
      <c r="E161" s="14">
        <v>-0.266666666666667</v>
      </c>
    </row>
    <row r="162" spans="1:5" x14ac:dyDescent="0.25">
      <c r="A162" s="170"/>
      <c r="B162" s="12" t="s">
        <v>121</v>
      </c>
      <c r="C162" s="13">
        <v>3</v>
      </c>
      <c r="D162" s="13">
        <v>0</v>
      </c>
      <c r="E162" s="14">
        <v>0</v>
      </c>
    </row>
    <row r="163" spans="1:5" x14ac:dyDescent="0.25">
      <c r="A163" s="170"/>
      <c r="B163" s="12" t="s">
        <v>122</v>
      </c>
      <c r="C163" s="13">
        <v>112</v>
      </c>
      <c r="D163" s="13">
        <v>110</v>
      </c>
      <c r="E163" s="14">
        <v>1.8181818181818198E-2</v>
      </c>
    </row>
    <row r="164" spans="1:5" x14ac:dyDescent="0.25">
      <c r="A164" s="170"/>
      <c r="B164" s="12" t="s">
        <v>123</v>
      </c>
      <c r="C164" s="13">
        <v>268</v>
      </c>
      <c r="D164" s="13">
        <v>321</v>
      </c>
      <c r="E164" s="14">
        <v>-0.16510903426791301</v>
      </c>
    </row>
    <row r="165" spans="1:5" x14ac:dyDescent="0.25">
      <c r="A165" s="170"/>
      <c r="B165" s="12" t="s">
        <v>124</v>
      </c>
      <c r="C165" s="13">
        <v>0</v>
      </c>
      <c r="D165" s="21"/>
      <c r="E165" s="14">
        <v>0</v>
      </c>
    </row>
    <row r="166" spans="1:5" x14ac:dyDescent="0.25">
      <c r="A166" s="170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70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70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0"/>
      <c r="B169" s="12" t="s">
        <v>128</v>
      </c>
      <c r="C169" s="13">
        <v>20</v>
      </c>
      <c r="D169" s="13">
        <v>17</v>
      </c>
      <c r="E169" s="14">
        <v>0.17647058823529399</v>
      </c>
    </row>
    <row r="170" spans="1:5" x14ac:dyDescent="0.25">
      <c r="A170" s="170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0"/>
      <c r="B171" s="12" t="s">
        <v>130</v>
      </c>
      <c r="C171" s="13">
        <v>17</v>
      </c>
      <c r="D171" s="13">
        <v>19</v>
      </c>
      <c r="E171" s="14">
        <v>-0.105263157894737</v>
      </c>
    </row>
    <row r="172" spans="1:5" x14ac:dyDescent="0.25">
      <c r="A172" s="171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2472</v>
      </c>
      <c r="D175" s="13">
        <v>2415</v>
      </c>
      <c r="E175" s="14">
        <v>2.3602484472049701E-2</v>
      </c>
    </row>
    <row r="176" spans="1:5" x14ac:dyDescent="0.25">
      <c r="A176" s="11" t="s">
        <v>135</v>
      </c>
      <c r="B176" s="18"/>
      <c r="C176" s="13">
        <v>982</v>
      </c>
      <c r="D176" s="13">
        <v>568</v>
      </c>
      <c r="E176" s="14">
        <v>0.72887323943661997</v>
      </c>
    </row>
    <row r="177" spans="1:5" x14ac:dyDescent="0.25">
      <c r="A177" s="11" t="s">
        <v>136</v>
      </c>
      <c r="B177" s="19"/>
      <c r="C177" s="16">
        <v>1240</v>
      </c>
      <c r="D177" s="16">
        <v>1386</v>
      </c>
      <c r="E177" s="17">
        <v>-0.105339105339105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289</v>
      </c>
      <c r="D180" s="13">
        <v>280</v>
      </c>
      <c r="E180" s="14">
        <v>3.2142857142857098E-2</v>
      </c>
    </row>
    <row r="181" spans="1:5" x14ac:dyDescent="0.25">
      <c r="A181" s="170"/>
      <c r="B181" s="12" t="s">
        <v>16</v>
      </c>
      <c r="C181" s="13">
        <v>204</v>
      </c>
      <c r="D181" s="13">
        <v>157</v>
      </c>
      <c r="E181" s="14">
        <v>0.29936305732484098</v>
      </c>
    </row>
    <row r="182" spans="1:5" x14ac:dyDescent="0.25">
      <c r="A182" s="171"/>
      <c r="B182" s="12" t="s">
        <v>20</v>
      </c>
      <c r="C182" s="13">
        <v>149</v>
      </c>
      <c r="D182" s="13">
        <v>204</v>
      </c>
      <c r="E182" s="14">
        <v>-0.269607843137255</v>
      </c>
    </row>
    <row r="183" spans="1:5" x14ac:dyDescent="0.25">
      <c r="A183" s="169" t="s">
        <v>140</v>
      </c>
      <c r="B183" s="12" t="s">
        <v>141</v>
      </c>
      <c r="C183" s="13">
        <v>95</v>
      </c>
      <c r="D183" s="13">
        <v>131</v>
      </c>
      <c r="E183" s="14">
        <v>-0.27480916030534402</v>
      </c>
    </row>
    <row r="184" spans="1:5" x14ac:dyDescent="0.25">
      <c r="A184" s="170"/>
      <c r="B184" s="12" t="s">
        <v>142</v>
      </c>
      <c r="C184" s="13">
        <v>102</v>
      </c>
      <c r="D184" s="13">
        <v>135</v>
      </c>
      <c r="E184" s="14">
        <v>-0.24444444444444399</v>
      </c>
    </row>
    <row r="185" spans="1:5" x14ac:dyDescent="0.25">
      <c r="A185" s="171"/>
      <c r="B185" s="12" t="s">
        <v>143</v>
      </c>
      <c r="C185" s="13">
        <v>4</v>
      </c>
      <c r="D185" s="13">
        <v>3</v>
      </c>
      <c r="E185" s="14">
        <v>0.33333333333333298</v>
      </c>
    </row>
    <row r="186" spans="1:5" x14ac:dyDescent="0.25">
      <c r="A186" s="11" t="s">
        <v>144</v>
      </c>
      <c r="B186" s="19"/>
      <c r="C186" s="16">
        <v>118</v>
      </c>
      <c r="D186" s="16">
        <v>139</v>
      </c>
      <c r="E186" s="17">
        <v>-0.15107913669064699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114</v>
      </c>
      <c r="D189" s="13">
        <v>156</v>
      </c>
      <c r="E189" s="14">
        <v>-0.269230769230769</v>
      </c>
    </row>
    <row r="190" spans="1:5" x14ac:dyDescent="0.25">
      <c r="A190" s="169" t="s">
        <v>147</v>
      </c>
      <c r="B190" s="12" t="s">
        <v>148</v>
      </c>
      <c r="C190" s="13">
        <v>7</v>
      </c>
      <c r="D190" s="13">
        <v>9</v>
      </c>
      <c r="E190" s="14">
        <v>-0.22222222222222199</v>
      </c>
    </row>
    <row r="191" spans="1:5" x14ac:dyDescent="0.25">
      <c r="A191" s="170"/>
      <c r="B191" s="12" t="s">
        <v>149</v>
      </c>
      <c r="C191" s="13">
        <v>1</v>
      </c>
      <c r="D191" s="13">
        <v>0</v>
      </c>
      <c r="E191" s="14">
        <v>0</v>
      </c>
    </row>
    <row r="192" spans="1:5" x14ac:dyDescent="0.25">
      <c r="A192" s="171"/>
      <c r="B192" s="12" t="s">
        <v>150</v>
      </c>
      <c r="C192" s="13">
        <v>0</v>
      </c>
      <c r="D192" s="13">
        <v>2</v>
      </c>
      <c r="E192" s="14">
        <v>-1</v>
      </c>
    </row>
    <row r="193" spans="1:5" x14ac:dyDescent="0.25">
      <c r="A193" s="11" t="s">
        <v>151</v>
      </c>
      <c r="B193" s="18"/>
      <c r="C193" s="13">
        <v>6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361</v>
      </c>
      <c r="D195" s="16">
        <v>438</v>
      </c>
      <c r="E195" s="17">
        <v>-0.175799086757991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90</v>
      </c>
      <c r="D198" s="13">
        <v>61</v>
      </c>
      <c r="E198" s="14">
        <v>0.47540983606557402</v>
      </c>
    </row>
    <row r="199" spans="1:5" x14ac:dyDescent="0.25">
      <c r="A199" s="169" t="s">
        <v>64</v>
      </c>
      <c r="B199" s="12" t="s">
        <v>155</v>
      </c>
      <c r="C199" s="13">
        <v>45</v>
      </c>
      <c r="D199" s="13">
        <v>37</v>
      </c>
      <c r="E199" s="14">
        <v>0.21621621621621601</v>
      </c>
    </row>
    <row r="200" spans="1:5" x14ac:dyDescent="0.25">
      <c r="A200" s="171"/>
      <c r="B200" s="12" t="s">
        <v>106</v>
      </c>
      <c r="C200" s="13">
        <v>164</v>
      </c>
      <c r="D200" s="13">
        <v>103</v>
      </c>
      <c r="E200" s="14">
        <v>0.59223300970873805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0</v>
      </c>
      <c r="D206" s="13">
        <v>1</v>
      </c>
      <c r="E206" s="14">
        <v>-1</v>
      </c>
    </row>
    <row r="207" spans="1:5" x14ac:dyDescent="0.25">
      <c r="A207" s="171"/>
      <c r="B207" s="12" t="s">
        <v>162</v>
      </c>
      <c r="C207" s="13">
        <v>16</v>
      </c>
      <c r="D207" s="13">
        <v>25</v>
      </c>
      <c r="E207" s="14">
        <v>-0.36</v>
      </c>
    </row>
    <row r="208" spans="1:5" x14ac:dyDescent="0.25">
      <c r="A208" s="11" t="s">
        <v>163</v>
      </c>
      <c r="B208" s="18"/>
      <c r="C208" s="13">
        <v>3</v>
      </c>
      <c r="D208" s="13">
        <v>5</v>
      </c>
      <c r="E208" s="14">
        <v>-0.4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13">
        <v>2</v>
      </c>
      <c r="D217" s="13">
        <v>2</v>
      </c>
      <c r="E217" s="25">
        <v>0</v>
      </c>
    </row>
    <row r="218" spans="1:5" x14ac:dyDescent="0.25">
      <c r="A218" s="170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0"/>
      <c r="B219" s="12" t="s">
        <v>174</v>
      </c>
      <c r="C219" s="13">
        <v>9</v>
      </c>
      <c r="D219" s="13">
        <v>14</v>
      </c>
      <c r="E219" s="25">
        <v>10</v>
      </c>
    </row>
    <row r="220" spans="1:5" x14ac:dyDescent="0.25">
      <c r="A220" s="170"/>
      <c r="B220" s="12" t="s">
        <v>175</v>
      </c>
      <c r="C220" s="13">
        <v>20</v>
      </c>
      <c r="D220" s="13">
        <v>20</v>
      </c>
      <c r="E220" s="25">
        <v>0</v>
      </c>
    </row>
    <row r="221" spans="1:5" x14ac:dyDescent="0.25">
      <c r="A221" s="170"/>
      <c r="B221" s="12" t="s">
        <v>176</v>
      </c>
      <c r="C221" s="13">
        <v>425</v>
      </c>
      <c r="D221" s="13">
        <v>655</v>
      </c>
      <c r="E221" s="25">
        <v>255</v>
      </c>
    </row>
    <row r="222" spans="1:5" x14ac:dyDescent="0.25">
      <c r="A222" s="170"/>
      <c r="B222" s="12" t="s">
        <v>177</v>
      </c>
      <c r="C222" s="13">
        <v>518</v>
      </c>
      <c r="D222" s="13">
        <v>593</v>
      </c>
      <c r="E222" s="25">
        <v>0</v>
      </c>
    </row>
    <row r="223" spans="1:5" x14ac:dyDescent="0.25">
      <c r="A223" s="170"/>
      <c r="B223" s="12" t="s">
        <v>178</v>
      </c>
      <c r="C223" s="13">
        <v>391</v>
      </c>
      <c r="D223" s="13">
        <v>517</v>
      </c>
      <c r="E223" s="25">
        <v>200</v>
      </c>
    </row>
    <row r="224" spans="1:5" x14ac:dyDescent="0.25">
      <c r="A224" s="170"/>
      <c r="B224" s="12" t="s">
        <v>179</v>
      </c>
      <c r="C224" s="13">
        <v>194</v>
      </c>
      <c r="D224" s="13">
        <v>222</v>
      </c>
      <c r="E224" s="25">
        <v>0</v>
      </c>
    </row>
    <row r="225" spans="1:5" x14ac:dyDescent="0.25">
      <c r="A225" s="170"/>
      <c r="B225" s="12" t="s">
        <v>180</v>
      </c>
      <c r="C225" s="13">
        <v>0</v>
      </c>
      <c r="D225" s="13">
        <v>5</v>
      </c>
      <c r="E225" s="25">
        <v>0</v>
      </c>
    </row>
    <row r="226" spans="1:5" x14ac:dyDescent="0.25">
      <c r="A226" s="170"/>
      <c r="B226" s="12" t="s">
        <v>181</v>
      </c>
      <c r="C226" s="13">
        <v>149</v>
      </c>
      <c r="D226" s="13">
        <v>32</v>
      </c>
      <c r="E226" s="25">
        <v>62</v>
      </c>
    </row>
    <row r="227" spans="1:5" x14ac:dyDescent="0.25">
      <c r="A227" s="170"/>
      <c r="B227" s="12" t="s">
        <v>182</v>
      </c>
      <c r="C227" s="13">
        <v>335</v>
      </c>
      <c r="D227" s="13">
        <v>509</v>
      </c>
      <c r="E227" s="25">
        <v>179</v>
      </c>
    </row>
    <row r="228" spans="1:5" x14ac:dyDescent="0.25">
      <c r="A228" s="170"/>
      <c r="B228" s="12" t="s">
        <v>183</v>
      </c>
      <c r="C228" s="13">
        <v>66</v>
      </c>
      <c r="D228" s="13">
        <v>80</v>
      </c>
      <c r="E228" s="25">
        <v>0</v>
      </c>
    </row>
    <row r="229" spans="1:5" x14ac:dyDescent="0.25">
      <c r="A229" s="170"/>
      <c r="B229" s="12" t="s">
        <v>184</v>
      </c>
      <c r="C229" s="13">
        <v>9</v>
      </c>
      <c r="D229" s="13">
        <v>3</v>
      </c>
      <c r="E229" s="25">
        <v>1</v>
      </c>
    </row>
    <row r="230" spans="1:5" x14ac:dyDescent="0.25">
      <c r="A230" s="170"/>
      <c r="B230" s="12" t="s">
        <v>185</v>
      </c>
      <c r="C230" s="13">
        <v>24</v>
      </c>
      <c r="D230" s="13">
        <v>22</v>
      </c>
      <c r="E230" s="25">
        <v>4</v>
      </c>
    </row>
    <row r="231" spans="1:5" x14ac:dyDescent="0.25">
      <c r="A231" s="171"/>
      <c r="B231" s="12" t="s">
        <v>186</v>
      </c>
      <c r="C231" s="13">
        <v>1</v>
      </c>
      <c r="D231" s="13">
        <v>0</v>
      </c>
      <c r="E231" s="25">
        <v>0</v>
      </c>
    </row>
    <row r="232" spans="1:5" x14ac:dyDescent="0.25">
      <c r="A232" s="176" t="s">
        <v>187</v>
      </c>
      <c r="B232" s="177"/>
      <c r="C232" s="26">
        <v>2143</v>
      </c>
      <c r="D232" s="26">
        <v>2674</v>
      </c>
      <c r="E232" s="27">
        <v>711</v>
      </c>
    </row>
    <row r="233" spans="1:5" x14ac:dyDescent="0.25">
      <c r="A233" s="169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70"/>
      <c r="B234" s="12" t="s">
        <v>190</v>
      </c>
      <c r="C234" s="13">
        <v>22</v>
      </c>
      <c r="D234" s="13">
        <v>33</v>
      </c>
      <c r="E234" s="25">
        <v>6</v>
      </c>
    </row>
    <row r="235" spans="1:5" x14ac:dyDescent="0.25">
      <c r="A235" s="171"/>
      <c r="B235" s="12" t="s">
        <v>191</v>
      </c>
      <c r="C235" s="13">
        <v>4</v>
      </c>
      <c r="D235" s="13">
        <v>11</v>
      </c>
      <c r="E235" s="25">
        <v>1</v>
      </c>
    </row>
    <row r="236" spans="1:5" x14ac:dyDescent="0.25">
      <c r="A236" s="176" t="s">
        <v>187</v>
      </c>
      <c r="B236" s="177"/>
      <c r="C236" s="26">
        <v>26</v>
      </c>
      <c r="D236" s="26">
        <v>44</v>
      </c>
      <c r="E236" s="27">
        <v>7</v>
      </c>
    </row>
    <row r="237" spans="1:5" x14ac:dyDescent="0.25">
      <c r="A237" s="169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0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0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0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70"/>
      <c r="B241" s="12" t="s">
        <v>197</v>
      </c>
      <c r="C241" s="13">
        <v>29</v>
      </c>
      <c r="D241" s="13">
        <v>51</v>
      </c>
      <c r="E241" s="25">
        <v>9</v>
      </c>
    </row>
    <row r="242" spans="1:5" x14ac:dyDescent="0.25">
      <c r="A242" s="170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0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0"/>
      <c r="B244" s="12" t="s">
        <v>200</v>
      </c>
      <c r="C244" s="13">
        <v>144</v>
      </c>
      <c r="D244" s="13">
        <v>133</v>
      </c>
      <c r="E244" s="25">
        <v>43</v>
      </c>
    </row>
    <row r="245" spans="1:5" x14ac:dyDescent="0.25">
      <c r="A245" s="170"/>
      <c r="B245" s="12" t="s">
        <v>201</v>
      </c>
      <c r="C245" s="13">
        <v>6</v>
      </c>
      <c r="D245" s="13">
        <v>10</v>
      </c>
      <c r="E245" s="25">
        <v>0</v>
      </c>
    </row>
    <row r="246" spans="1:5" x14ac:dyDescent="0.25">
      <c r="A246" s="170"/>
      <c r="B246" s="12" t="s">
        <v>202</v>
      </c>
      <c r="C246" s="13">
        <v>14</v>
      </c>
      <c r="D246" s="13">
        <v>20</v>
      </c>
      <c r="E246" s="25">
        <v>0</v>
      </c>
    </row>
    <row r="247" spans="1:5" x14ac:dyDescent="0.25">
      <c r="A247" s="170"/>
      <c r="B247" s="12" t="s">
        <v>203</v>
      </c>
      <c r="C247" s="13">
        <v>11</v>
      </c>
      <c r="D247" s="13">
        <v>28</v>
      </c>
      <c r="E247" s="25">
        <v>13</v>
      </c>
    </row>
    <row r="248" spans="1:5" x14ac:dyDescent="0.25">
      <c r="A248" s="170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70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0"/>
      <c r="B250" s="12" t="s">
        <v>206</v>
      </c>
      <c r="C250" s="13">
        <v>2</v>
      </c>
      <c r="D250" s="13">
        <v>9</v>
      </c>
      <c r="E250" s="25">
        <v>0</v>
      </c>
    </row>
    <row r="251" spans="1:5" x14ac:dyDescent="0.25">
      <c r="A251" s="170"/>
      <c r="B251" s="12" t="s">
        <v>207</v>
      </c>
      <c r="C251" s="13">
        <v>0</v>
      </c>
      <c r="D251" s="13">
        <v>2</v>
      </c>
      <c r="E251" s="25">
        <v>0</v>
      </c>
    </row>
    <row r="252" spans="1:5" x14ac:dyDescent="0.25">
      <c r="A252" s="170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0"/>
      <c r="B253" s="12" t="s">
        <v>209</v>
      </c>
      <c r="C253" s="13">
        <v>1</v>
      </c>
      <c r="D253" s="13">
        <v>1</v>
      </c>
      <c r="E253" s="25">
        <v>0</v>
      </c>
    </row>
    <row r="254" spans="1:5" x14ac:dyDescent="0.25">
      <c r="A254" s="170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70"/>
      <c r="B255" s="12" t="s">
        <v>211</v>
      </c>
      <c r="C255" s="13">
        <v>8</v>
      </c>
      <c r="D255" s="13">
        <v>8</v>
      </c>
      <c r="E255" s="25">
        <v>0</v>
      </c>
    </row>
    <row r="256" spans="1:5" x14ac:dyDescent="0.25">
      <c r="A256" s="170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0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0"/>
      <c r="B258" s="12" t="s">
        <v>214</v>
      </c>
      <c r="C258" s="13">
        <v>12</v>
      </c>
      <c r="D258" s="13">
        <v>15</v>
      </c>
      <c r="E258" s="25">
        <v>3</v>
      </c>
    </row>
    <row r="259" spans="1:5" x14ac:dyDescent="0.25">
      <c r="A259" s="170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70"/>
      <c r="B260" s="12" t="s">
        <v>216</v>
      </c>
      <c r="C260" s="13">
        <v>15</v>
      </c>
      <c r="D260" s="13">
        <v>21</v>
      </c>
      <c r="E260" s="25">
        <v>8</v>
      </c>
    </row>
    <row r="261" spans="1:5" x14ac:dyDescent="0.25">
      <c r="A261" s="170"/>
      <c r="B261" s="12" t="s">
        <v>217</v>
      </c>
      <c r="C261" s="13">
        <v>71</v>
      </c>
      <c r="D261" s="13">
        <v>64</v>
      </c>
      <c r="E261" s="25">
        <v>30</v>
      </c>
    </row>
    <row r="262" spans="1:5" x14ac:dyDescent="0.25">
      <c r="A262" s="170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0"/>
      <c r="B263" s="12" t="s">
        <v>219</v>
      </c>
      <c r="C263" s="13">
        <v>2</v>
      </c>
      <c r="D263" s="13">
        <v>1</v>
      </c>
      <c r="E263" s="25">
        <v>2</v>
      </c>
    </row>
    <row r="264" spans="1:5" x14ac:dyDescent="0.25">
      <c r="A264" s="170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0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0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0"/>
      <c r="B267" s="12" t="s">
        <v>223</v>
      </c>
      <c r="C267" s="13">
        <v>3</v>
      </c>
      <c r="D267" s="13">
        <v>3</v>
      </c>
      <c r="E267" s="25">
        <v>1</v>
      </c>
    </row>
    <row r="268" spans="1:5" x14ac:dyDescent="0.25">
      <c r="A268" s="170"/>
      <c r="B268" s="12" t="s">
        <v>224</v>
      </c>
      <c r="C268" s="13">
        <v>0</v>
      </c>
      <c r="D268" s="13">
        <v>0</v>
      </c>
      <c r="E268" s="25">
        <v>1</v>
      </c>
    </row>
    <row r="269" spans="1:5" x14ac:dyDescent="0.25">
      <c r="A269" s="171"/>
      <c r="B269" s="12" t="s">
        <v>225</v>
      </c>
      <c r="C269" s="13">
        <v>8</v>
      </c>
      <c r="D269" s="13">
        <v>21</v>
      </c>
      <c r="E269" s="25">
        <v>0</v>
      </c>
    </row>
    <row r="270" spans="1:5" x14ac:dyDescent="0.25">
      <c r="A270" s="176" t="s">
        <v>187</v>
      </c>
      <c r="B270" s="177"/>
      <c r="C270" s="26">
        <v>326</v>
      </c>
      <c r="D270" s="26">
        <v>387</v>
      </c>
      <c r="E270" s="27">
        <v>110</v>
      </c>
    </row>
    <row r="271" spans="1:5" x14ac:dyDescent="0.25">
      <c r="A271" s="11" t="s">
        <v>226</v>
      </c>
      <c r="B271" s="12" t="s">
        <v>227</v>
      </c>
      <c r="C271" s="13">
        <v>12</v>
      </c>
      <c r="D271" s="13">
        <v>22</v>
      </c>
      <c r="E271" s="25">
        <v>15</v>
      </c>
    </row>
    <row r="272" spans="1:5" x14ac:dyDescent="0.25">
      <c r="A272" s="176" t="s">
        <v>187</v>
      </c>
      <c r="B272" s="177"/>
      <c r="C272" s="26">
        <v>12</v>
      </c>
      <c r="D272" s="26">
        <v>22</v>
      </c>
      <c r="E272" s="27">
        <v>15</v>
      </c>
    </row>
    <row r="273" spans="1:5" x14ac:dyDescent="0.25">
      <c r="A273" s="169" t="s">
        <v>228</v>
      </c>
      <c r="B273" s="12" t="s">
        <v>229</v>
      </c>
      <c r="C273" s="13">
        <v>20</v>
      </c>
      <c r="D273" s="13">
        <v>28</v>
      </c>
      <c r="E273" s="25">
        <v>1</v>
      </c>
    </row>
    <row r="274" spans="1:5" x14ac:dyDescent="0.25">
      <c r="A274" s="170"/>
      <c r="B274" s="12" t="s">
        <v>230</v>
      </c>
      <c r="C274" s="13">
        <v>0</v>
      </c>
      <c r="D274" s="13">
        <v>2</v>
      </c>
      <c r="E274" s="25">
        <v>0</v>
      </c>
    </row>
    <row r="275" spans="1:5" x14ac:dyDescent="0.25">
      <c r="A275" s="170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0"/>
      <c r="B276" s="12" t="s">
        <v>232</v>
      </c>
      <c r="C276" s="13">
        <v>8</v>
      </c>
      <c r="D276" s="13">
        <v>5</v>
      </c>
      <c r="E276" s="25">
        <v>3</v>
      </c>
    </row>
    <row r="277" spans="1:5" x14ac:dyDescent="0.25">
      <c r="A277" s="170"/>
      <c r="B277" s="12" t="s">
        <v>233</v>
      </c>
      <c r="C277" s="13">
        <v>2</v>
      </c>
      <c r="D277" s="13">
        <v>2</v>
      </c>
      <c r="E277" s="25">
        <v>0</v>
      </c>
    </row>
    <row r="278" spans="1:5" x14ac:dyDescent="0.25">
      <c r="A278" s="170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0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0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1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6" t="s">
        <v>187</v>
      </c>
      <c r="B282" s="177"/>
      <c r="C282" s="26">
        <v>30</v>
      </c>
      <c r="D282" s="26">
        <v>37</v>
      </c>
      <c r="E282" s="27">
        <v>4</v>
      </c>
    </row>
    <row r="283" spans="1:5" x14ac:dyDescent="0.25">
      <c r="A283" s="169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0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1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6" t="s">
        <v>187</v>
      </c>
      <c r="B286" s="177"/>
      <c r="C286" s="26">
        <v>0</v>
      </c>
      <c r="D286" s="26">
        <v>0</v>
      </c>
      <c r="E286" s="27">
        <v>0</v>
      </c>
    </row>
    <row r="287" spans="1:5" x14ac:dyDescent="0.25">
      <c r="A287" s="169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70"/>
      <c r="B288" s="12" t="s">
        <v>243</v>
      </c>
      <c r="C288" s="13">
        <v>2</v>
      </c>
      <c r="D288" s="13">
        <v>1</v>
      </c>
      <c r="E288" s="25">
        <v>0</v>
      </c>
    </row>
    <row r="289" spans="1:5" x14ac:dyDescent="0.25">
      <c r="A289" s="170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70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0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0"/>
      <c r="B292" s="12" t="s">
        <v>247</v>
      </c>
      <c r="C292" s="13">
        <v>0</v>
      </c>
      <c r="D292" s="13">
        <v>2</v>
      </c>
      <c r="E292" s="25">
        <v>0</v>
      </c>
    </row>
    <row r="293" spans="1:5" x14ac:dyDescent="0.25">
      <c r="A293" s="170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0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70"/>
      <c r="B295" s="12" t="s">
        <v>250</v>
      </c>
      <c r="C295" s="13">
        <v>0</v>
      </c>
      <c r="D295" s="13">
        <v>6</v>
      </c>
      <c r="E295" s="25">
        <v>0</v>
      </c>
    </row>
    <row r="296" spans="1:5" x14ac:dyDescent="0.25">
      <c r="A296" s="170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1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6" t="s">
        <v>187</v>
      </c>
      <c r="B298" s="177"/>
      <c r="C298" s="26">
        <v>2</v>
      </c>
      <c r="D298" s="26">
        <v>9</v>
      </c>
      <c r="E298" s="27">
        <v>0</v>
      </c>
    </row>
    <row r="299" spans="1:5" x14ac:dyDescent="0.25">
      <c r="A299" s="169" t="s">
        <v>253</v>
      </c>
      <c r="B299" s="12" t="s">
        <v>254</v>
      </c>
      <c r="C299" s="13">
        <v>56</v>
      </c>
      <c r="D299" s="13">
        <v>35</v>
      </c>
      <c r="E299" s="25">
        <v>15</v>
      </c>
    </row>
    <row r="300" spans="1:5" x14ac:dyDescent="0.25">
      <c r="A300" s="170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1"/>
      <c r="B301" s="12" t="s">
        <v>256</v>
      </c>
      <c r="C301" s="13">
        <v>23</v>
      </c>
      <c r="D301" s="13">
        <v>26</v>
      </c>
      <c r="E301" s="25">
        <v>0</v>
      </c>
    </row>
    <row r="302" spans="1:5" x14ac:dyDescent="0.25">
      <c r="A302" s="176" t="s">
        <v>187</v>
      </c>
      <c r="B302" s="177"/>
      <c r="C302" s="26">
        <v>79</v>
      </c>
      <c r="D302" s="26">
        <v>61</v>
      </c>
      <c r="E302" s="27">
        <v>15</v>
      </c>
    </row>
    <row r="303" spans="1:5" x14ac:dyDescent="0.25">
      <c r="A303" s="169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0"/>
      <c r="B304" s="12" t="s">
        <v>259</v>
      </c>
      <c r="C304" s="13">
        <v>604</v>
      </c>
      <c r="D304" s="13">
        <v>604</v>
      </c>
      <c r="E304" s="25">
        <v>15</v>
      </c>
    </row>
    <row r="305" spans="1:5" x14ac:dyDescent="0.25">
      <c r="A305" s="171"/>
      <c r="B305" s="12" t="s">
        <v>260</v>
      </c>
      <c r="C305" s="13">
        <v>3</v>
      </c>
      <c r="D305" s="13">
        <v>5</v>
      </c>
      <c r="E305" s="25">
        <v>0</v>
      </c>
    </row>
    <row r="306" spans="1:5" x14ac:dyDescent="0.25">
      <c r="A306" s="176" t="s">
        <v>187</v>
      </c>
      <c r="B306" s="177"/>
      <c r="C306" s="26">
        <v>607</v>
      </c>
      <c r="D306" s="26">
        <v>609</v>
      </c>
      <c r="E306" s="27">
        <v>15</v>
      </c>
    </row>
    <row r="307" spans="1:5" x14ac:dyDescent="0.25">
      <c r="A307" s="169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0"/>
      <c r="B308" s="12" t="s">
        <v>263</v>
      </c>
      <c r="C308" s="13">
        <v>4</v>
      </c>
      <c r="D308" s="13">
        <v>4</v>
      </c>
      <c r="E308" s="25">
        <v>0</v>
      </c>
    </row>
    <row r="309" spans="1:5" x14ac:dyDescent="0.25">
      <c r="A309" s="170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70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70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0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0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0"/>
      <c r="B314" s="12" t="s">
        <v>268</v>
      </c>
      <c r="C314" s="13">
        <v>25</v>
      </c>
      <c r="D314" s="13">
        <v>32</v>
      </c>
      <c r="E314" s="25">
        <v>0</v>
      </c>
    </row>
    <row r="315" spans="1:5" x14ac:dyDescent="0.25">
      <c r="A315" s="170"/>
      <c r="B315" s="12" t="s">
        <v>269</v>
      </c>
      <c r="C315" s="13">
        <v>177</v>
      </c>
      <c r="D315" s="13">
        <v>4</v>
      </c>
      <c r="E315" s="25">
        <v>12</v>
      </c>
    </row>
    <row r="316" spans="1:5" x14ac:dyDescent="0.25">
      <c r="A316" s="170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0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0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1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6" t="s">
        <v>187</v>
      </c>
      <c r="B320" s="177"/>
      <c r="C320" s="26">
        <v>206</v>
      </c>
      <c r="D320" s="26">
        <v>40</v>
      </c>
      <c r="E320" s="27">
        <v>12</v>
      </c>
    </row>
    <row r="321" spans="1:5" x14ac:dyDescent="0.25">
      <c r="A321" s="169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0"/>
      <c r="B322" s="12" t="s">
        <v>276</v>
      </c>
      <c r="C322" s="13">
        <v>5</v>
      </c>
      <c r="D322" s="13">
        <v>10</v>
      </c>
      <c r="E322" s="25">
        <v>2</v>
      </c>
    </row>
    <row r="323" spans="1:5" x14ac:dyDescent="0.25">
      <c r="A323" s="170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0"/>
      <c r="B324" s="12" t="s">
        <v>200</v>
      </c>
      <c r="C324" s="13">
        <v>131</v>
      </c>
      <c r="D324" s="13">
        <v>149</v>
      </c>
      <c r="E324" s="25">
        <v>25</v>
      </c>
    </row>
    <row r="325" spans="1:5" x14ac:dyDescent="0.25">
      <c r="A325" s="170"/>
      <c r="B325" s="12" t="s">
        <v>201</v>
      </c>
      <c r="C325" s="13">
        <v>0</v>
      </c>
      <c r="D325" s="13">
        <v>31</v>
      </c>
      <c r="E325" s="25">
        <v>0</v>
      </c>
    </row>
    <row r="326" spans="1:5" x14ac:dyDescent="0.25">
      <c r="A326" s="170"/>
      <c r="B326" s="12" t="s">
        <v>202</v>
      </c>
      <c r="C326" s="13">
        <v>12</v>
      </c>
      <c r="D326" s="13">
        <v>17</v>
      </c>
      <c r="E326" s="25">
        <v>4</v>
      </c>
    </row>
    <row r="327" spans="1:5" x14ac:dyDescent="0.25">
      <c r="A327" s="170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0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0"/>
      <c r="B329" s="12" t="s">
        <v>279</v>
      </c>
      <c r="C329" s="13">
        <v>16</v>
      </c>
      <c r="D329" s="13">
        <v>12</v>
      </c>
      <c r="E329" s="25">
        <v>2</v>
      </c>
    </row>
    <row r="330" spans="1:5" x14ac:dyDescent="0.25">
      <c r="A330" s="170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0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0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70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0"/>
      <c r="B334" s="12" t="s">
        <v>281</v>
      </c>
      <c r="C334" s="13">
        <v>358</v>
      </c>
      <c r="D334" s="13">
        <v>827</v>
      </c>
      <c r="E334" s="25">
        <v>228</v>
      </c>
    </row>
    <row r="335" spans="1:5" x14ac:dyDescent="0.25">
      <c r="A335" s="170"/>
      <c r="B335" s="12" t="s">
        <v>282</v>
      </c>
      <c r="C335" s="13">
        <v>534</v>
      </c>
      <c r="D335" s="13">
        <v>504</v>
      </c>
      <c r="E335" s="25">
        <v>0</v>
      </c>
    </row>
    <row r="336" spans="1:5" x14ac:dyDescent="0.25">
      <c r="A336" s="170"/>
      <c r="B336" s="12" t="s">
        <v>283</v>
      </c>
      <c r="C336" s="13">
        <v>0</v>
      </c>
      <c r="D336" s="13">
        <v>0</v>
      </c>
      <c r="E336" s="25">
        <v>0</v>
      </c>
    </row>
    <row r="337" spans="1:5" x14ac:dyDescent="0.25">
      <c r="A337" s="170"/>
      <c r="B337" s="12" t="s">
        <v>217</v>
      </c>
      <c r="C337" s="13">
        <v>0</v>
      </c>
      <c r="D337" s="13">
        <v>2</v>
      </c>
      <c r="E337" s="25">
        <v>0</v>
      </c>
    </row>
    <row r="338" spans="1:5" x14ac:dyDescent="0.25">
      <c r="A338" s="170"/>
      <c r="B338" s="12" t="s">
        <v>284</v>
      </c>
      <c r="C338" s="13">
        <v>0</v>
      </c>
      <c r="D338" s="13">
        <v>0</v>
      </c>
      <c r="E338" s="25">
        <v>0</v>
      </c>
    </row>
    <row r="339" spans="1:5" x14ac:dyDescent="0.25">
      <c r="A339" s="170"/>
      <c r="B339" s="12" t="s">
        <v>285</v>
      </c>
      <c r="C339" s="13">
        <v>1</v>
      </c>
      <c r="D339" s="13">
        <v>1</v>
      </c>
      <c r="E339" s="25">
        <v>1</v>
      </c>
    </row>
    <row r="340" spans="1:5" x14ac:dyDescent="0.25">
      <c r="A340" s="170"/>
      <c r="B340" s="12" t="s">
        <v>286</v>
      </c>
      <c r="C340" s="13">
        <v>2</v>
      </c>
      <c r="D340" s="13">
        <v>4</v>
      </c>
      <c r="E340" s="25">
        <v>1</v>
      </c>
    </row>
    <row r="341" spans="1:5" x14ac:dyDescent="0.25">
      <c r="A341" s="170"/>
      <c r="B341" s="12" t="s">
        <v>222</v>
      </c>
      <c r="C341" s="13">
        <v>1</v>
      </c>
      <c r="D341" s="13">
        <v>1</v>
      </c>
      <c r="E341" s="25">
        <v>0</v>
      </c>
    </row>
    <row r="342" spans="1:5" x14ac:dyDescent="0.25">
      <c r="A342" s="171"/>
      <c r="B342" s="12" t="s">
        <v>287</v>
      </c>
      <c r="C342" s="13">
        <v>200</v>
      </c>
      <c r="D342" s="13">
        <v>444</v>
      </c>
      <c r="E342" s="25">
        <v>12</v>
      </c>
    </row>
    <row r="343" spans="1:5" x14ac:dyDescent="0.25">
      <c r="A343" s="176" t="s">
        <v>187</v>
      </c>
      <c r="B343" s="177"/>
      <c r="C343" s="28">
        <v>1260</v>
      </c>
      <c r="D343" s="28">
        <v>2002</v>
      </c>
      <c r="E343" s="29">
        <v>275</v>
      </c>
    </row>
  </sheetData>
  <sheetProtection algorithmName="SHA-512" hashValue="/k+SfL5LQH44HK1mVwog0rLir0m/KpgDJTA3d4kcGMSU/zTUYeTIPSp1D56cs508c6sXBJUYpDiAONz3Y9srHQ==" saltValue="+Jvig7YSoviahsJLHJ4ay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848</v>
      </c>
      <c r="G2" s="84" t="s">
        <v>908</v>
      </c>
      <c r="H2" s="84" t="s">
        <v>908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D2" s="84" t="s">
        <v>476</v>
      </c>
      <c r="AE2" s="84" t="s">
        <v>848</v>
      </c>
      <c r="AF2" s="84" t="s">
        <v>858</v>
      </c>
      <c r="AI2" s="84" t="s">
        <v>175</v>
      </c>
      <c r="AL2" s="84" t="s">
        <v>476</v>
      </c>
      <c r="AM2" s="84" t="s">
        <v>476</v>
      </c>
      <c r="AN2" s="84" t="s">
        <v>476</v>
      </c>
      <c r="AO2" s="84" t="s">
        <v>476</v>
      </c>
      <c r="AV2" s="84" t="s">
        <v>476</v>
      </c>
      <c r="AW2" s="84" t="s">
        <v>459</v>
      </c>
      <c r="AX2" s="84" t="s">
        <v>849</v>
      </c>
      <c r="AY2" s="84" t="s">
        <v>17</v>
      </c>
      <c r="AZ2" s="84" t="s">
        <v>676</v>
      </c>
      <c r="BA2" s="84" t="s">
        <v>77</v>
      </c>
      <c r="BB2" s="84" t="s">
        <v>668</v>
      </c>
      <c r="BC2" s="84" t="s">
        <v>647</v>
      </c>
      <c r="BD2" s="84" t="s">
        <v>628</v>
      </c>
      <c r="BE2" s="84" t="s">
        <v>943</v>
      </c>
      <c r="BF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921</v>
      </c>
      <c r="G3" s="84" t="s">
        <v>909</v>
      </c>
      <c r="H3" s="84" t="s">
        <v>909</v>
      </c>
      <c r="I3" s="84" t="s">
        <v>908</v>
      </c>
      <c r="J3" s="84" t="s">
        <v>909</v>
      </c>
      <c r="K3" s="84" t="s">
        <v>911</v>
      </c>
      <c r="L3" s="84" t="s">
        <v>908</v>
      </c>
      <c r="M3" s="84" t="s">
        <v>908</v>
      </c>
      <c r="N3" s="84" t="s">
        <v>913</v>
      </c>
      <c r="O3" s="84" t="s">
        <v>908</v>
      </c>
      <c r="P3" s="84" t="s">
        <v>957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D3" s="84" t="s">
        <v>477</v>
      </c>
      <c r="AE3" s="84" t="s">
        <v>849</v>
      </c>
      <c r="AF3" s="84" t="s">
        <v>793</v>
      </c>
      <c r="AI3" s="84" t="s">
        <v>176</v>
      </c>
      <c r="AL3" s="84" t="s">
        <v>477</v>
      </c>
      <c r="AM3" s="84" t="s">
        <v>477</v>
      </c>
      <c r="AN3" s="84" t="s">
        <v>477</v>
      </c>
      <c r="AO3" s="84" t="s">
        <v>477</v>
      </c>
      <c r="AV3" s="84" t="s">
        <v>477</v>
      </c>
      <c r="AW3" s="84" t="s">
        <v>852</v>
      </c>
      <c r="AY3" s="84" t="s">
        <v>671</v>
      </c>
      <c r="AZ3" s="84" t="s">
        <v>677</v>
      </c>
      <c r="BA3" s="84" t="s">
        <v>1080</v>
      </c>
      <c r="BC3" s="84" t="s">
        <v>282</v>
      </c>
      <c r="BD3" s="84" t="s">
        <v>311</v>
      </c>
      <c r="BE3" s="84" t="s">
        <v>944</v>
      </c>
      <c r="BF3" s="84" t="s">
        <v>109</v>
      </c>
      <c r="BI3" s="84" t="s">
        <v>813</v>
      </c>
    </row>
    <row r="4" spans="1:61" x14ac:dyDescent="0.2">
      <c r="A4" s="84" t="s">
        <v>1042</v>
      </c>
      <c r="B4" s="84" t="s">
        <v>104</v>
      </c>
      <c r="C4" s="84" t="s">
        <v>1024</v>
      </c>
      <c r="D4" s="84" t="s">
        <v>909</v>
      </c>
      <c r="E4" s="84" t="s">
        <v>911</v>
      </c>
      <c r="F4" s="84" t="s">
        <v>924</v>
      </c>
      <c r="G4" s="84" t="s">
        <v>643</v>
      </c>
      <c r="H4" s="84" t="s">
        <v>643</v>
      </c>
      <c r="I4" s="84" t="s">
        <v>909</v>
      </c>
      <c r="J4" s="84" t="s">
        <v>915</v>
      </c>
      <c r="K4" s="84" t="s">
        <v>931</v>
      </c>
      <c r="L4" s="84" t="s">
        <v>911</v>
      </c>
      <c r="M4" s="84" t="s">
        <v>912</v>
      </c>
      <c r="N4" s="84" t="s">
        <v>924</v>
      </c>
      <c r="O4" s="84" t="s">
        <v>909</v>
      </c>
      <c r="Q4" s="84" t="s">
        <v>957</v>
      </c>
      <c r="R4" s="84" t="s">
        <v>709</v>
      </c>
      <c r="S4" s="84" t="s">
        <v>953</v>
      </c>
      <c r="T4" s="84" t="s">
        <v>955</v>
      </c>
      <c r="V4" s="84" t="s">
        <v>28</v>
      </c>
      <c r="W4" s="84" t="s">
        <v>1049</v>
      </c>
      <c r="AD4" s="84" t="s">
        <v>478</v>
      </c>
      <c r="AE4" s="84" t="s">
        <v>850</v>
      </c>
      <c r="AF4" s="84" t="s">
        <v>859</v>
      </c>
      <c r="AI4" s="84" t="s">
        <v>177</v>
      </c>
      <c r="AL4" s="84" t="s">
        <v>478</v>
      </c>
      <c r="AM4" s="84" t="s">
        <v>478</v>
      </c>
      <c r="AN4" s="84" t="s">
        <v>478</v>
      </c>
      <c r="AO4" s="84" t="s">
        <v>478</v>
      </c>
      <c r="AV4" s="84" t="s">
        <v>478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</row>
    <row r="5" spans="1:61" x14ac:dyDescent="0.2">
      <c r="A5" s="84" t="s">
        <v>698</v>
      </c>
      <c r="B5" s="84" t="s">
        <v>105</v>
      </c>
      <c r="C5" s="84" t="s">
        <v>147</v>
      </c>
      <c r="D5" s="84" t="s">
        <v>911</v>
      </c>
      <c r="E5" s="84" t="s">
        <v>643</v>
      </c>
      <c r="F5" s="84" t="s">
        <v>931</v>
      </c>
      <c r="G5" s="84" t="s">
        <v>922</v>
      </c>
      <c r="H5" s="84" t="s">
        <v>920</v>
      </c>
      <c r="I5" s="84" t="s">
        <v>915</v>
      </c>
      <c r="J5" s="84" t="s">
        <v>643</v>
      </c>
      <c r="L5" s="84" t="s">
        <v>643</v>
      </c>
      <c r="M5" s="84" t="s">
        <v>923</v>
      </c>
      <c r="O5" s="84" t="s">
        <v>915</v>
      </c>
      <c r="R5" s="84" t="s">
        <v>710</v>
      </c>
      <c r="S5" s="84" t="s">
        <v>957</v>
      </c>
      <c r="T5" s="84" t="s">
        <v>957</v>
      </c>
      <c r="V5" s="84" t="s">
        <v>29</v>
      </c>
      <c r="AD5" s="84" t="s">
        <v>479</v>
      </c>
      <c r="AE5" s="84" t="s">
        <v>851</v>
      </c>
      <c r="AI5" s="84" t="s">
        <v>178</v>
      </c>
      <c r="AL5" s="84" t="s">
        <v>479</v>
      </c>
      <c r="AM5" s="84" t="s">
        <v>480</v>
      </c>
      <c r="AN5" s="84" t="s">
        <v>480</v>
      </c>
      <c r="AO5" s="84" t="s">
        <v>480</v>
      </c>
      <c r="AV5" s="84" t="s">
        <v>480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1086</v>
      </c>
    </row>
    <row r="6" spans="1:61" x14ac:dyDescent="0.2">
      <c r="A6" s="84" t="s">
        <v>1043</v>
      </c>
      <c r="C6" s="84" t="s">
        <v>1025</v>
      </c>
      <c r="D6" s="84" t="s">
        <v>914</v>
      </c>
      <c r="E6" s="84" t="s">
        <v>920</v>
      </c>
      <c r="F6" s="84" t="s">
        <v>106</v>
      </c>
      <c r="G6" s="84" t="s">
        <v>925</v>
      </c>
      <c r="H6" s="84" t="s">
        <v>921</v>
      </c>
      <c r="I6" s="84" t="s">
        <v>643</v>
      </c>
      <c r="J6" s="84" t="s">
        <v>921</v>
      </c>
      <c r="L6" s="84" t="s">
        <v>927</v>
      </c>
      <c r="M6" s="84" t="s">
        <v>931</v>
      </c>
      <c r="O6" s="84" t="s">
        <v>643</v>
      </c>
      <c r="R6" s="84" t="s">
        <v>711</v>
      </c>
      <c r="V6" s="84" t="s">
        <v>30</v>
      </c>
      <c r="AD6" s="84" t="s">
        <v>480</v>
      </c>
      <c r="AE6" s="84" t="s">
        <v>459</v>
      </c>
      <c r="AI6" s="84" t="s">
        <v>179</v>
      </c>
      <c r="AL6" s="84" t="s">
        <v>480</v>
      </c>
      <c r="AM6" s="84" t="s">
        <v>481</v>
      </c>
      <c r="AN6" s="84" t="s">
        <v>481</v>
      </c>
      <c r="AO6" s="84" t="s">
        <v>481</v>
      </c>
      <c r="AV6" s="84" t="s">
        <v>481</v>
      </c>
      <c r="AY6" s="84" t="s">
        <v>674</v>
      </c>
      <c r="AZ6" s="84" t="s">
        <v>674</v>
      </c>
      <c r="BC6" s="84" t="s">
        <v>1083</v>
      </c>
      <c r="BD6" s="84" t="s">
        <v>631</v>
      </c>
      <c r="BE6" s="84" t="s">
        <v>688</v>
      </c>
    </row>
    <row r="7" spans="1:61" x14ac:dyDescent="0.2">
      <c r="C7" s="84" t="s">
        <v>1027</v>
      </c>
      <c r="D7" s="84" t="s">
        <v>915</v>
      </c>
      <c r="E7" s="84" t="s">
        <v>921</v>
      </c>
      <c r="G7" s="84" t="s">
        <v>106</v>
      </c>
      <c r="H7" s="84" t="s">
        <v>922</v>
      </c>
      <c r="I7" s="84" t="s">
        <v>920</v>
      </c>
      <c r="J7" s="84" t="s">
        <v>922</v>
      </c>
      <c r="O7" s="84" t="s">
        <v>921</v>
      </c>
      <c r="R7" s="84" t="s">
        <v>712</v>
      </c>
      <c r="AD7" s="84" t="s">
        <v>481</v>
      </c>
      <c r="AI7" s="84" t="s">
        <v>181</v>
      </c>
      <c r="AL7" s="84" t="s">
        <v>481</v>
      </c>
      <c r="AN7" s="84" t="s">
        <v>482</v>
      </c>
      <c r="AV7" s="84" t="s">
        <v>482</v>
      </c>
      <c r="BC7" s="84" t="s">
        <v>645</v>
      </c>
      <c r="BD7" s="84" t="s">
        <v>632</v>
      </c>
      <c r="BE7" s="84" t="s">
        <v>948</v>
      </c>
    </row>
    <row r="8" spans="1:61" x14ac:dyDescent="0.2">
      <c r="C8" s="84" t="s">
        <v>254</v>
      </c>
      <c r="D8" s="84" t="s">
        <v>643</v>
      </c>
      <c r="E8" s="84" t="s">
        <v>925</v>
      </c>
      <c r="H8" s="84" t="s">
        <v>925</v>
      </c>
      <c r="I8" s="84" t="s">
        <v>921</v>
      </c>
      <c r="J8" s="84" t="s">
        <v>925</v>
      </c>
      <c r="O8" s="84" t="s">
        <v>922</v>
      </c>
      <c r="R8" s="84" t="s">
        <v>713</v>
      </c>
      <c r="AD8" s="84" t="s">
        <v>482</v>
      </c>
      <c r="AI8" s="84" t="s">
        <v>182</v>
      </c>
      <c r="AL8" s="84" t="s">
        <v>482</v>
      </c>
      <c r="BD8" s="84" t="s">
        <v>633</v>
      </c>
    </row>
    <row r="9" spans="1:61" x14ac:dyDescent="0.2">
      <c r="C9" s="84" t="s">
        <v>1028</v>
      </c>
      <c r="D9" s="84" t="s">
        <v>920</v>
      </c>
      <c r="E9" s="84" t="s">
        <v>931</v>
      </c>
      <c r="H9" s="84" t="s">
        <v>927</v>
      </c>
      <c r="I9" s="84" t="s">
        <v>922</v>
      </c>
      <c r="J9" s="84" t="s">
        <v>927</v>
      </c>
      <c r="O9" s="84" t="s">
        <v>925</v>
      </c>
      <c r="R9" s="84" t="s">
        <v>716</v>
      </c>
      <c r="AI9" s="84" t="s">
        <v>183</v>
      </c>
      <c r="BD9" s="84" t="s">
        <v>408</v>
      </c>
    </row>
    <row r="10" spans="1:61" x14ac:dyDescent="0.2">
      <c r="C10" s="84" t="s">
        <v>261</v>
      </c>
      <c r="D10" s="84" t="s">
        <v>921</v>
      </c>
      <c r="E10" s="84" t="s">
        <v>932</v>
      </c>
      <c r="H10" s="84" t="s">
        <v>106</v>
      </c>
      <c r="I10" s="84" t="s">
        <v>923</v>
      </c>
      <c r="J10" s="84" t="s">
        <v>106</v>
      </c>
      <c r="O10" s="84" t="s">
        <v>927</v>
      </c>
      <c r="AI10" s="84" t="s">
        <v>185</v>
      </c>
      <c r="BD10" s="84" t="s">
        <v>634</v>
      </c>
    </row>
    <row r="11" spans="1:61" x14ac:dyDescent="0.2">
      <c r="C11" s="84" t="s">
        <v>1029</v>
      </c>
      <c r="D11" s="84" t="s">
        <v>922</v>
      </c>
      <c r="I11" s="84" t="s">
        <v>925</v>
      </c>
      <c r="O11" s="84" t="s">
        <v>106</v>
      </c>
      <c r="AI11" s="84" t="s">
        <v>106</v>
      </c>
      <c r="BD11" s="84" t="s">
        <v>478</v>
      </c>
    </row>
    <row r="12" spans="1:61" x14ac:dyDescent="0.2">
      <c r="D12" s="84" t="s">
        <v>923</v>
      </c>
      <c r="I12" s="84" t="s">
        <v>927</v>
      </c>
      <c r="BD12" s="84" t="s">
        <v>636</v>
      </c>
    </row>
    <row r="13" spans="1:61" x14ac:dyDescent="0.2">
      <c r="D13" s="84" t="s">
        <v>925</v>
      </c>
      <c r="I13" s="84" t="s">
        <v>931</v>
      </c>
      <c r="BD13" s="84" t="s">
        <v>637</v>
      </c>
    </row>
    <row r="14" spans="1:61" x14ac:dyDescent="0.2">
      <c r="D14" s="84" t="s">
        <v>927</v>
      </c>
      <c r="I14" s="84" t="s">
        <v>106</v>
      </c>
      <c r="BD14" s="84" t="s">
        <v>638</v>
      </c>
    </row>
    <row r="15" spans="1:61" x14ac:dyDescent="0.2">
      <c r="D15" s="84" t="s">
        <v>931</v>
      </c>
      <c r="BD15" s="84" t="s">
        <v>106</v>
      </c>
    </row>
    <row r="16" spans="1:61" x14ac:dyDescent="0.2">
      <c r="D16" s="84" t="s">
        <v>106</v>
      </c>
      <c r="BD16" s="84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1699</v>
      </c>
      <c r="D4" s="92">
        <f>SUM(DatosViolenciaGénero!D57:D63)</f>
        <v>213</v>
      </c>
    </row>
    <row r="5" spans="2:4" x14ac:dyDescent="0.2">
      <c r="B5" s="91" t="s">
        <v>909</v>
      </c>
      <c r="C5" s="92">
        <f>SUM(DatosViolenciaGénero!C64:C67)</f>
        <v>70</v>
      </c>
      <c r="D5" s="92">
        <f>SUM(DatosViolenciaGénero!D64:D67)</f>
        <v>8</v>
      </c>
    </row>
    <row r="6" spans="2:4" ht="12.75" customHeight="1" x14ac:dyDescent="0.2">
      <c r="B6" s="91" t="s">
        <v>953</v>
      </c>
      <c r="C6" s="92">
        <f>DatosViolenciaGénero!C68</f>
        <v>1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0</v>
      </c>
      <c r="D7" s="92">
        <f>SUM(DatosViolenciaGénero!D69:D71)</f>
        <v>0</v>
      </c>
    </row>
    <row r="8" spans="2:4" ht="12.75" customHeight="1" x14ac:dyDescent="0.2">
      <c r="B8" s="91" t="s">
        <v>955</v>
      </c>
      <c r="C8" s="92">
        <f>DatosViolenciaGénero!C75</f>
        <v>0</v>
      </c>
      <c r="D8" s="92">
        <f>DatosViolenciaGénero!D75</f>
        <v>1</v>
      </c>
    </row>
    <row r="9" spans="2:4" ht="12.75" customHeight="1" x14ac:dyDescent="0.2">
      <c r="B9" s="91" t="s">
        <v>956</v>
      </c>
      <c r="C9" s="92">
        <f>DatosViolenciaGénero!C72</f>
        <v>0</v>
      </c>
      <c r="D9" s="92">
        <f>DatosViolenciaGénero!D72</f>
        <v>0</v>
      </c>
    </row>
    <row r="10" spans="2:4" ht="12.75" customHeight="1" x14ac:dyDescent="0.2">
      <c r="B10" s="91" t="s">
        <v>957</v>
      </c>
      <c r="C10" s="92">
        <f>SUM(DatosViolenciaGénero!C73:C74)</f>
        <v>207</v>
      </c>
      <c r="D10" s="92">
        <f>SUM(DatosViolenciaGénero!D73:D74)</f>
        <v>60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516</v>
      </c>
    </row>
    <row r="16" spans="2:4" ht="13.5" thickBot="1" x14ac:dyDescent="0.25">
      <c r="B16" s="95" t="s">
        <v>960</v>
      </c>
      <c r="C16" s="96">
        <f>DatosViolenciaGénero!C36</f>
        <v>516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21</v>
      </c>
      <c r="D4" s="92">
        <f>SUM(DatosViolenciaDoméstica!D45:D51)</f>
        <v>54</v>
      </c>
    </row>
    <row r="5" spans="2:4" x14ac:dyDescent="0.2">
      <c r="B5" s="91" t="s">
        <v>909</v>
      </c>
      <c r="C5" s="92">
        <f>SUM(DatosViolenciaDoméstica!C52:C55)</f>
        <v>0</v>
      </c>
      <c r="D5" s="92">
        <f>SUM(DatosViolenciaDoméstica!D52:D55)</f>
        <v>4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0</v>
      </c>
      <c r="D7" s="92">
        <f>SUM(DatosViolenciaDoméstica!D57:D59)</f>
        <v>0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1</v>
      </c>
      <c r="D10" s="92">
        <f>SUM(DatosViolenciaDoméstica!D61:D62)</f>
        <v>3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18</v>
      </c>
    </row>
    <row r="16" spans="2:4" ht="13.5" thickBot="1" x14ac:dyDescent="0.25">
      <c r="B16" s="95" t="s">
        <v>960</v>
      </c>
      <c r="C16" s="96">
        <f>DatosViolenciaDoméstica!C32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14</v>
      </c>
    </row>
    <row r="5" spans="2:3" x14ac:dyDescent="0.2">
      <c r="B5" s="85" t="s">
        <v>944</v>
      </c>
      <c r="C5" s="87">
        <f>DatosMenores!C66</f>
        <v>14</v>
      </c>
    </row>
    <row r="6" spans="2:3" x14ac:dyDescent="0.2">
      <c r="B6" s="85" t="s">
        <v>945</v>
      </c>
      <c r="C6" s="87">
        <f>DatosMenores!C67</f>
        <v>264</v>
      </c>
    </row>
    <row r="7" spans="2:3" ht="25.5" x14ac:dyDescent="0.2">
      <c r="B7" s="85" t="s">
        <v>946</v>
      </c>
      <c r="C7" s="87">
        <f>DatosMenores!C70</f>
        <v>0</v>
      </c>
    </row>
    <row r="8" spans="2:3" ht="25.5" x14ac:dyDescent="0.2">
      <c r="B8" s="85" t="s">
        <v>688</v>
      </c>
      <c r="C8" s="87">
        <f>DatosMenores!C71</f>
        <v>22</v>
      </c>
    </row>
    <row r="9" spans="2:3" ht="25.5" x14ac:dyDescent="0.2">
      <c r="B9" s="85" t="s">
        <v>947</v>
      </c>
      <c r="C9" s="87">
        <f>DatosMenores!C72</f>
        <v>0</v>
      </c>
    </row>
    <row r="10" spans="2:3" ht="25.5" x14ac:dyDescent="0.2">
      <c r="B10" s="85" t="s">
        <v>224</v>
      </c>
      <c r="C10" s="87">
        <f>DatosMenores!C74</f>
        <v>0</v>
      </c>
    </row>
    <row r="11" spans="2:3" x14ac:dyDescent="0.2">
      <c r="B11" s="85" t="s">
        <v>948</v>
      </c>
      <c r="C11" s="87">
        <f>DatosMenores!C73</f>
        <v>4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3870</v>
      </c>
      <c r="E11" s="70">
        <f>DatosDelitos!G5+DatosDelitos!G13-DatosDelitos!G17</f>
        <v>204</v>
      </c>
      <c r="F11" s="70">
        <f>DatosDelitos!H5+DatosDelitos!H13-DatosDelitos!H17</f>
        <v>157</v>
      </c>
      <c r="G11" s="70">
        <f>DatosDelitos!I5+DatosDelitos!I13-DatosDelitos!I17</f>
        <v>8</v>
      </c>
      <c r="H11" s="71">
        <f>DatosDelitos!J5+DatosDelitos!J13-DatosDelitos!J17</f>
        <v>4</v>
      </c>
      <c r="I11" s="71">
        <f>DatosDelitos!K5+DatosDelitos!K13-DatosDelitos!K17</f>
        <v>1</v>
      </c>
      <c r="J11" s="71">
        <f>DatosDelitos!L5+DatosDelitos!L13-DatosDelitos!L17</f>
        <v>2</v>
      </c>
      <c r="K11" s="71">
        <f>DatosDelitos!N5+DatosDelitos!N13-DatosDelitos!N17</f>
        <v>11</v>
      </c>
      <c r="L11" s="72">
        <f>DatosDelitos!O5+DatosDelitos!O13-DatosDelitos!O17</f>
        <v>196</v>
      </c>
    </row>
    <row r="12" spans="2:13" ht="13.15" customHeight="1" x14ac:dyDescent="0.2">
      <c r="B12" s="202" t="s">
        <v>275</v>
      </c>
      <c r="C12" s="202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2" t="s">
        <v>318</v>
      </c>
      <c r="C13" s="202"/>
      <c r="D13" s="73">
        <f>DatosDelitos!B20</f>
        <v>0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2" t="s">
        <v>321</v>
      </c>
      <c r="C14" s="20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1335</v>
      </c>
      <c r="E15" s="74">
        <f>DatosDelitos!G17+DatosDelitos!G44</f>
        <v>217</v>
      </c>
      <c r="F15" s="74">
        <f>DatosDelitos!H16+DatosDelitos!H44</f>
        <v>23</v>
      </c>
      <c r="G15" s="74">
        <f>DatosDelitos!I17+DatosDelitos!I44</f>
        <v>0</v>
      </c>
      <c r="H15" s="74">
        <f>DatosDelitos!J17+DatosDelitos!J44</f>
        <v>2</v>
      </c>
      <c r="I15" s="74">
        <f>DatosDelitos!K17+DatosDelitos!K44</f>
        <v>1</v>
      </c>
      <c r="J15" s="74">
        <f>DatosDelitos!L17+DatosDelitos!L44</f>
        <v>0</v>
      </c>
      <c r="K15" s="74">
        <f>DatosDelitos!N17+DatosDelitos!N44</f>
        <v>10</v>
      </c>
      <c r="L15" s="75">
        <f>DatosDelitos!O17+DatosDelitos!O44</f>
        <v>280</v>
      </c>
    </row>
    <row r="16" spans="2:13" ht="13.15" customHeight="1" x14ac:dyDescent="0.2">
      <c r="B16" s="202" t="s">
        <v>909</v>
      </c>
      <c r="C16" s="202"/>
      <c r="D16" s="73">
        <f>DatosDelitos!B30</f>
        <v>585</v>
      </c>
      <c r="E16" s="74">
        <f>DatosDelitos!G30</f>
        <v>55</v>
      </c>
      <c r="F16" s="74">
        <f>DatosDelitos!H30</f>
        <v>61</v>
      </c>
      <c r="G16" s="74">
        <f>DatosDelitos!I30</f>
        <v>0</v>
      </c>
      <c r="H16" s="74">
        <f>DatosDelitos!J30</f>
        <v>0</v>
      </c>
      <c r="I16" s="74">
        <f>DatosDelitos!K30</f>
        <v>0</v>
      </c>
      <c r="J16" s="74">
        <f>DatosDelitos!L30</f>
        <v>0</v>
      </c>
      <c r="K16" s="74">
        <f>DatosDelitos!N30</f>
        <v>0</v>
      </c>
      <c r="L16" s="75">
        <f>DatosDelitos!O30</f>
        <v>91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14</v>
      </c>
      <c r="E17" s="74">
        <f>DatosDelitos!G42-DatosDelitos!G44</f>
        <v>2</v>
      </c>
      <c r="F17" s="74">
        <f>DatosDelitos!H42-DatosDelitos!H44</f>
        <v>0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0</v>
      </c>
    </row>
    <row r="18" spans="2:12" ht="13.15" customHeight="1" x14ac:dyDescent="0.2">
      <c r="B18" s="202" t="s">
        <v>911</v>
      </c>
      <c r="C18" s="202"/>
      <c r="D18" s="73">
        <f>DatosDelitos!B50</f>
        <v>226</v>
      </c>
      <c r="E18" s="74">
        <f>DatosDelitos!G50</f>
        <v>46</v>
      </c>
      <c r="F18" s="74">
        <f>DatosDelitos!H50</f>
        <v>26</v>
      </c>
      <c r="G18" s="74">
        <f>DatosDelitos!I50</f>
        <v>9</v>
      </c>
      <c r="H18" s="74">
        <f>DatosDelitos!J50</f>
        <v>9</v>
      </c>
      <c r="I18" s="74">
        <f>DatosDelitos!K50</f>
        <v>0</v>
      </c>
      <c r="J18" s="74">
        <f>DatosDelitos!L50</f>
        <v>0</v>
      </c>
      <c r="K18" s="74">
        <f>DatosDelitos!N50</f>
        <v>4</v>
      </c>
      <c r="L18" s="75">
        <f>DatosDelitos!O50</f>
        <v>48</v>
      </c>
    </row>
    <row r="19" spans="2:12" ht="13.15" customHeight="1" x14ac:dyDescent="0.2">
      <c r="B19" s="202" t="s">
        <v>912</v>
      </c>
      <c r="C19" s="202"/>
      <c r="D19" s="73">
        <f>DatosDelitos!B72</f>
        <v>3</v>
      </c>
      <c r="E19" s="74">
        <f>DatosDelitos!G72</f>
        <v>0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1</v>
      </c>
      <c r="J19" s="74">
        <f>DatosDelitos!L72</f>
        <v>0</v>
      </c>
      <c r="K19" s="74">
        <f>DatosDelitos!N72</f>
        <v>0</v>
      </c>
      <c r="L19" s="75">
        <f>DatosDelitos!O72</f>
        <v>0</v>
      </c>
    </row>
    <row r="20" spans="2:12" ht="27" customHeight="1" x14ac:dyDescent="0.2">
      <c r="B20" s="202" t="s">
        <v>913</v>
      </c>
      <c r="C20" s="202"/>
      <c r="D20" s="73">
        <f>DatosDelitos!B74</f>
        <v>37</v>
      </c>
      <c r="E20" s="74">
        <f>DatosDelitos!G74</f>
        <v>14</v>
      </c>
      <c r="F20" s="74">
        <f>DatosDelitos!H74</f>
        <v>7</v>
      </c>
      <c r="G20" s="74">
        <f>DatosDelitos!I74</f>
        <v>0</v>
      </c>
      <c r="H20" s="74">
        <f>DatosDelitos!J74</f>
        <v>0</v>
      </c>
      <c r="I20" s="74">
        <f>DatosDelitos!K74</f>
        <v>0</v>
      </c>
      <c r="J20" s="74">
        <f>DatosDelitos!L74</f>
        <v>1</v>
      </c>
      <c r="K20" s="74">
        <f>DatosDelitos!N74</f>
        <v>0</v>
      </c>
      <c r="L20" s="75">
        <f>DatosDelitos!O74</f>
        <v>7</v>
      </c>
    </row>
    <row r="21" spans="2:12" ht="13.15" customHeight="1" x14ac:dyDescent="0.2">
      <c r="B21" s="203" t="s">
        <v>914</v>
      </c>
      <c r="C21" s="203"/>
      <c r="D21" s="73">
        <f>DatosDelitos!B82</f>
        <v>108</v>
      </c>
      <c r="E21" s="74">
        <f>DatosDelitos!G82</f>
        <v>8</v>
      </c>
      <c r="F21" s="74">
        <f>DatosDelitos!H82</f>
        <v>4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3</v>
      </c>
    </row>
    <row r="22" spans="2:12" ht="13.15" customHeight="1" x14ac:dyDescent="0.2">
      <c r="B22" s="202" t="s">
        <v>915</v>
      </c>
      <c r="C22" s="202"/>
      <c r="D22" s="73">
        <f>DatosDelitos!B85</f>
        <v>481</v>
      </c>
      <c r="E22" s="74">
        <f>DatosDelitos!G85</f>
        <v>155</v>
      </c>
      <c r="F22" s="74">
        <f>DatosDelitos!H85</f>
        <v>99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100</v>
      </c>
    </row>
    <row r="23" spans="2:12" ht="13.15" customHeight="1" x14ac:dyDescent="0.2">
      <c r="B23" s="202" t="s">
        <v>643</v>
      </c>
      <c r="C23" s="202"/>
      <c r="D23" s="73">
        <f>DatosDelitos!B97</f>
        <v>3992</v>
      </c>
      <c r="E23" s="74">
        <f>DatosDelitos!G97</f>
        <v>757</v>
      </c>
      <c r="F23" s="74">
        <f>DatosDelitos!H97</f>
        <v>453</v>
      </c>
      <c r="G23" s="74">
        <f>DatosDelitos!I97</f>
        <v>0</v>
      </c>
      <c r="H23" s="74">
        <f>DatosDelitos!J97</f>
        <v>2</v>
      </c>
      <c r="I23" s="74">
        <f>DatosDelitos!K97</f>
        <v>0</v>
      </c>
      <c r="J23" s="74">
        <f>DatosDelitos!L97</f>
        <v>0</v>
      </c>
      <c r="K23" s="74">
        <f>DatosDelitos!N97</f>
        <v>34</v>
      </c>
      <c r="L23" s="75">
        <f>DatosDelitos!O97</f>
        <v>365</v>
      </c>
    </row>
    <row r="24" spans="2:12" ht="27" customHeight="1" x14ac:dyDescent="0.2">
      <c r="B24" s="202" t="s">
        <v>916</v>
      </c>
      <c r="C24" s="202"/>
      <c r="D24" s="73">
        <f>DatosDelitos!B131</f>
        <v>6</v>
      </c>
      <c r="E24" s="74">
        <f>DatosDelitos!G131</f>
        <v>10</v>
      </c>
      <c r="F24" s="74">
        <f>DatosDelitos!H131</f>
        <v>5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0</v>
      </c>
    </row>
    <row r="25" spans="2:12" ht="13.15" customHeight="1" x14ac:dyDescent="0.2">
      <c r="B25" s="202" t="s">
        <v>917</v>
      </c>
      <c r="C25" s="202"/>
      <c r="D25" s="73">
        <f>DatosDelitos!B137</f>
        <v>28</v>
      </c>
      <c r="E25" s="74">
        <f>DatosDelitos!G137</f>
        <v>6</v>
      </c>
      <c r="F25" s="74">
        <f>DatosDelitos!H137</f>
        <v>8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5</v>
      </c>
    </row>
    <row r="26" spans="2:12" ht="13.15" customHeight="1" x14ac:dyDescent="0.2">
      <c r="B26" s="203" t="s">
        <v>918</v>
      </c>
      <c r="C26" s="203"/>
      <c r="D26" s="73">
        <f>DatosDelitos!B144</f>
        <v>2</v>
      </c>
      <c r="E26" s="74">
        <f>DatosDelitos!G144</f>
        <v>0</v>
      </c>
      <c r="F26" s="74">
        <f>DatosDelitos!H144</f>
        <v>0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0</v>
      </c>
    </row>
    <row r="27" spans="2:12" ht="38.25" customHeight="1" x14ac:dyDescent="0.2">
      <c r="B27" s="202" t="s">
        <v>919</v>
      </c>
      <c r="C27" s="202"/>
      <c r="D27" s="73">
        <f>DatosDelitos!B147</f>
        <v>50</v>
      </c>
      <c r="E27" s="74">
        <f>DatosDelitos!G147</f>
        <v>15</v>
      </c>
      <c r="F27" s="74">
        <f>DatosDelitos!H147</f>
        <v>8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0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240</v>
      </c>
      <c r="E28" s="74">
        <f>DatosDelitos!G156+SUM(DatosDelitos!G167:G172)</f>
        <v>101</v>
      </c>
      <c r="F28" s="74">
        <f>DatosDelitos!H156+SUM(DatosDelitos!H167:H172)</f>
        <v>17</v>
      </c>
      <c r="G28" s="74">
        <f>DatosDelitos!I156+SUM(DatosDelitos!I167:I172)</f>
        <v>0</v>
      </c>
      <c r="H28" s="74">
        <f>DatosDelitos!J156+SUM(DatosDelitos!J167:J172)</f>
        <v>0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5</v>
      </c>
      <c r="L28" s="74">
        <f>DatosDelitos!O156+SUM(DatosDelitos!O167:P172)</f>
        <v>19</v>
      </c>
    </row>
    <row r="29" spans="2:12" ht="13.15" customHeight="1" x14ac:dyDescent="0.2">
      <c r="B29" s="202" t="s">
        <v>921</v>
      </c>
      <c r="C29" s="202"/>
      <c r="D29" s="73">
        <f>SUM(DatosDelitos!B173:B177)</f>
        <v>132</v>
      </c>
      <c r="E29" s="74">
        <f>SUM(DatosDelitos!G173:G177)</f>
        <v>70</v>
      </c>
      <c r="F29" s="74">
        <f>SUM(DatosDelitos!H173:H177)</f>
        <v>82</v>
      </c>
      <c r="G29" s="74">
        <f>SUM(DatosDelitos!I173:I177)</f>
        <v>0</v>
      </c>
      <c r="H29" s="74">
        <f>SUM(DatosDelitos!J173:J177)</f>
        <v>0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16</v>
      </c>
      <c r="L29" s="74">
        <f>SUM(DatosDelitos!O173:O177)</f>
        <v>94</v>
      </c>
    </row>
    <row r="30" spans="2:12" ht="13.15" customHeight="1" x14ac:dyDescent="0.2">
      <c r="B30" s="202" t="s">
        <v>922</v>
      </c>
      <c r="C30" s="202"/>
      <c r="D30" s="73">
        <f>DatosDelitos!B178</f>
        <v>502</v>
      </c>
      <c r="E30" s="74">
        <f>DatosDelitos!G178</f>
        <v>201</v>
      </c>
      <c r="F30" s="74">
        <f>DatosDelitos!H178</f>
        <v>199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0</v>
      </c>
      <c r="L30" s="74">
        <f>DatosDelitos!O178</f>
        <v>1129</v>
      </c>
    </row>
    <row r="31" spans="2:12" ht="13.15" customHeight="1" x14ac:dyDescent="0.2">
      <c r="B31" s="202" t="s">
        <v>923</v>
      </c>
      <c r="C31" s="202"/>
      <c r="D31" s="73">
        <f>DatosDelitos!B186</f>
        <v>295</v>
      </c>
      <c r="E31" s="74">
        <f>DatosDelitos!G186</f>
        <v>78</v>
      </c>
      <c r="F31" s="74">
        <f>DatosDelitos!H186</f>
        <v>49</v>
      </c>
      <c r="G31" s="74">
        <f>DatosDelitos!I186</f>
        <v>0</v>
      </c>
      <c r="H31" s="74">
        <f>DatosDelitos!J186</f>
        <v>0</v>
      </c>
      <c r="I31" s="74">
        <f>DatosDelitos!K186</f>
        <v>1</v>
      </c>
      <c r="J31" s="74">
        <f>DatosDelitos!L186</f>
        <v>0</v>
      </c>
      <c r="K31" s="74">
        <f>DatosDelitos!N186</f>
        <v>0</v>
      </c>
      <c r="L31" s="74">
        <f>DatosDelitos!O186</f>
        <v>46</v>
      </c>
    </row>
    <row r="32" spans="2:12" ht="13.15" customHeight="1" x14ac:dyDescent="0.2">
      <c r="B32" s="202" t="s">
        <v>924</v>
      </c>
      <c r="C32" s="202"/>
      <c r="D32" s="73">
        <f>DatosDelitos!B201</f>
        <v>56</v>
      </c>
      <c r="E32" s="74">
        <f>DatosDelitos!G201</f>
        <v>9</v>
      </c>
      <c r="F32" s="74">
        <f>DatosDelitos!H201</f>
        <v>19</v>
      </c>
      <c r="G32" s="74">
        <f>DatosDelitos!I201</f>
        <v>0</v>
      </c>
      <c r="H32" s="74">
        <f>DatosDelitos!J201</f>
        <v>0</v>
      </c>
      <c r="I32" s="74">
        <f>DatosDelitos!K201</f>
        <v>0</v>
      </c>
      <c r="J32" s="74">
        <f>DatosDelitos!L201</f>
        <v>1</v>
      </c>
      <c r="K32" s="74">
        <f>DatosDelitos!N201</f>
        <v>0</v>
      </c>
      <c r="L32" s="74">
        <f>DatosDelitos!O201</f>
        <v>26</v>
      </c>
    </row>
    <row r="33" spans="2:13" ht="13.15" customHeight="1" x14ac:dyDescent="0.2">
      <c r="B33" s="202" t="s">
        <v>925</v>
      </c>
      <c r="C33" s="202"/>
      <c r="D33" s="73">
        <f>DatosDelitos!B221</f>
        <v>496</v>
      </c>
      <c r="E33" s="74">
        <f>DatosDelitos!G221</f>
        <v>210</v>
      </c>
      <c r="F33" s="74">
        <f>DatosDelitos!H221</f>
        <v>168</v>
      </c>
      <c r="G33" s="74">
        <f>DatosDelitos!I221</f>
        <v>0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5</v>
      </c>
      <c r="L33" s="74">
        <f>DatosDelitos!O221</f>
        <v>222</v>
      </c>
    </row>
    <row r="34" spans="2:13" ht="13.15" customHeight="1" x14ac:dyDescent="0.2">
      <c r="B34" s="202" t="s">
        <v>926</v>
      </c>
      <c r="C34" s="202"/>
      <c r="D34" s="73">
        <f>DatosDelitos!B242</f>
        <v>4</v>
      </c>
      <c r="E34" s="74">
        <f>DatosDelitos!G242</f>
        <v>0</v>
      </c>
      <c r="F34" s="74">
        <f>DatosDelitos!H242</f>
        <v>0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0</v>
      </c>
    </row>
    <row r="35" spans="2:13" ht="13.15" customHeight="1" x14ac:dyDescent="0.2">
      <c r="B35" s="202" t="s">
        <v>927</v>
      </c>
      <c r="C35" s="202"/>
      <c r="D35" s="73">
        <f>DatosDelitos!B269</f>
        <v>120</v>
      </c>
      <c r="E35" s="74">
        <f>DatosDelitos!G269</f>
        <v>78</v>
      </c>
      <c r="F35" s="74">
        <f>DatosDelitos!H269</f>
        <v>68</v>
      </c>
      <c r="G35" s="74">
        <f>DatosDelitos!I269</f>
        <v>0</v>
      </c>
      <c r="H35" s="74">
        <f>DatosDelitos!J269</f>
        <v>1</v>
      </c>
      <c r="I35" s="74">
        <f>DatosDelitos!K269</f>
        <v>0</v>
      </c>
      <c r="J35" s="74">
        <f>DatosDelitos!L269</f>
        <v>0</v>
      </c>
      <c r="K35" s="74">
        <f>DatosDelitos!N269</f>
        <v>0</v>
      </c>
      <c r="L35" s="74">
        <f>DatosDelitos!O269</f>
        <v>105</v>
      </c>
    </row>
    <row r="36" spans="2:13" ht="38.25" customHeight="1" x14ac:dyDescent="0.2">
      <c r="B36" s="202" t="s">
        <v>928</v>
      </c>
      <c r="C36" s="202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2" t="s">
        <v>929</v>
      </c>
      <c r="C37" s="202"/>
      <c r="D37" s="73">
        <f>DatosDelitos!B303</f>
        <v>0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0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8</v>
      </c>
      <c r="E38" s="74">
        <f>DatosDelitos!G310+DatosDelitos!G316+DatosDelitos!G318</f>
        <v>2</v>
      </c>
      <c r="F38" s="74">
        <f>DatosDelitos!H310+DatosDelitos!H316+DatosDelitos!H318</f>
        <v>0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1</v>
      </c>
    </row>
    <row r="39" spans="2:13" ht="13.15" customHeight="1" x14ac:dyDescent="0.2">
      <c r="B39" s="202" t="s">
        <v>931</v>
      </c>
      <c r="C39" s="202"/>
      <c r="D39" s="73">
        <f>DatosDelitos!B321</f>
        <v>5930</v>
      </c>
      <c r="E39" s="74">
        <f>DatosDelitos!G321</f>
        <v>168</v>
      </c>
      <c r="F39" s="74">
        <f>DatosDelitos!H321</f>
        <v>0</v>
      </c>
      <c r="G39" s="74">
        <f>DatosDelitos!I321</f>
        <v>2</v>
      </c>
      <c r="H39" s="74">
        <f>DatosDelitos!J321</f>
        <v>0</v>
      </c>
      <c r="I39" s="74">
        <f>DatosDelitos!K321</f>
        <v>1</v>
      </c>
      <c r="J39" s="74">
        <f>DatosDelitos!L321</f>
        <v>0</v>
      </c>
      <c r="K39" s="74">
        <f>DatosDelitos!N321</f>
        <v>10</v>
      </c>
      <c r="L39" s="74">
        <f>DatosDelitos!O321</f>
        <v>2</v>
      </c>
    </row>
    <row r="40" spans="2:13" ht="13.15" customHeight="1" x14ac:dyDescent="0.2">
      <c r="B40" s="202" t="s">
        <v>932</v>
      </c>
      <c r="C40" s="202"/>
      <c r="D40" s="73">
        <f>DatosDelitos!B323</f>
        <v>4</v>
      </c>
      <c r="E40" s="73">
        <f>DatosDelitos!G323</f>
        <v>4</v>
      </c>
      <c r="F40" s="73">
        <f>DatosDelitos!H323</f>
        <v>0</v>
      </c>
      <c r="G40" s="73">
        <f>DatosDelitos!I323</f>
        <v>0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2</v>
      </c>
      <c r="L40" s="73">
        <f>DatosDelitos!O323</f>
        <v>0</v>
      </c>
    </row>
    <row r="41" spans="2:13" ht="13.15" customHeight="1" x14ac:dyDescent="0.2">
      <c r="B41" s="202" t="s">
        <v>623</v>
      </c>
      <c r="C41" s="202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18524</v>
      </c>
      <c r="E42" s="76">
        <f t="shared" si="0"/>
        <v>2410</v>
      </c>
      <c r="F42" s="76">
        <f t="shared" si="0"/>
        <v>1453</v>
      </c>
      <c r="G42" s="76">
        <f t="shared" si="0"/>
        <v>19</v>
      </c>
      <c r="H42" s="76">
        <f t="shared" si="0"/>
        <v>18</v>
      </c>
      <c r="I42" s="76">
        <f t="shared" si="0"/>
        <v>5</v>
      </c>
      <c r="J42" s="76">
        <f t="shared" si="0"/>
        <v>4</v>
      </c>
      <c r="K42" s="76">
        <f t="shared" si="0"/>
        <v>97</v>
      </c>
      <c r="L42" s="76">
        <f t="shared" si="0"/>
        <v>2739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39</v>
      </c>
      <c r="E49" s="79">
        <f>DatosDelitos!F13-DatosDelitos!F17</f>
        <v>9</v>
      </c>
    </row>
    <row r="50" spans="2:5" ht="13.15" customHeight="1" x14ac:dyDescent="0.25">
      <c r="B50" s="204" t="s">
        <v>275</v>
      </c>
      <c r="C50" s="204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771</v>
      </c>
      <c r="E53" s="79">
        <f>DatosDelitos!F17+DatosDelitos!F44</f>
        <v>212</v>
      </c>
    </row>
    <row r="54" spans="2:5" ht="13.15" customHeight="1" x14ac:dyDescent="0.25">
      <c r="B54" s="204" t="s">
        <v>909</v>
      </c>
      <c r="C54" s="204"/>
      <c r="D54" s="79">
        <f>DatosDelitos!E30</f>
        <v>65</v>
      </c>
      <c r="E54" s="79">
        <f>DatosDelitos!F30</f>
        <v>70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6</v>
      </c>
      <c r="E55" s="79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9">
        <f>DatosDelitos!E50</f>
        <v>13</v>
      </c>
      <c r="E56" s="79">
        <f>DatosDelitos!F50</f>
        <v>6</v>
      </c>
    </row>
    <row r="57" spans="2:5" ht="13.15" customHeight="1" x14ac:dyDescent="0.25">
      <c r="B57" s="204" t="s">
        <v>912</v>
      </c>
      <c r="C57" s="204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2</v>
      </c>
      <c r="E58" s="79">
        <f>DatosDelitos!F74</f>
        <v>0</v>
      </c>
    </row>
    <row r="59" spans="2:5" ht="13.15" customHeight="1" x14ac:dyDescent="0.25">
      <c r="B59" s="204" t="s">
        <v>914</v>
      </c>
      <c r="C59" s="204"/>
      <c r="D59" s="79">
        <f>DatosDelitos!E82</f>
        <v>3</v>
      </c>
      <c r="E59" s="79">
        <f>DatosDelitos!F82</f>
        <v>0</v>
      </c>
    </row>
    <row r="60" spans="2:5" ht="13.15" customHeight="1" x14ac:dyDescent="0.25">
      <c r="B60" s="204" t="s">
        <v>915</v>
      </c>
      <c r="C60" s="204"/>
      <c r="D60" s="79">
        <f>DatosDelitos!E85</f>
        <v>2</v>
      </c>
      <c r="E60" s="79">
        <f>DatosDelitos!F85</f>
        <v>0</v>
      </c>
    </row>
    <row r="61" spans="2:5" ht="13.15" customHeight="1" x14ac:dyDescent="0.25">
      <c r="B61" s="204" t="s">
        <v>643</v>
      </c>
      <c r="C61" s="204"/>
      <c r="D61" s="79">
        <f>DatosDelitos!E97</f>
        <v>78</v>
      </c>
      <c r="E61" s="79">
        <f>DatosDelitos!F97</f>
        <v>38</v>
      </c>
    </row>
    <row r="62" spans="2:5" ht="27" customHeight="1" x14ac:dyDescent="0.25">
      <c r="B62" s="204" t="s">
        <v>937</v>
      </c>
      <c r="C62" s="204"/>
      <c r="D62" s="79">
        <f>DatosDelitos!E131</f>
        <v>2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0</v>
      </c>
      <c r="E65" s="79">
        <f>DatosDelitos!F147</f>
        <v>0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15</v>
      </c>
      <c r="E66" s="79">
        <f>DatosDelitos!F156+SUM(DatosDelitos!F167:G172)</f>
        <v>101</v>
      </c>
    </row>
    <row r="67" spans="2:5" ht="13.15" customHeight="1" x14ac:dyDescent="0.25">
      <c r="B67" s="204" t="s">
        <v>921</v>
      </c>
      <c r="C67" s="204"/>
      <c r="D67" s="79">
        <f>SUM(DatosDelitos!E173:F177)</f>
        <v>24</v>
      </c>
      <c r="E67" s="79">
        <f>SUM(DatosDelitos!F173:G177)</f>
        <v>86</v>
      </c>
    </row>
    <row r="68" spans="2:5" ht="13.15" customHeight="1" x14ac:dyDescent="0.25">
      <c r="B68" s="204" t="s">
        <v>922</v>
      </c>
      <c r="C68" s="204"/>
      <c r="D68" s="79">
        <f>DatosDelitos!E178</f>
        <v>1079</v>
      </c>
      <c r="E68" s="79">
        <f>DatosDelitos!F178</f>
        <v>651</v>
      </c>
    </row>
    <row r="69" spans="2:5" ht="13.15" customHeight="1" x14ac:dyDescent="0.25">
      <c r="B69" s="204" t="s">
        <v>923</v>
      </c>
      <c r="C69" s="204"/>
      <c r="D69" s="79">
        <f>DatosDelitos!E186</f>
        <v>3</v>
      </c>
      <c r="E69" s="79">
        <f>DatosDelitos!F186</f>
        <v>0</v>
      </c>
    </row>
    <row r="70" spans="2:5" ht="13.15" customHeight="1" x14ac:dyDescent="0.25">
      <c r="B70" s="204" t="s">
        <v>924</v>
      </c>
      <c r="C70" s="204"/>
      <c r="D70" s="79">
        <f>DatosDelitos!E201</f>
        <v>5</v>
      </c>
      <c r="E70" s="79">
        <f>DatosDelitos!F201</f>
        <v>6</v>
      </c>
    </row>
    <row r="71" spans="2:5" ht="13.15" customHeight="1" x14ac:dyDescent="0.25">
      <c r="B71" s="204" t="s">
        <v>925</v>
      </c>
      <c r="C71" s="204"/>
      <c r="D71" s="79">
        <f>DatosDelitos!E221</f>
        <v>158</v>
      </c>
      <c r="E71" s="79">
        <f>DatosDelitos!F221</f>
        <v>80</v>
      </c>
    </row>
    <row r="72" spans="2:5" ht="13.15" customHeight="1" x14ac:dyDescent="0.25">
      <c r="B72" s="204" t="s">
        <v>926</v>
      </c>
      <c r="C72" s="204"/>
      <c r="D72" s="79">
        <f>DatosDelitos!E242</f>
        <v>0</v>
      </c>
      <c r="E72" s="79">
        <f>DatosDelitos!F242</f>
        <v>0</v>
      </c>
    </row>
    <row r="73" spans="2:5" ht="13.15" customHeight="1" x14ac:dyDescent="0.25">
      <c r="B73" s="204" t="s">
        <v>927</v>
      </c>
      <c r="C73" s="204"/>
      <c r="D73" s="79">
        <f>DatosDelitos!E269</f>
        <v>41</v>
      </c>
      <c r="E73" s="79">
        <f>DatosDelitos!F269</f>
        <v>25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4" t="s">
        <v>931</v>
      </c>
      <c r="C77" s="204"/>
      <c r="D77" s="79">
        <f>DatosDelitos!E321</f>
        <v>47</v>
      </c>
      <c r="E77" s="79">
        <f>DatosDelitos!F321</f>
        <v>0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2353</v>
      </c>
      <c r="E80" s="79">
        <f>SUM(E48:E79)</f>
        <v>1284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1</v>
      </c>
    </row>
    <row r="86" spans="2:13" ht="13.15" customHeight="1" x14ac:dyDescent="0.25">
      <c r="B86" s="204" t="s">
        <v>275</v>
      </c>
      <c r="C86" s="204"/>
      <c r="D86" s="79">
        <f>DatosDelitos!M10</f>
        <v>0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1</v>
      </c>
    </row>
    <row r="90" spans="2:13" ht="13.15" customHeight="1" x14ac:dyDescent="0.25">
      <c r="B90" s="204" t="s">
        <v>909</v>
      </c>
      <c r="C90" s="204"/>
      <c r="D90" s="79">
        <f>DatosDelitos!M30</f>
        <v>1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0</v>
      </c>
    </row>
    <row r="92" spans="2:13" ht="13.15" customHeight="1" x14ac:dyDescent="0.25">
      <c r="B92" s="204" t="s">
        <v>911</v>
      </c>
      <c r="C92" s="204"/>
      <c r="D92" s="79">
        <f>DatosDelitos!M50</f>
        <v>2</v>
      </c>
    </row>
    <row r="93" spans="2:13" ht="13.15" customHeight="1" x14ac:dyDescent="0.25">
      <c r="B93" s="204" t="s">
        <v>912</v>
      </c>
      <c r="C93" s="204"/>
      <c r="D93" s="79">
        <f>DatosDelitos!M72</f>
        <v>0</v>
      </c>
    </row>
    <row r="94" spans="2:13" ht="27" customHeight="1" x14ac:dyDescent="0.25">
      <c r="B94" s="204" t="s">
        <v>936</v>
      </c>
      <c r="C94" s="204"/>
      <c r="D94" s="79">
        <f>DatosDelitos!M74</f>
        <v>2</v>
      </c>
    </row>
    <row r="95" spans="2:13" ht="13.15" customHeight="1" x14ac:dyDescent="0.25">
      <c r="B95" s="204" t="s">
        <v>914</v>
      </c>
      <c r="C95" s="204"/>
      <c r="D95" s="79">
        <f>DatosDelitos!M82</f>
        <v>1</v>
      </c>
    </row>
    <row r="96" spans="2:13" ht="13.15" customHeight="1" x14ac:dyDescent="0.25">
      <c r="B96" s="204" t="s">
        <v>915</v>
      </c>
      <c r="C96" s="204"/>
      <c r="D96" s="79">
        <f>DatosDelitos!M85</f>
        <v>2</v>
      </c>
    </row>
    <row r="97" spans="2:4" ht="13.15" customHeight="1" x14ac:dyDescent="0.25">
      <c r="B97" s="204" t="s">
        <v>643</v>
      </c>
      <c r="C97" s="204"/>
      <c r="D97" s="79">
        <f>DatosDelitos!M97</f>
        <v>6</v>
      </c>
    </row>
    <row r="98" spans="2:4" ht="27" customHeight="1" x14ac:dyDescent="0.25">
      <c r="B98" s="204" t="s">
        <v>937</v>
      </c>
      <c r="C98" s="204"/>
      <c r="D98" s="79">
        <f>DatosDelitos!M131</f>
        <v>4</v>
      </c>
    </row>
    <row r="99" spans="2:4" ht="13.15" customHeight="1" x14ac:dyDescent="0.25">
      <c r="B99" s="204" t="s">
        <v>917</v>
      </c>
      <c r="C99" s="204"/>
      <c r="D99" s="79">
        <f>DatosDelitos!M137</f>
        <v>0</v>
      </c>
    </row>
    <row r="100" spans="2:4" ht="13.15" customHeight="1" x14ac:dyDescent="0.25">
      <c r="B100" s="204" t="s">
        <v>918</v>
      </c>
      <c r="C100" s="204"/>
      <c r="D100" s="79">
        <f>DatosDelitos!M144</f>
        <v>0</v>
      </c>
    </row>
    <row r="101" spans="2:4" ht="13.15" customHeight="1" x14ac:dyDescent="0.25">
      <c r="B101" s="204" t="s">
        <v>940</v>
      </c>
      <c r="C101" s="204"/>
      <c r="D101" s="79">
        <f>DatosDelitos!M148</f>
        <v>3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1</v>
      </c>
    </row>
    <row r="103" spans="2:4" ht="13.15" customHeight="1" x14ac:dyDescent="0.25">
      <c r="B103" s="204" t="s">
        <v>848</v>
      </c>
      <c r="C103" s="204"/>
      <c r="D103" s="79">
        <f>SUM(DatosDelitos!M151:N155)</f>
        <v>41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5</v>
      </c>
    </row>
    <row r="105" spans="2:4" ht="13.15" customHeight="1" x14ac:dyDescent="0.25">
      <c r="B105" s="204" t="s">
        <v>941</v>
      </c>
      <c r="C105" s="204"/>
      <c r="D105" s="79">
        <f>SUM(DatosDelitos!M161:N165)</f>
        <v>8</v>
      </c>
    </row>
    <row r="106" spans="2:4" ht="13.15" customHeight="1" x14ac:dyDescent="0.25">
      <c r="B106" s="204" t="s">
        <v>921</v>
      </c>
      <c r="C106" s="204"/>
      <c r="D106" s="79">
        <f>SUM(DatosDelitos!M173:N177)</f>
        <v>16</v>
      </c>
    </row>
    <row r="107" spans="2:4" ht="13.15" customHeight="1" x14ac:dyDescent="0.25">
      <c r="B107" s="204" t="s">
        <v>922</v>
      </c>
      <c r="C107" s="204"/>
      <c r="D107" s="79">
        <f>DatosDelitos!M178</f>
        <v>0</v>
      </c>
    </row>
    <row r="108" spans="2:4" ht="13.15" customHeight="1" x14ac:dyDescent="0.25">
      <c r="B108" s="204" t="s">
        <v>923</v>
      </c>
      <c r="C108" s="204"/>
      <c r="D108" s="79">
        <f>DatosDelitos!M186</f>
        <v>6</v>
      </c>
    </row>
    <row r="109" spans="2:4" ht="13.15" customHeight="1" x14ac:dyDescent="0.25">
      <c r="B109" s="204" t="s">
        <v>924</v>
      </c>
      <c r="C109" s="204"/>
      <c r="D109" s="79">
        <f>DatosDelitos!M201</f>
        <v>11</v>
      </c>
    </row>
    <row r="110" spans="2:4" ht="13.15" customHeight="1" x14ac:dyDescent="0.25">
      <c r="B110" s="204" t="s">
        <v>925</v>
      </c>
      <c r="C110" s="204"/>
      <c r="D110" s="79">
        <f>DatosDelitos!M221</f>
        <v>2</v>
      </c>
    </row>
    <row r="111" spans="2:4" ht="13.15" customHeight="1" x14ac:dyDescent="0.25">
      <c r="B111" s="204" t="s">
        <v>926</v>
      </c>
      <c r="C111" s="204"/>
      <c r="D111" s="79">
        <f>DatosDelitos!M242</f>
        <v>0</v>
      </c>
    </row>
    <row r="112" spans="2:4" ht="13.15" customHeight="1" x14ac:dyDescent="0.25">
      <c r="B112" s="204" t="s">
        <v>927</v>
      </c>
      <c r="C112" s="204"/>
      <c r="D112" s="79">
        <f>DatosDelitos!M269</f>
        <v>2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9">
        <f>DatosDelitos!M316</f>
        <v>1</v>
      </c>
    </row>
    <row r="117" spans="2:4" ht="13.9" customHeight="1" x14ac:dyDescent="0.25">
      <c r="B117" s="204" t="s">
        <v>931</v>
      </c>
      <c r="C117" s="204"/>
      <c r="D117" s="79">
        <f>DatosDelitos!M321</f>
        <v>11</v>
      </c>
    </row>
    <row r="118" spans="2:4" ht="12.75" customHeight="1" x14ac:dyDescent="0.25">
      <c r="B118" s="206" t="s">
        <v>932</v>
      </c>
      <c r="C118" s="206"/>
      <c r="D118" s="79">
        <f>DatosDelitos!M323</f>
        <v>0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127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1" t="s">
        <v>303</v>
      </c>
      <c r="B5" s="31">
        <v>39</v>
      </c>
      <c r="C5" s="31">
        <v>32</v>
      </c>
      <c r="D5" s="32">
        <v>0.21875</v>
      </c>
      <c r="E5" s="31">
        <v>0</v>
      </c>
      <c r="F5" s="31">
        <v>0</v>
      </c>
      <c r="G5" s="31">
        <v>16</v>
      </c>
      <c r="H5" s="31">
        <v>5</v>
      </c>
      <c r="I5" s="31">
        <v>7</v>
      </c>
      <c r="J5" s="31">
        <v>3</v>
      </c>
      <c r="K5" s="31">
        <v>1</v>
      </c>
      <c r="L5" s="31">
        <v>2</v>
      </c>
      <c r="M5" s="31">
        <v>0</v>
      </c>
      <c r="N5" s="31">
        <v>6</v>
      </c>
      <c r="O5" s="31">
        <v>15</v>
      </c>
    </row>
    <row r="6" spans="1:15" x14ac:dyDescent="0.25">
      <c r="A6" s="12" t="s">
        <v>304</v>
      </c>
      <c r="B6" s="13">
        <v>24</v>
      </c>
      <c r="C6" s="13">
        <v>14</v>
      </c>
      <c r="D6" s="33">
        <v>0.71428571428571397</v>
      </c>
      <c r="E6" s="13">
        <v>0</v>
      </c>
      <c r="F6" s="13">
        <v>0</v>
      </c>
      <c r="G6" s="13">
        <v>3</v>
      </c>
      <c r="H6" s="13">
        <v>0</v>
      </c>
      <c r="I6" s="13">
        <v>7</v>
      </c>
      <c r="J6" s="13">
        <v>2</v>
      </c>
      <c r="K6" s="13">
        <v>1</v>
      </c>
      <c r="L6" s="13">
        <v>2</v>
      </c>
      <c r="M6" s="13">
        <v>0</v>
      </c>
      <c r="N6" s="13">
        <v>5</v>
      </c>
      <c r="O6" s="25">
        <v>5</v>
      </c>
    </row>
    <row r="7" spans="1:15" x14ac:dyDescent="0.25">
      <c r="A7" s="12" t="s">
        <v>305</v>
      </c>
      <c r="B7" s="13">
        <v>2</v>
      </c>
      <c r="C7" s="13">
        <v>2</v>
      </c>
      <c r="D7" s="3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1</v>
      </c>
      <c r="O7" s="25">
        <v>4</v>
      </c>
    </row>
    <row r="8" spans="1:15" x14ac:dyDescent="0.25">
      <c r="A8" s="12" t="s">
        <v>306</v>
      </c>
      <c r="B8" s="13">
        <v>12</v>
      </c>
      <c r="C8" s="13">
        <v>16</v>
      </c>
      <c r="D8" s="33">
        <v>-0.25</v>
      </c>
      <c r="E8" s="13">
        <v>0</v>
      </c>
      <c r="F8" s="13">
        <v>0</v>
      </c>
      <c r="G8" s="13">
        <v>13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6</v>
      </c>
    </row>
    <row r="9" spans="1:15" x14ac:dyDescent="0.25">
      <c r="A9" s="12" t="s">
        <v>307</v>
      </c>
      <c r="B9" s="13">
        <v>1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1">
        <v>4693</v>
      </c>
      <c r="C13" s="31">
        <v>4854</v>
      </c>
      <c r="D13" s="32">
        <v>-3.3168520807581398E-2</v>
      </c>
      <c r="E13" s="31">
        <v>527</v>
      </c>
      <c r="F13" s="31">
        <v>210</v>
      </c>
      <c r="G13" s="31">
        <v>328</v>
      </c>
      <c r="H13" s="31">
        <v>263</v>
      </c>
      <c r="I13" s="31">
        <v>1</v>
      </c>
      <c r="J13" s="31">
        <v>1</v>
      </c>
      <c r="K13" s="31">
        <v>0</v>
      </c>
      <c r="L13" s="31">
        <v>0</v>
      </c>
      <c r="M13" s="31">
        <v>2</v>
      </c>
      <c r="N13" s="31">
        <v>10</v>
      </c>
      <c r="O13" s="31">
        <v>455</v>
      </c>
    </row>
    <row r="14" spans="1:15" x14ac:dyDescent="0.25">
      <c r="A14" s="12" t="s">
        <v>311</v>
      </c>
      <c r="B14" s="13">
        <v>3309</v>
      </c>
      <c r="C14" s="13">
        <v>3463</v>
      </c>
      <c r="D14" s="33">
        <v>-4.4470112619116403E-2</v>
      </c>
      <c r="E14" s="13">
        <v>35</v>
      </c>
      <c r="F14" s="13">
        <v>9</v>
      </c>
      <c r="G14" s="13">
        <v>175</v>
      </c>
      <c r="H14" s="13">
        <v>137</v>
      </c>
      <c r="I14" s="13">
        <v>1</v>
      </c>
      <c r="J14" s="13">
        <v>1</v>
      </c>
      <c r="K14" s="13">
        <v>0</v>
      </c>
      <c r="L14" s="13">
        <v>0</v>
      </c>
      <c r="M14" s="13">
        <v>1</v>
      </c>
      <c r="N14" s="13">
        <v>3</v>
      </c>
      <c r="O14" s="25">
        <v>168</v>
      </c>
    </row>
    <row r="15" spans="1:15" x14ac:dyDescent="0.25">
      <c r="A15" s="12" t="s">
        <v>312</v>
      </c>
      <c r="B15" s="13">
        <v>11</v>
      </c>
      <c r="C15" s="13">
        <v>5</v>
      </c>
      <c r="D15" s="33">
        <v>1.2</v>
      </c>
      <c r="E15" s="13">
        <v>0</v>
      </c>
      <c r="F15" s="13">
        <v>0</v>
      </c>
      <c r="G15" s="13">
        <v>1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</v>
      </c>
      <c r="O15" s="25">
        <v>2</v>
      </c>
    </row>
    <row r="16" spans="1:15" x14ac:dyDescent="0.25">
      <c r="A16" s="12" t="s">
        <v>313</v>
      </c>
      <c r="B16" s="13">
        <v>505</v>
      </c>
      <c r="C16" s="13">
        <v>666</v>
      </c>
      <c r="D16" s="33">
        <v>-0.24174174174174201</v>
      </c>
      <c r="E16" s="13">
        <v>3</v>
      </c>
      <c r="F16" s="13">
        <v>0</v>
      </c>
      <c r="G16" s="13">
        <v>11</v>
      </c>
      <c r="H16" s="13">
        <v>13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11</v>
      </c>
    </row>
    <row r="17" spans="1:15" x14ac:dyDescent="0.25">
      <c r="A17" s="12" t="s">
        <v>314</v>
      </c>
      <c r="B17" s="13">
        <v>862</v>
      </c>
      <c r="C17" s="13">
        <v>711</v>
      </c>
      <c r="D17" s="33">
        <v>0.21237693389592099</v>
      </c>
      <c r="E17" s="13">
        <v>488</v>
      </c>
      <c r="F17" s="13">
        <v>201</v>
      </c>
      <c r="G17" s="13">
        <v>140</v>
      </c>
      <c r="H17" s="13">
        <v>111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5</v>
      </c>
      <c r="O17" s="25">
        <v>274</v>
      </c>
    </row>
    <row r="18" spans="1:15" x14ac:dyDescent="0.25">
      <c r="A18" s="12" t="s">
        <v>315</v>
      </c>
      <c r="B18" s="13">
        <v>6</v>
      </c>
      <c r="C18" s="13">
        <v>9</v>
      </c>
      <c r="D18" s="33">
        <v>-0.33333333333333298</v>
      </c>
      <c r="E18" s="13">
        <v>1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1">
        <v>0</v>
      </c>
      <c r="C20" s="31">
        <v>0</v>
      </c>
      <c r="D20" s="32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1">
        <v>585</v>
      </c>
      <c r="C30" s="31">
        <v>680</v>
      </c>
      <c r="D30" s="32">
        <v>-0.13970588235294101</v>
      </c>
      <c r="E30" s="31">
        <v>65</v>
      </c>
      <c r="F30" s="31">
        <v>70</v>
      </c>
      <c r="G30" s="31">
        <v>55</v>
      </c>
      <c r="H30" s="31">
        <v>61</v>
      </c>
      <c r="I30" s="31">
        <v>0</v>
      </c>
      <c r="J30" s="31">
        <v>0</v>
      </c>
      <c r="K30" s="31">
        <v>0</v>
      </c>
      <c r="L30" s="31">
        <v>0</v>
      </c>
      <c r="M30" s="31">
        <v>1</v>
      </c>
      <c r="N30" s="31">
        <v>0</v>
      </c>
      <c r="O30" s="31">
        <v>91</v>
      </c>
    </row>
    <row r="31" spans="1:15" x14ac:dyDescent="0.25">
      <c r="A31" s="12" t="s">
        <v>328</v>
      </c>
      <c r="B31" s="13">
        <v>4</v>
      </c>
      <c r="C31" s="13">
        <v>11</v>
      </c>
      <c r="D31" s="33">
        <v>-0.63636363636363602</v>
      </c>
      <c r="E31" s="13">
        <v>0</v>
      </c>
      <c r="F31" s="13">
        <v>0</v>
      </c>
      <c r="G31" s="13">
        <v>3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1</v>
      </c>
    </row>
    <row r="32" spans="1:15" x14ac:dyDescent="0.25">
      <c r="A32" s="12" t="s">
        <v>329</v>
      </c>
      <c r="B32" s="13">
        <v>3</v>
      </c>
      <c r="C32" s="13">
        <v>4</v>
      </c>
      <c r="D32" s="33">
        <v>-0.25</v>
      </c>
      <c r="E32" s="13">
        <v>0</v>
      </c>
      <c r="F32" s="13">
        <v>0</v>
      </c>
      <c r="G32" s="13">
        <v>0</v>
      </c>
      <c r="H32" s="13">
        <v>1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409</v>
      </c>
      <c r="C33" s="13">
        <v>484</v>
      </c>
      <c r="D33" s="33">
        <v>-0.15495867768595001</v>
      </c>
      <c r="E33" s="13">
        <v>28</v>
      </c>
      <c r="F33" s="13">
        <v>7</v>
      </c>
      <c r="G33" s="13">
        <v>29</v>
      </c>
      <c r="H33" s="13">
        <v>25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23</v>
      </c>
    </row>
    <row r="34" spans="1:15" x14ac:dyDescent="0.25">
      <c r="A34" s="12" t="s">
        <v>331</v>
      </c>
      <c r="B34" s="13">
        <v>6</v>
      </c>
      <c r="C34" s="13">
        <v>13</v>
      </c>
      <c r="D34" s="33">
        <v>-0.53846153846153899</v>
      </c>
      <c r="E34" s="13">
        <v>1</v>
      </c>
      <c r="F34" s="13">
        <v>2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4</v>
      </c>
    </row>
    <row r="35" spans="1:15" x14ac:dyDescent="0.25">
      <c r="A35" s="12" t="s">
        <v>332</v>
      </c>
      <c r="B35" s="13">
        <v>88</v>
      </c>
      <c r="C35" s="13">
        <v>77</v>
      </c>
      <c r="D35" s="33">
        <v>0.14285714285714299</v>
      </c>
      <c r="E35" s="13">
        <v>3</v>
      </c>
      <c r="F35" s="13">
        <v>2</v>
      </c>
      <c r="G35" s="13">
        <v>5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7</v>
      </c>
    </row>
    <row r="36" spans="1:15" x14ac:dyDescent="0.25">
      <c r="A36" s="12" t="s">
        <v>333</v>
      </c>
      <c r="B36" s="13">
        <v>36</v>
      </c>
      <c r="C36" s="13">
        <v>49</v>
      </c>
      <c r="D36" s="33">
        <v>-0.26530612244898</v>
      </c>
      <c r="E36" s="13">
        <v>30</v>
      </c>
      <c r="F36" s="13">
        <v>51</v>
      </c>
      <c r="G36" s="13">
        <v>9</v>
      </c>
      <c r="H36" s="13">
        <v>22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47</v>
      </c>
    </row>
    <row r="37" spans="1:15" x14ac:dyDescent="0.25">
      <c r="A37" s="12" t="s">
        <v>334</v>
      </c>
      <c r="B37" s="13">
        <v>3</v>
      </c>
      <c r="C37" s="13">
        <v>4</v>
      </c>
      <c r="D37" s="33">
        <v>-0.25</v>
      </c>
      <c r="E37" s="13">
        <v>0</v>
      </c>
      <c r="F37" s="13">
        <v>4</v>
      </c>
      <c r="G37" s="13">
        <v>0</v>
      </c>
      <c r="H37" s="13">
        <v>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5</v>
      </c>
    </row>
    <row r="38" spans="1:15" x14ac:dyDescent="0.25">
      <c r="A38" s="12" t="s">
        <v>335</v>
      </c>
      <c r="B38" s="13">
        <v>3</v>
      </c>
      <c r="C38" s="13">
        <v>6</v>
      </c>
      <c r="D38" s="33">
        <v>-0.5</v>
      </c>
      <c r="E38" s="13">
        <v>1</v>
      </c>
      <c r="F38" s="13">
        <v>1</v>
      </c>
      <c r="G38" s="13">
        <v>1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33</v>
      </c>
      <c r="C41" s="13">
        <v>32</v>
      </c>
      <c r="D41" s="33">
        <v>3.125E-2</v>
      </c>
      <c r="E41" s="13">
        <v>2</v>
      </c>
      <c r="F41" s="13">
        <v>3</v>
      </c>
      <c r="G41" s="13">
        <v>7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2</v>
      </c>
    </row>
    <row r="42" spans="1:15" x14ac:dyDescent="0.25">
      <c r="A42" s="51" t="s">
        <v>339</v>
      </c>
      <c r="B42" s="31">
        <v>487</v>
      </c>
      <c r="C42" s="31">
        <v>456</v>
      </c>
      <c r="D42" s="32">
        <v>6.7982456140350894E-2</v>
      </c>
      <c r="E42" s="31">
        <v>289</v>
      </c>
      <c r="F42" s="31">
        <v>11</v>
      </c>
      <c r="G42" s="31">
        <v>79</v>
      </c>
      <c r="H42" s="31">
        <v>10</v>
      </c>
      <c r="I42" s="31">
        <v>0</v>
      </c>
      <c r="J42" s="31">
        <v>2</v>
      </c>
      <c r="K42" s="31">
        <v>1</v>
      </c>
      <c r="L42" s="31">
        <v>0</v>
      </c>
      <c r="M42" s="31">
        <v>0</v>
      </c>
      <c r="N42" s="31">
        <v>5</v>
      </c>
      <c r="O42" s="31">
        <v>6</v>
      </c>
    </row>
    <row r="43" spans="1:15" x14ac:dyDescent="0.25">
      <c r="A43" s="12" t="s">
        <v>340</v>
      </c>
      <c r="B43" s="13">
        <v>7</v>
      </c>
      <c r="C43" s="13">
        <v>19</v>
      </c>
      <c r="D43" s="33">
        <v>-0.63157894736842102</v>
      </c>
      <c r="E43" s="13">
        <v>6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473</v>
      </c>
      <c r="C44" s="13">
        <v>431</v>
      </c>
      <c r="D44" s="33">
        <v>9.7447795823665903E-2</v>
      </c>
      <c r="E44" s="13">
        <v>283</v>
      </c>
      <c r="F44" s="13">
        <v>11</v>
      </c>
      <c r="G44" s="13">
        <v>77</v>
      </c>
      <c r="H44" s="13">
        <v>10</v>
      </c>
      <c r="I44" s="13">
        <v>0</v>
      </c>
      <c r="J44" s="13">
        <v>2</v>
      </c>
      <c r="K44" s="13">
        <v>1</v>
      </c>
      <c r="L44" s="13">
        <v>0</v>
      </c>
      <c r="M44" s="13">
        <v>0</v>
      </c>
      <c r="N44" s="13">
        <v>5</v>
      </c>
      <c r="O44" s="25">
        <v>6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3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6</v>
      </c>
      <c r="C48" s="13">
        <v>5</v>
      </c>
      <c r="D48" s="33">
        <v>0.2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1</v>
      </c>
      <c r="C49" s="13">
        <v>1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1">
        <v>226</v>
      </c>
      <c r="C50" s="31">
        <v>253</v>
      </c>
      <c r="D50" s="32">
        <v>-0.106719367588933</v>
      </c>
      <c r="E50" s="31">
        <v>13</v>
      </c>
      <c r="F50" s="31">
        <v>6</v>
      </c>
      <c r="G50" s="31">
        <v>46</v>
      </c>
      <c r="H50" s="31">
        <v>26</v>
      </c>
      <c r="I50" s="31">
        <v>9</v>
      </c>
      <c r="J50" s="31">
        <v>9</v>
      </c>
      <c r="K50" s="31">
        <v>0</v>
      </c>
      <c r="L50" s="31">
        <v>0</v>
      </c>
      <c r="M50" s="31">
        <v>2</v>
      </c>
      <c r="N50" s="31">
        <v>4</v>
      </c>
      <c r="O50" s="31">
        <v>48</v>
      </c>
    </row>
    <row r="51" spans="1:15" x14ac:dyDescent="0.25">
      <c r="A51" s="12" t="s">
        <v>348</v>
      </c>
      <c r="B51" s="13">
        <v>51</v>
      </c>
      <c r="C51" s="13">
        <v>60</v>
      </c>
      <c r="D51" s="33">
        <v>-0.15</v>
      </c>
      <c r="E51" s="13">
        <v>2</v>
      </c>
      <c r="F51" s="13">
        <v>0</v>
      </c>
      <c r="G51" s="13">
        <v>10</v>
      </c>
      <c r="H51" s="13">
        <v>3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25">
        <v>2</v>
      </c>
    </row>
    <row r="52" spans="1:15" x14ac:dyDescent="0.25">
      <c r="A52" s="12" t="s">
        <v>349</v>
      </c>
      <c r="B52" s="13">
        <v>1</v>
      </c>
      <c r="C52" s="13">
        <v>2</v>
      </c>
      <c r="D52" s="33">
        <v>-0.5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93</v>
      </c>
      <c r="C53" s="13">
        <v>94</v>
      </c>
      <c r="D53" s="33">
        <v>-1.0638297872340399E-2</v>
      </c>
      <c r="E53" s="13">
        <v>8</v>
      </c>
      <c r="F53" s="13">
        <v>4</v>
      </c>
      <c r="G53" s="13">
        <v>20</v>
      </c>
      <c r="H53" s="13">
        <v>7</v>
      </c>
      <c r="I53" s="13">
        <v>5</v>
      </c>
      <c r="J53" s="13">
        <v>1</v>
      </c>
      <c r="K53" s="13">
        <v>0</v>
      </c>
      <c r="L53" s="13">
        <v>0</v>
      </c>
      <c r="M53" s="13">
        <v>1</v>
      </c>
      <c r="N53" s="13">
        <v>2</v>
      </c>
      <c r="O53" s="25">
        <v>10</v>
      </c>
    </row>
    <row r="54" spans="1:15" x14ac:dyDescent="0.25">
      <c r="A54" s="12" t="s">
        <v>351</v>
      </c>
      <c r="B54" s="13">
        <v>6</v>
      </c>
      <c r="C54" s="13">
        <v>5</v>
      </c>
      <c r="D54" s="33">
        <v>0.2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1</v>
      </c>
      <c r="D55" s="33">
        <v>-1</v>
      </c>
      <c r="E55" s="13">
        <v>1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2</v>
      </c>
    </row>
    <row r="56" spans="1:15" x14ac:dyDescent="0.25">
      <c r="A56" s="12" t="s">
        <v>353</v>
      </c>
      <c r="B56" s="13">
        <v>10</v>
      </c>
      <c r="C56" s="13">
        <v>13</v>
      </c>
      <c r="D56" s="33">
        <v>-0.230769230769231</v>
      </c>
      <c r="E56" s="13">
        <v>0</v>
      </c>
      <c r="F56" s="13">
        <v>0</v>
      </c>
      <c r="G56" s="13">
        <v>2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7</v>
      </c>
      <c r="C57" s="13">
        <v>11</v>
      </c>
      <c r="D57" s="33">
        <v>-0.36363636363636398</v>
      </c>
      <c r="E57" s="13">
        <v>2</v>
      </c>
      <c r="F57" s="13">
        <v>1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3</v>
      </c>
    </row>
    <row r="58" spans="1:15" x14ac:dyDescent="0.25">
      <c r="A58" s="12" t="s">
        <v>355</v>
      </c>
      <c r="B58" s="13">
        <v>1</v>
      </c>
      <c r="C58" s="13">
        <v>3</v>
      </c>
      <c r="D58" s="33">
        <v>-0.66666666666666696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1</v>
      </c>
    </row>
    <row r="59" spans="1:15" x14ac:dyDescent="0.25">
      <c r="A59" s="12" t="s">
        <v>356</v>
      </c>
      <c r="B59" s="13">
        <v>5</v>
      </c>
      <c r="C59" s="13">
        <v>2</v>
      </c>
      <c r="D59" s="33">
        <v>1.5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5">
        <v>0</v>
      </c>
    </row>
    <row r="60" spans="1:15" x14ac:dyDescent="0.25">
      <c r="A60" s="12" t="s">
        <v>357</v>
      </c>
      <c r="B60" s="13">
        <v>1</v>
      </c>
      <c r="C60" s="13">
        <v>2</v>
      </c>
      <c r="D60" s="33">
        <v>-0.5</v>
      </c>
      <c r="E60" s="13">
        <v>0</v>
      </c>
      <c r="F60" s="13">
        <v>0</v>
      </c>
      <c r="G60" s="13">
        <v>3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7</v>
      </c>
      <c r="C61" s="13">
        <v>8</v>
      </c>
      <c r="D61" s="33">
        <v>-0.125</v>
      </c>
      <c r="E61" s="13">
        <v>0</v>
      </c>
      <c r="F61" s="13">
        <v>0</v>
      </c>
      <c r="G61" s="13">
        <v>3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3</v>
      </c>
    </row>
    <row r="62" spans="1:15" x14ac:dyDescent="0.25">
      <c r="A62" s="12" t="s">
        <v>359</v>
      </c>
      <c r="B62" s="13">
        <v>12</v>
      </c>
      <c r="C62" s="13">
        <v>8</v>
      </c>
      <c r="D62" s="33">
        <v>0.5</v>
      </c>
      <c r="E62" s="13">
        <v>0</v>
      </c>
      <c r="F62" s="13">
        <v>0</v>
      </c>
      <c r="G62" s="13">
        <v>2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2</v>
      </c>
    </row>
    <row r="63" spans="1:15" x14ac:dyDescent="0.25">
      <c r="A63" s="12" t="s">
        <v>360</v>
      </c>
      <c r="B63" s="13">
        <v>19</v>
      </c>
      <c r="C63" s="13">
        <v>30</v>
      </c>
      <c r="D63" s="33">
        <v>-0.36666666666666697</v>
      </c>
      <c r="E63" s="13">
        <v>0</v>
      </c>
      <c r="F63" s="13">
        <v>0</v>
      </c>
      <c r="G63" s="13">
        <v>4</v>
      </c>
      <c r="H63" s="13">
        <v>4</v>
      </c>
      <c r="I63" s="13">
        <v>2</v>
      </c>
      <c r="J63" s="13">
        <v>2</v>
      </c>
      <c r="K63" s="13">
        <v>0</v>
      </c>
      <c r="L63" s="13">
        <v>0</v>
      </c>
      <c r="M63" s="13">
        <v>0</v>
      </c>
      <c r="N63" s="13">
        <v>0</v>
      </c>
      <c r="O63" s="25">
        <v>19</v>
      </c>
    </row>
    <row r="64" spans="1:15" x14ac:dyDescent="0.25">
      <c r="A64" s="12" t="s">
        <v>361</v>
      </c>
      <c r="B64" s="13">
        <v>11</v>
      </c>
      <c r="C64" s="13">
        <v>7</v>
      </c>
      <c r="D64" s="33">
        <v>0.57142857142857095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5">
        <v>1</v>
      </c>
    </row>
    <row r="65" spans="1:15" x14ac:dyDescent="0.25">
      <c r="A65" s="12" t="s">
        <v>362</v>
      </c>
      <c r="B65" s="13">
        <v>2</v>
      </c>
      <c r="C65" s="13">
        <v>5</v>
      </c>
      <c r="D65" s="33">
        <v>-0.6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1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3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3">
        <v>-1</v>
      </c>
      <c r="E69" s="13">
        <v>0</v>
      </c>
      <c r="F69" s="13">
        <v>1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1">
        <v>3</v>
      </c>
      <c r="C72" s="31">
        <v>2</v>
      </c>
      <c r="D72" s="32">
        <v>0.5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1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3</v>
      </c>
      <c r="C73" s="13">
        <v>2</v>
      </c>
      <c r="D73" s="33">
        <v>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1" t="s">
        <v>371</v>
      </c>
      <c r="B74" s="31">
        <v>37</v>
      </c>
      <c r="C74" s="31">
        <v>42</v>
      </c>
      <c r="D74" s="32">
        <v>-0.119047619047619</v>
      </c>
      <c r="E74" s="31">
        <v>2</v>
      </c>
      <c r="F74" s="31">
        <v>0</v>
      </c>
      <c r="G74" s="31">
        <v>14</v>
      </c>
      <c r="H74" s="31">
        <v>7</v>
      </c>
      <c r="I74" s="31">
        <v>0</v>
      </c>
      <c r="J74" s="31">
        <v>0</v>
      </c>
      <c r="K74" s="31">
        <v>0</v>
      </c>
      <c r="L74" s="31">
        <v>1</v>
      </c>
      <c r="M74" s="31">
        <v>2</v>
      </c>
      <c r="N74" s="31">
        <v>0</v>
      </c>
      <c r="O74" s="31">
        <v>7</v>
      </c>
    </row>
    <row r="75" spans="1:15" x14ac:dyDescent="0.25">
      <c r="A75" s="12" t="s">
        <v>372</v>
      </c>
      <c r="B75" s="13">
        <v>15</v>
      </c>
      <c r="C75" s="13">
        <v>16</v>
      </c>
      <c r="D75" s="33">
        <v>-6.25E-2</v>
      </c>
      <c r="E75" s="13">
        <v>0</v>
      </c>
      <c r="F75" s="13">
        <v>0</v>
      </c>
      <c r="G75" s="13">
        <v>7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3</v>
      </c>
      <c r="C76" s="13">
        <v>4</v>
      </c>
      <c r="D76" s="33">
        <v>-0.25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10</v>
      </c>
      <c r="C77" s="13">
        <v>11</v>
      </c>
      <c r="D77" s="33">
        <v>-9.0909090909090898E-2</v>
      </c>
      <c r="E77" s="13">
        <v>2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25">
        <v>3</v>
      </c>
    </row>
    <row r="78" spans="1:15" x14ac:dyDescent="0.25">
      <c r="A78" s="12" t="s">
        <v>375</v>
      </c>
      <c r="B78" s="13">
        <v>0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7</v>
      </c>
      <c r="C79" s="13">
        <v>10</v>
      </c>
      <c r="D79" s="33">
        <v>-0.3</v>
      </c>
      <c r="E79" s="13">
        <v>0</v>
      </c>
      <c r="F79" s="13">
        <v>0</v>
      </c>
      <c r="G79" s="13">
        <v>6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2</v>
      </c>
    </row>
    <row r="80" spans="1:15" x14ac:dyDescent="0.25">
      <c r="A80" s="12" t="s">
        <v>377</v>
      </c>
      <c r="B80" s="13">
        <v>2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1</v>
      </c>
      <c r="D81" s="33">
        <v>-1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1</v>
      </c>
    </row>
    <row r="82" spans="1:15" x14ac:dyDescent="0.25">
      <c r="A82" s="51" t="s">
        <v>379</v>
      </c>
      <c r="B82" s="31">
        <v>108</v>
      </c>
      <c r="C82" s="31">
        <v>97</v>
      </c>
      <c r="D82" s="32">
        <v>0.11340206185567001</v>
      </c>
      <c r="E82" s="31">
        <v>3</v>
      </c>
      <c r="F82" s="31">
        <v>0</v>
      </c>
      <c r="G82" s="31">
        <v>8</v>
      </c>
      <c r="H82" s="31">
        <v>4</v>
      </c>
      <c r="I82" s="31">
        <v>0</v>
      </c>
      <c r="J82" s="31">
        <v>0</v>
      </c>
      <c r="K82" s="31">
        <v>0</v>
      </c>
      <c r="L82" s="31">
        <v>0</v>
      </c>
      <c r="M82" s="31">
        <v>1</v>
      </c>
      <c r="N82" s="31">
        <v>0</v>
      </c>
      <c r="O82" s="31">
        <v>3</v>
      </c>
    </row>
    <row r="83" spans="1:15" x14ac:dyDescent="0.25">
      <c r="A83" s="12" t="s">
        <v>380</v>
      </c>
      <c r="B83" s="13">
        <v>32</v>
      </c>
      <c r="C83" s="13">
        <v>21</v>
      </c>
      <c r="D83" s="33">
        <v>0.52380952380952395</v>
      </c>
      <c r="E83" s="13">
        <v>0</v>
      </c>
      <c r="F83" s="13">
        <v>0</v>
      </c>
      <c r="G83" s="13">
        <v>6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2</v>
      </c>
    </row>
    <row r="84" spans="1:15" x14ac:dyDescent="0.25">
      <c r="A84" s="12" t="s">
        <v>381</v>
      </c>
      <c r="B84" s="13">
        <v>76</v>
      </c>
      <c r="C84" s="13">
        <v>76</v>
      </c>
      <c r="D84" s="33">
        <v>0</v>
      </c>
      <c r="E84" s="13">
        <v>3</v>
      </c>
      <c r="F84" s="13">
        <v>0</v>
      </c>
      <c r="G84" s="13">
        <v>2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1</v>
      </c>
    </row>
    <row r="85" spans="1:15" x14ac:dyDescent="0.25">
      <c r="A85" s="51" t="s">
        <v>382</v>
      </c>
      <c r="B85" s="31">
        <v>481</v>
      </c>
      <c r="C85" s="31">
        <v>506</v>
      </c>
      <c r="D85" s="32">
        <v>-4.94071146245059E-2</v>
      </c>
      <c r="E85" s="31">
        <v>2</v>
      </c>
      <c r="F85" s="31">
        <v>0</v>
      </c>
      <c r="G85" s="31">
        <v>155</v>
      </c>
      <c r="H85" s="31">
        <v>99</v>
      </c>
      <c r="I85" s="31">
        <v>0</v>
      </c>
      <c r="J85" s="31">
        <v>0</v>
      </c>
      <c r="K85" s="31">
        <v>0</v>
      </c>
      <c r="L85" s="31">
        <v>0</v>
      </c>
      <c r="M85" s="31">
        <v>2</v>
      </c>
      <c r="N85" s="31">
        <v>0</v>
      </c>
      <c r="O85" s="31">
        <v>100</v>
      </c>
    </row>
    <row r="86" spans="1:15" x14ac:dyDescent="0.25">
      <c r="A86" s="12" t="s">
        <v>383</v>
      </c>
      <c r="B86" s="13">
        <v>0</v>
      </c>
      <c r="C86" s="13">
        <v>4</v>
      </c>
      <c r="D86" s="33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72</v>
      </c>
      <c r="C89" s="13">
        <v>83</v>
      </c>
      <c r="D89" s="33">
        <v>-0.132530120481928</v>
      </c>
      <c r="E89" s="13">
        <v>1</v>
      </c>
      <c r="F89" s="13">
        <v>0</v>
      </c>
      <c r="G89" s="13">
        <v>6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3</v>
      </c>
      <c r="C90" s="13">
        <v>1</v>
      </c>
      <c r="D90" s="33">
        <v>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22</v>
      </c>
      <c r="C91" s="13">
        <v>26</v>
      </c>
      <c r="D91" s="33">
        <v>-0.15384615384615399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1</v>
      </c>
    </row>
    <row r="92" spans="1:15" x14ac:dyDescent="0.25">
      <c r="A92" s="12" t="s">
        <v>389</v>
      </c>
      <c r="B92" s="13">
        <v>73</v>
      </c>
      <c r="C92" s="13">
        <v>49</v>
      </c>
      <c r="D92" s="33">
        <v>0.48979591836734698</v>
      </c>
      <c r="E92" s="13">
        <v>1</v>
      </c>
      <c r="F92" s="13">
        <v>0</v>
      </c>
      <c r="G92" s="13">
        <v>17</v>
      </c>
      <c r="H92" s="13">
        <v>58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5">
        <v>49</v>
      </c>
    </row>
    <row r="93" spans="1:15" x14ac:dyDescent="0.25">
      <c r="A93" s="12" t="s">
        <v>390</v>
      </c>
      <c r="B93" s="13">
        <v>9</v>
      </c>
      <c r="C93" s="13">
        <v>16</v>
      </c>
      <c r="D93" s="33">
        <v>-0.4375</v>
      </c>
      <c r="E93" s="13">
        <v>0</v>
      </c>
      <c r="F93" s="13">
        <v>0</v>
      </c>
      <c r="G93" s="13">
        <v>2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297</v>
      </c>
      <c r="C94" s="13">
        <v>322</v>
      </c>
      <c r="D94" s="33">
        <v>-7.7639751552794997E-2</v>
      </c>
      <c r="E94" s="13">
        <v>0</v>
      </c>
      <c r="F94" s="13">
        <v>0</v>
      </c>
      <c r="G94" s="13">
        <v>129</v>
      </c>
      <c r="H94" s="13">
        <v>37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50</v>
      </c>
    </row>
    <row r="95" spans="1:15" x14ac:dyDescent="0.25">
      <c r="A95" s="12" t="s">
        <v>392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5</v>
      </c>
      <c r="C96" s="13">
        <v>5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1">
        <v>3992</v>
      </c>
      <c r="C97" s="31">
        <v>4316</v>
      </c>
      <c r="D97" s="32">
        <v>-7.5069508804448598E-2</v>
      </c>
      <c r="E97" s="31">
        <v>78</v>
      </c>
      <c r="F97" s="31">
        <v>38</v>
      </c>
      <c r="G97" s="31">
        <v>757</v>
      </c>
      <c r="H97" s="31">
        <v>453</v>
      </c>
      <c r="I97" s="31">
        <v>0</v>
      </c>
      <c r="J97" s="31">
        <v>2</v>
      </c>
      <c r="K97" s="31">
        <v>0</v>
      </c>
      <c r="L97" s="31">
        <v>0</v>
      </c>
      <c r="M97" s="31">
        <v>6</v>
      </c>
      <c r="N97" s="31">
        <v>34</v>
      </c>
      <c r="O97" s="31">
        <v>365</v>
      </c>
    </row>
    <row r="98" spans="1:15" x14ac:dyDescent="0.25">
      <c r="A98" s="12" t="s">
        <v>395</v>
      </c>
      <c r="B98" s="13">
        <v>521</v>
      </c>
      <c r="C98" s="13">
        <v>568</v>
      </c>
      <c r="D98" s="33">
        <v>-8.2746478873239396E-2</v>
      </c>
      <c r="E98" s="13">
        <v>22</v>
      </c>
      <c r="F98" s="13">
        <v>8</v>
      </c>
      <c r="G98" s="13">
        <v>93</v>
      </c>
      <c r="H98" s="13">
        <v>46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0</v>
      </c>
      <c r="O98" s="25">
        <v>48</v>
      </c>
    </row>
    <row r="99" spans="1:15" x14ac:dyDescent="0.25">
      <c r="A99" s="12" t="s">
        <v>396</v>
      </c>
      <c r="B99" s="13">
        <v>687</v>
      </c>
      <c r="C99" s="13">
        <v>936</v>
      </c>
      <c r="D99" s="33">
        <v>-0.26602564102564102</v>
      </c>
      <c r="E99" s="13">
        <v>24</v>
      </c>
      <c r="F99" s="13">
        <v>12</v>
      </c>
      <c r="G99" s="13">
        <v>257</v>
      </c>
      <c r="H99" s="13">
        <v>133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13</v>
      </c>
      <c r="O99" s="25">
        <v>127</v>
      </c>
    </row>
    <row r="100" spans="1:15" x14ac:dyDescent="0.25">
      <c r="A100" s="12" t="s">
        <v>397</v>
      </c>
      <c r="B100" s="13">
        <v>42</v>
      </c>
      <c r="C100" s="13">
        <v>51</v>
      </c>
      <c r="D100" s="33">
        <v>-0.17647058823529399</v>
      </c>
      <c r="E100" s="13">
        <v>0</v>
      </c>
      <c r="F100" s="13">
        <v>3</v>
      </c>
      <c r="G100" s="13">
        <v>10</v>
      </c>
      <c r="H100" s="13">
        <v>31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5">
        <v>13</v>
      </c>
    </row>
    <row r="101" spans="1:15" x14ac:dyDescent="0.25">
      <c r="A101" s="12" t="s">
        <v>398</v>
      </c>
      <c r="B101" s="13">
        <v>268</v>
      </c>
      <c r="C101" s="13">
        <v>386</v>
      </c>
      <c r="D101" s="33">
        <v>-0.30569948186528501</v>
      </c>
      <c r="E101" s="13">
        <v>5</v>
      </c>
      <c r="F101" s="13">
        <v>5</v>
      </c>
      <c r="G101" s="13">
        <v>74</v>
      </c>
      <c r="H101" s="13">
        <v>41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20</v>
      </c>
      <c r="O101" s="25">
        <v>32</v>
      </c>
    </row>
    <row r="102" spans="1:15" x14ac:dyDescent="0.25">
      <c r="A102" s="12" t="s">
        <v>399</v>
      </c>
      <c r="B102" s="13">
        <v>6</v>
      </c>
      <c r="C102" s="13">
        <v>5</v>
      </c>
      <c r="D102" s="33">
        <v>0.2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117</v>
      </c>
      <c r="C103" s="13">
        <v>115</v>
      </c>
      <c r="D103" s="33">
        <v>1.7391304347826101E-2</v>
      </c>
      <c r="E103" s="13">
        <v>2</v>
      </c>
      <c r="F103" s="13">
        <v>0</v>
      </c>
      <c r="G103" s="13">
        <v>18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9</v>
      </c>
    </row>
    <row r="104" spans="1:15" x14ac:dyDescent="0.25">
      <c r="A104" s="12" t="s">
        <v>401</v>
      </c>
      <c r="B104" s="13">
        <v>435</v>
      </c>
      <c r="C104" s="13">
        <v>347</v>
      </c>
      <c r="D104" s="33">
        <v>0.253602305475504</v>
      </c>
      <c r="E104" s="13">
        <v>1</v>
      </c>
      <c r="F104" s="13">
        <v>0</v>
      </c>
      <c r="G104" s="13">
        <v>4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4</v>
      </c>
    </row>
    <row r="105" spans="1:15" x14ac:dyDescent="0.25">
      <c r="A105" s="12" t="s">
        <v>402</v>
      </c>
      <c r="B105" s="13">
        <v>1066</v>
      </c>
      <c r="C105" s="13">
        <v>1019</v>
      </c>
      <c r="D105" s="33">
        <v>4.6123650637880299E-2</v>
      </c>
      <c r="E105" s="13">
        <v>5</v>
      </c>
      <c r="F105" s="13">
        <v>2</v>
      </c>
      <c r="G105" s="13">
        <v>169</v>
      </c>
      <c r="H105" s="13">
        <v>82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5">
        <v>49</v>
      </c>
    </row>
    <row r="106" spans="1:15" x14ac:dyDescent="0.25">
      <c r="A106" s="12" t="s">
        <v>403</v>
      </c>
      <c r="B106" s="13">
        <v>275</v>
      </c>
      <c r="C106" s="13">
        <v>277</v>
      </c>
      <c r="D106" s="33">
        <v>-7.2202166064982004E-3</v>
      </c>
      <c r="E106" s="13">
        <v>5</v>
      </c>
      <c r="F106" s="13">
        <v>2</v>
      </c>
      <c r="G106" s="13">
        <v>51</v>
      </c>
      <c r="H106" s="13">
        <v>40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5">
        <v>19</v>
      </c>
    </row>
    <row r="107" spans="1:15" x14ac:dyDescent="0.25">
      <c r="A107" s="12" t="s">
        <v>404</v>
      </c>
      <c r="B107" s="13">
        <v>37</v>
      </c>
      <c r="C107" s="13">
        <v>47</v>
      </c>
      <c r="D107" s="33">
        <v>-0.21276595744680901</v>
      </c>
      <c r="E107" s="13">
        <v>0</v>
      </c>
      <c r="F107" s="13">
        <v>0</v>
      </c>
      <c r="G107" s="13">
        <v>1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1</v>
      </c>
    </row>
    <row r="108" spans="1:15" x14ac:dyDescent="0.25">
      <c r="A108" s="12" t="s">
        <v>405</v>
      </c>
      <c r="B108" s="13">
        <v>6</v>
      </c>
      <c r="C108" s="13">
        <v>8</v>
      </c>
      <c r="D108" s="33">
        <v>-0.25</v>
      </c>
      <c r="E108" s="13">
        <v>0</v>
      </c>
      <c r="F108" s="13">
        <v>0</v>
      </c>
      <c r="G108" s="13">
        <v>5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5</v>
      </c>
      <c r="C109" s="13">
        <v>8</v>
      </c>
      <c r="D109" s="33">
        <v>-0.375</v>
      </c>
      <c r="E109" s="13">
        <v>0</v>
      </c>
      <c r="F109" s="13">
        <v>1</v>
      </c>
      <c r="G109" s="13">
        <v>2</v>
      </c>
      <c r="H109" s="13">
        <v>8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442</v>
      </c>
      <c r="C111" s="13">
        <v>485</v>
      </c>
      <c r="D111" s="33">
        <v>-8.8659793814432994E-2</v>
      </c>
      <c r="E111" s="13">
        <v>13</v>
      </c>
      <c r="F111" s="13">
        <v>5</v>
      </c>
      <c r="G111" s="13">
        <v>56</v>
      </c>
      <c r="H111" s="13">
        <v>37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38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19</v>
      </c>
      <c r="C114" s="13">
        <v>16</v>
      </c>
      <c r="D114" s="33">
        <v>0.1875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4</v>
      </c>
      <c r="C115" s="13">
        <v>1</v>
      </c>
      <c r="D115" s="33">
        <v>3</v>
      </c>
      <c r="E115" s="13">
        <v>1</v>
      </c>
      <c r="F115" s="13">
        <v>0</v>
      </c>
      <c r="G115" s="13">
        <v>5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17</v>
      </c>
      <c r="C116" s="13">
        <v>11</v>
      </c>
      <c r="D116" s="33">
        <v>0.54545454545454497</v>
      </c>
      <c r="E116" s="13">
        <v>0</v>
      </c>
      <c r="F116" s="13">
        <v>0</v>
      </c>
      <c r="G116" s="13">
        <v>3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33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3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6</v>
      </c>
      <c r="C119" s="13">
        <v>1</v>
      </c>
      <c r="D119" s="33">
        <v>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5</v>
      </c>
      <c r="C120" s="13">
        <v>0</v>
      </c>
      <c r="D120" s="33">
        <v>0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27</v>
      </c>
      <c r="C121" s="13">
        <v>27</v>
      </c>
      <c r="D121" s="33">
        <v>0</v>
      </c>
      <c r="E121" s="13">
        <v>0</v>
      </c>
      <c r="F121" s="13">
        <v>0</v>
      </c>
      <c r="G121" s="13">
        <v>7</v>
      </c>
      <c r="H121" s="13">
        <v>16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17</v>
      </c>
    </row>
    <row r="122" spans="1:15" x14ac:dyDescent="0.25">
      <c r="A122" s="12" t="s">
        <v>419</v>
      </c>
      <c r="B122" s="13">
        <v>0</v>
      </c>
      <c r="C122" s="13">
        <v>2</v>
      </c>
      <c r="D122" s="33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6</v>
      </c>
      <c r="C126" s="13">
        <v>3</v>
      </c>
      <c r="D126" s="33">
        <v>1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2</v>
      </c>
    </row>
    <row r="131" spans="1:15" x14ac:dyDescent="0.25">
      <c r="A131" s="51" t="s">
        <v>428</v>
      </c>
      <c r="B131" s="31">
        <v>6</v>
      </c>
      <c r="C131" s="31">
        <v>7</v>
      </c>
      <c r="D131" s="32">
        <v>-0.14285714285714299</v>
      </c>
      <c r="E131" s="31">
        <v>2</v>
      </c>
      <c r="F131" s="31">
        <v>0</v>
      </c>
      <c r="G131" s="31">
        <v>10</v>
      </c>
      <c r="H131" s="31">
        <v>5</v>
      </c>
      <c r="I131" s="31">
        <v>0</v>
      </c>
      <c r="J131" s="31">
        <v>0</v>
      </c>
      <c r="K131" s="31">
        <v>0</v>
      </c>
      <c r="L131" s="31">
        <v>0</v>
      </c>
      <c r="M131" s="31">
        <v>4</v>
      </c>
      <c r="N131" s="31">
        <v>0</v>
      </c>
      <c r="O131" s="31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3">
        <v>0</v>
      </c>
      <c r="E132" s="13">
        <v>0</v>
      </c>
      <c r="F132" s="13">
        <v>0</v>
      </c>
      <c r="G132" s="13">
        <v>7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1</v>
      </c>
      <c r="C133" s="13">
        <v>1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5</v>
      </c>
      <c r="C134" s="13">
        <v>4</v>
      </c>
      <c r="D134" s="33">
        <v>0.25</v>
      </c>
      <c r="E134" s="13">
        <v>2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2</v>
      </c>
      <c r="D135" s="33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1">
        <v>28</v>
      </c>
      <c r="C137" s="31">
        <v>19</v>
      </c>
      <c r="D137" s="32">
        <v>0.47368421052631599</v>
      </c>
      <c r="E137" s="31">
        <v>0</v>
      </c>
      <c r="F137" s="31">
        <v>0</v>
      </c>
      <c r="G137" s="31">
        <v>6</v>
      </c>
      <c r="H137" s="31">
        <v>8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5</v>
      </c>
    </row>
    <row r="138" spans="1:15" x14ac:dyDescent="0.25">
      <c r="A138" s="12" t="s">
        <v>435</v>
      </c>
      <c r="B138" s="13">
        <v>4</v>
      </c>
      <c r="C138" s="13">
        <v>2</v>
      </c>
      <c r="D138" s="33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3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15</v>
      </c>
      <c r="C142" s="13">
        <v>14</v>
      </c>
      <c r="D142" s="33">
        <v>7.1428571428571397E-2</v>
      </c>
      <c r="E142" s="13">
        <v>0</v>
      </c>
      <c r="F142" s="13">
        <v>0</v>
      </c>
      <c r="G142" s="13">
        <v>5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3</v>
      </c>
    </row>
    <row r="143" spans="1:15" x14ac:dyDescent="0.25">
      <c r="A143" s="12" t="s">
        <v>440</v>
      </c>
      <c r="B143" s="13">
        <v>9</v>
      </c>
      <c r="C143" s="13">
        <v>2</v>
      </c>
      <c r="D143" s="33">
        <v>3.5</v>
      </c>
      <c r="E143" s="13">
        <v>0</v>
      </c>
      <c r="F143" s="13">
        <v>0</v>
      </c>
      <c r="G143" s="13">
        <v>1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2</v>
      </c>
    </row>
    <row r="144" spans="1:15" x14ac:dyDescent="0.25">
      <c r="A144" s="51" t="s">
        <v>441</v>
      </c>
      <c r="B144" s="31">
        <v>2</v>
      </c>
      <c r="C144" s="31">
        <v>1</v>
      </c>
      <c r="D144" s="32">
        <v>1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2</v>
      </c>
      <c r="C146" s="13">
        <v>1</v>
      </c>
      <c r="D146" s="33">
        <v>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1" t="s">
        <v>444</v>
      </c>
      <c r="B147" s="31">
        <v>50</v>
      </c>
      <c r="C147" s="31">
        <v>47</v>
      </c>
      <c r="D147" s="32">
        <v>6.3829787234042604E-2</v>
      </c>
      <c r="E147" s="31">
        <v>0</v>
      </c>
      <c r="F147" s="31">
        <v>0</v>
      </c>
      <c r="G147" s="31">
        <v>15</v>
      </c>
      <c r="H147" s="31">
        <v>8</v>
      </c>
      <c r="I147" s="31">
        <v>0</v>
      </c>
      <c r="J147" s="31">
        <v>0</v>
      </c>
      <c r="K147" s="31">
        <v>0</v>
      </c>
      <c r="L147" s="31">
        <v>0</v>
      </c>
      <c r="M147" s="31">
        <v>45</v>
      </c>
      <c r="N147" s="31">
        <v>0</v>
      </c>
      <c r="O147" s="31">
        <v>0</v>
      </c>
    </row>
    <row r="148" spans="1:15" x14ac:dyDescent="0.25">
      <c r="A148" s="12" t="s">
        <v>445</v>
      </c>
      <c r="B148" s="13">
        <v>3</v>
      </c>
      <c r="C148" s="13">
        <v>0</v>
      </c>
      <c r="D148" s="3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0</v>
      </c>
      <c r="C149" s="13">
        <v>7</v>
      </c>
      <c r="D149" s="33">
        <v>-1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1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7</v>
      </c>
      <c r="C151" s="13">
        <v>7</v>
      </c>
      <c r="D151" s="33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1</v>
      </c>
      <c r="C152" s="13">
        <v>1</v>
      </c>
      <c r="D152" s="3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5</v>
      </c>
      <c r="C153" s="13">
        <v>0</v>
      </c>
      <c r="D153" s="33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13</v>
      </c>
      <c r="C154" s="13">
        <v>12</v>
      </c>
      <c r="D154" s="33">
        <v>8.3333333333333301E-2</v>
      </c>
      <c r="E154" s="13">
        <v>0</v>
      </c>
      <c r="F154" s="13">
        <v>0</v>
      </c>
      <c r="G154" s="13">
        <v>2</v>
      </c>
      <c r="H154" s="13">
        <v>5</v>
      </c>
      <c r="I154" s="13">
        <v>0</v>
      </c>
      <c r="J154" s="13">
        <v>0</v>
      </c>
      <c r="K154" s="13">
        <v>0</v>
      </c>
      <c r="L154" s="13">
        <v>0</v>
      </c>
      <c r="M154" s="13">
        <v>39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20</v>
      </c>
      <c r="C155" s="13">
        <v>20</v>
      </c>
      <c r="D155" s="33">
        <v>0</v>
      </c>
      <c r="E155" s="13">
        <v>0</v>
      </c>
      <c r="F155" s="13">
        <v>0</v>
      </c>
      <c r="G155" s="13">
        <v>9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x14ac:dyDescent="0.25">
      <c r="A156" s="51" t="s">
        <v>453</v>
      </c>
      <c r="B156" s="31">
        <v>17</v>
      </c>
      <c r="C156" s="31">
        <v>24</v>
      </c>
      <c r="D156" s="32">
        <v>-0.29166666666666702</v>
      </c>
      <c r="E156" s="31">
        <v>0</v>
      </c>
      <c r="F156" s="31">
        <v>0</v>
      </c>
      <c r="G156" s="31">
        <v>2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8</v>
      </c>
      <c r="N156" s="31">
        <v>0</v>
      </c>
      <c r="O156" s="31">
        <v>4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2</v>
      </c>
    </row>
    <row r="162" spans="1:15" x14ac:dyDescent="0.25">
      <c r="A162" s="12" t="s">
        <v>459</v>
      </c>
      <c r="B162" s="13">
        <v>12</v>
      </c>
      <c r="C162" s="13">
        <v>14</v>
      </c>
      <c r="D162" s="33">
        <v>-0.14285714285714299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8</v>
      </c>
      <c r="N162" s="13">
        <v>0</v>
      </c>
      <c r="O162" s="25">
        <v>2</v>
      </c>
    </row>
    <row r="163" spans="1:15" x14ac:dyDescent="0.25">
      <c r="A163" s="12" t="s">
        <v>460</v>
      </c>
      <c r="B163" s="13">
        <v>0</v>
      </c>
      <c r="C163" s="13">
        <v>2</v>
      </c>
      <c r="D163" s="33">
        <v>-1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0</v>
      </c>
      <c r="C164" s="13">
        <v>2</v>
      </c>
      <c r="D164" s="33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4</v>
      </c>
      <c r="C165" s="13">
        <v>5</v>
      </c>
      <c r="D165" s="33">
        <v>-0.2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1" t="s">
        <v>463</v>
      </c>
      <c r="B166" s="31">
        <v>355</v>
      </c>
      <c r="C166" s="31">
        <v>333</v>
      </c>
      <c r="D166" s="32">
        <v>6.6066066066066104E-2</v>
      </c>
      <c r="E166" s="31">
        <v>21</v>
      </c>
      <c r="F166" s="31">
        <v>18</v>
      </c>
      <c r="G166" s="31">
        <v>169</v>
      </c>
      <c r="H166" s="31">
        <v>99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21</v>
      </c>
      <c r="O166" s="31">
        <v>109</v>
      </c>
    </row>
    <row r="167" spans="1:15" x14ac:dyDescent="0.25">
      <c r="A167" s="12" t="s">
        <v>464</v>
      </c>
      <c r="B167" s="13">
        <v>222</v>
      </c>
      <c r="C167" s="13">
        <v>198</v>
      </c>
      <c r="D167" s="33">
        <v>0.12121212121212099</v>
      </c>
      <c r="E167" s="13">
        <v>13</v>
      </c>
      <c r="F167" s="13">
        <v>2</v>
      </c>
      <c r="G167" s="13">
        <v>98</v>
      </c>
      <c r="H167" s="13">
        <v>17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5</v>
      </c>
      <c r="O167" s="25">
        <v>15</v>
      </c>
    </row>
    <row r="168" spans="1:15" x14ac:dyDescent="0.25">
      <c r="A168" s="12" t="s">
        <v>465</v>
      </c>
      <c r="B168" s="13">
        <v>0</v>
      </c>
      <c r="C168" s="13">
        <v>1</v>
      </c>
      <c r="D168" s="33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1</v>
      </c>
      <c r="D170" s="33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1</v>
      </c>
      <c r="C171" s="13">
        <v>2</v>
      </c>
      <c r="D171" s="33">
        <v>-0.5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65</v>
      </c>
      <c r="C173" s="13">
        <v>73</v>
      </c>
      <c r="D173" s="33">
        <v>-0.10958904109589</v>
      </c>
      <c r="E173" s="13">
        <v>2</v>
      </c>
      <c r="F173" s="13">
        <v>1</v>
      </c>
      <c r="G173" s="13">
        <v>34</v>
      </c>
      <c r="H173" s="13">
        <v>20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12</v>
      </c>
      <c r="O173" s="25">
        <v>33</v>
      </c>
    </row>
    <row r="174" spans="1:15" x14ac:dyDescent="0.25">
      <c r="A174" s="12" t="s">
        <v>471</v>
      </c>
      <c r="B174" s="13">
        <v>63</v>
      </c>
      <c r="C174" s="13">
        <v>54</v>
      </c>
      <c r="D174" s="33">
        <v>0.16666666666666699</v>
      </c>
      <c r="E174" s="13">
        <v>6</v>
      </c>
      <c r="F174" s="13">
        <v>15</v>
      </c>
      <c r="G174" s="13">
        <v>36</v>
      </c>
      <c r="H174" s="13">
        <v>59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5">
        <v>58</v>
      </c>
    </row>
    <row r="175" spans="1:15" x14ac:dyDescent="0.25">
      <c r="A175" s="12" t="s">
        <v>472</v>
      </c>
      <c r="B175" s="13">
        <v>2</v>
      </c>
      <c r="C175" s="13">
        <v>3</v>
      </c>
      <c r="D175" s="33">
        <v>-0.33333333333333298</v>
      </c>
      <c r="E175" s="13">
        <v>0</v>
      </c>
      <c r="F175" s="13">
        <v>0</v>
      </c>
      <c r="G175" s="13">
        <v>0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3</v>
      </c>
    </row>
    <row r="176" spans="1:15" x14ac:dyDescent="0.25">
      <c r="A176" s="12" t="s">
        <v>473</v>
      </c>
      <c r="B176" s="13">
        <v>2</v>
      </c>
      <c r="C176" s="13">
        <v>1</v>
      </c>
      <c r="D176" s="33">
        <v>1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1">
        <v>502</v>
      </c>
      <c r="C178" s="31">
        <v>497</v>
      </c>
      <c r="D178" s="32">
        <v>1.00603621730382E-2</v>
      </c>
      <c r="E178" s="31">
        <v>1079</v>
      </c>
      <c r="F178" s="31">
        <v>651</v>
      </c>
      <c r="G178" s="31">
        <v>201</v>
      </c>
      <c r="H178" s="31">
        <v>199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1129</v>
      </c>
    </row>
    <row r="179" spans="1:15" x14ac:dyDescent="0.25">
      <c r="A179" s="12" t="s">
        <v>476</v>
      </c>
      <c r="B179" s="13">
        <v>2</v>
      </c>
      <c r="C179" s="13">
        <v>7</v>
      </c>
      <c r="D179" s="33">
        <v>-0.71428571428571397</v>
      </c>
      <c r="E179" s="13">
        <v>4</v>
      </c>
      <c r="F179" s="13">
        <v>2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288</v>
      </c>
      <c r="C180" s="13">
        <v>270</v>
      </c>
      <c r="D180" s="33">
        <v>6.6666666666666693E-2</v>
      </c>
      <c r="E180" s="13">
        <v>599</v>
      </c>
      <c r="F180" s="13">
        <v>378</v>
      </c>
      <c r="G180" s="13">
        <v>93</v>
      </c>
      <c r="H180" s="13">
        <v>94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649</v>
      </c>
    </row>
    <row r="181" spans="1:15" x14ac:dyDescent="0.25">
      <c r="A181" s="12" t="s">
        <v>478</v>
      </c>
      <c r="B181" s="13">
        <v>44</v>
      </c>
      <c r="C181" s="13">
        <v>33</v>
      </c>
      <c r="D181" s="33">
        <v>0.33333333333333298</v>
      </c>
      <c r="E181" s="13">
        <v>17</v>
      </c>
      <c r="F181" s="13">
        <v>2</v>
      </c>
      <c r="G181" s="13">
        <v>20</v>
      </c>
      <c r="H181" s="13">
        <v>13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21</v>
      </c>
    </row>
    <row r="182" spans="1:15" x14ac:dyDescent="0.25">
      <c r="A182" s="12" t="s">
        <v>479</v>
      </c>
      <c r="B182" s="13">
        <v>1</v>
      </c>
      <c r="C182" s="13">
        <v>0</v>
      </c>
      <c r="D182" s="33">
        <v>0</v>
      </c>
      <c r="E182" s="13">
        <v>1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9</v>
      </c>
      <c r="C183" s="13">
        <v>15</v>
      </c>
      <c r="D183" s="33">
        <v>-0.4</v>
      </c>
      <c r="E183" s="13">
        <v>20</v>
      </c>
      <c r="F183" s="13">
        <v>7</v>
      </c>
      <c r="G183" s="13">
        <v>5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20</v>
      </c>
    </row>
    <row r="184" spans="1:15" x14ac:dyDescent="0.25">
      <c r="A184" s="12" t="s">
        <v>481</v>
      </c>
      <c r="B184" s="13">
        <v>148</v>
      </c>
      <c r="C184" s="13">
        <v>155</v>
      </c>
      <c r="D184" s="33">
        <v>-4.5161290322580601E-2</v>
      </c>
      <c r="E184" s="13">
        <v>433</v>
      </c>
      <c r="F184" s="13">
        <v>262</v>
      </c>
      <c r="G184" s="13">
        <v>80</v>
      </c>
      <c r="H184" s="13">
        <v>87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436</v>
      </c>
    </row>
    <row r="185" spans="1:15" x14ac:dyDescent="0.25">
      <c r="A185" s="12" t="s">
        <v>482</v>
      </c>
      <c r="B185" s="13">
        <v>10</v>
      </c>
      <c r="C185" s="13">
        <v>17</v>
      </c>
      <c r="D185" s="33">
        <v>-0.41176470588235298</v>
      </c>
      <c r="E185" s="13">
        <v>5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1" t="s">
        <v>483</v>
      </c>
      <c r="B186" s="31">
        <v>295</v>
      </c>
      <c r="C186" s="31">
        <v>244</v>
      </c>
      <c r="D186" s="32">
        <v>0.20901639344262299</v>
      </c>
      <c r="E186" s="31">
        <v>3</v>
      </c>
      <c r="F186" s="31">
        <v>0</v>
      </c>
      <c r="G186" s="31">
        <v>78</v>
      </c>
      <c r="H186" s="31">
        <v>49</v>
      </c>
      <c r="I186" s="31">
        <v>0</v>
      </c>
      <c r="J186" s="31">
        <v>0</v>
      </c>
      <c r="K186" s="31">
        <v>1</v>
      </c>
      <c r="L186" s="31">
        <v>0</v>
      </c>
      <c r="M186" s="31">
        <v>6</v>
      </c>
      <c r="N186" s="31">
        <v>0</v>
      </c>
      <c r="O186" s="31">
        <v>46</v>
      </c>
    </row>
    <row r="187" spans="1:15" x14ac:dyDescent="0.25">
      <c r="A187" s="12" t="s">
        <v>484</v>
      </c>
      <c r="B187" s="13">
        <v>6</v>
      </c>
      <c r="C187" s="13">
        <v>2</v>
      </c>
      <c r="D187" s="33">
        <v>2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1</v>
      </c>
    </row>
    <row r="188" spans="1:15" x14ac:dyDescent="0.25">
      <c r="A188" s="12" t="s">
        <v>485</v>
      </c>
      <c r="B188" s="13">
        <v>4</v>
      </c>
      <c r="C188" s="13">
        <v>1</v>
      </c>
      <c r="D188" s="33">
        <v>3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65</v>
      </c>
      <c r="C189" s="13">
        <v>78</v>
      </c>
      <c r="D189" s="33">
        <v>-0.16666666666666699</v>
      </c>
      <c r="E189" s="13">
        <v>3</v>
      </c>
      <c r="F189" s="13">
        <v>0</v>
      </c>
      <c r="G189" s="13">
        <v>26</v>
      </c>
      <c r="H189" s="13">
        <v>20</v>
      </c>
      <c r="I189" s="13">
        <v>0</v>
      </c>
      <c r="J189" s="13">
        <v>0</v>
      </c>
      <c r="K189" s="13">
        <v>1</v>
      </c>
      <c r="L189" s="13">
        <v>0</v>
      </c>
      <c r="M189" s="13">
        <v>3</v>
      </c>
      <c r="N189" s="13">
        <v>0</v>
      </c>
      <c r="O189" s="25">
        <v>32</v>
      </c>
    </row>
    <row r="190" spans="1:15" x14ac:dyDescent="0.25">
      <c r="A190" s="12" t="s">
        <v>487</v>
      </c>
      <c r="B190" s="13">
        <v>2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26</v>
      </c>
      <c r="C191" s="13">
        <v>11</v>
      </c>
      <c r="D191" s="33">
        <v>1.36363636363636</v>
      </c>
      <c r="E191" s="13">
        <v>0</v>
      </c>
      <c r="F191" s="13">
        <v>0</v>
      </c>
      <c r="G191" s="13">
        <v>5</v>
      </c>
      <c r="H191" s="13">
        <v>13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8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28</v>
      </c>
      <c r="C193" s="13">
        <v>30</v>
      </c>
      <c r="D193" s="33">
        <v>-6.6666666666666693E-2</v>
      </c>
      <c r="E193" s="13">
        <v>0</v>
      </c>
      <c r="F193" s="13">
        <v>0</v>
      </c>
      <c r="G193" s="13">
        <v>22</v>
      </c>
      <c r="H193" s="13">
        <v>12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5">
        <v>5</v>
      </c>
    </row>
    <row r="194" spans="1:15" x14ac:dyDescent="0.25">
      <c r="A194" s="12" t="s">
        <v>491</v>
      </c>
      <c r="B194" s="13">
        <v>0</v>
      </c>
      <c r="C194" s="13">
        <v>1</v>
      </c>
      <c r="D194" s="33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1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1</v>
      </c>
      <c r="C196" s="13">
        <v>2</v>
      </c>
      <c r="D196" s="33">
        <v>-0.5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159</v>
      </c>
      <c r="C197" s="13">
        <v>117</v>
      </c>
      <c r="D197" s="33">
        <v>0.35897435897435898</v>
      </c>
      <c r="E197" s="13">
        <v>0</v>
      </c>
      <c r="F197" s="13">
        <v>0</v>
      </c>
      <c r="G197" s="13">
        <v>23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2</v>
      </c>
      <c r="C198" s="13">
        <v>0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2</v>
      </c>
      <c r="D199" s="33">
        <v>-1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498</v>
      </c>
      <c r="B201" s="31">
        <v>56</v>
      </c>
      <c r="C201" s="31">
        <v>53</v>
      </c>
      <c r="D201" s="32">
        <v>5.6603773584905703E-2</v>
      </c>
      <c r="E201" s="31">
        <v>5</v>
      </c>
      <c r="F201" s="31">
        <v>6</v>
      </c>
      <c r="G201" s="31">
        <v>9</v>
      </c>
      <c r="H201" s="31">
        <v>19</v>
      </c>
      <c r="I201" s="31">
        <v>0</v>
      </c>
      <c r="J201" s="31">
        <v>0</v>
      </c>
      <c r="K201" s="31">
        <v>0</v>
      </c>
      <c r="L201" s="31">
        <v>1</v>
      </c>
      <c r="M201" s="31">
        <v>11</v>
      </c>
      <c r="N201" s="31">
        <v>0</v>
      </c>
      <c r="O201" s="31">
        <v>26</v>
      </c>
    </row>
    <row r="202" spans="1:15" x14ac:dyDescent="0.25">
      <c r="A202" s="12" t="s">
        <v>499</v>
      </c>
      <c r="B202" s="13">
        <v>19</v>
      </c>
      <c r="C202" s="13">
        <v>14</v>
      </c>
      <c r="D202" s="33">
        <v>0.35714285714285698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8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32</v>
      </c>
      <c r="C206" s="13">
        <v>33</v>
      </c>
      <c r="D206" s="33">
        <v>-3.03030303030303E-2</v>
      </c>
      <c r="E206" s="13">
        <v>5</v>
      </c>
      <c r="F206" s="13">
        <v>6</v>
      </c>
      <c r="G206" s="13">
        <v>8</v>
      </c>
      <c r="H206" s="13">
        <v>16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24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3">
        <v>-1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3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1</v>
      </c>
      <c r="C212" s="13">
        <v>1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25">
        <v>1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2</v>
      </c>
      <c r="C214" s="13">
        <v>2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2</v>
      </c>
      <c r="C218" s="13">
        <v>1</v>
      </c>
      <c r="D218" s="33">
        <v>1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1">
        <v>496</v>
      </c>
      <c r="C221" s="31">
        <v>533</v>
      </c>
      <c r="D221" s="32">
        <v>-6.9418386491557196E-2</v>
      </c>
      <c r="E221" s="31">
        <v>158</v>
      </c>
      <c r="F221" s="31">
        <v>80</v>
      </c>
      <c r="G221" s="31">
        <v>210</v>
      </c>
      <c r="H221" s="31">
        <v>168</v>
      </c>
      <c r="I221" s="31">
        <v>0</v>
      </c>
      <c r="J221" s="31">
        <v>0</v>
      </c>
      <c r="K221" s="31">
        <v>0</v>
      </c>
      <c r="L221" s="31">
        <v>0</v>
      </c>
      <c r="M221" s="31">
        <v>2</v>
      </c>
      <c r="N221" s="31">
        <v>5</v>
      </c>
      <c r="O221" s="31">
        <v>222</v>
      </c>
    </row>
    <row r="222" spans="1:15" x14ac:dyDescent="0.25">
      <c r="A222" s="12" t="s">
        <v>519</v>
      </c>
      <c r="B222" s="13">
        <v>1</v>
      </c>
      <c r="C222" s="13">
        <v>4</v>
      </c>
      <c r="D222" s="33">
        <v>-0.75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1</v>
      </c>
    </row>
    <row r="228" spans="1:15" x14ac:dyDescent="0.25">
      <c r="A228" s="12" t="s">
        <v>525</v>
      </c>
      <c r="B228" s="13">
        <v>1</v>
      </c>
      <c r="C228" s="13">
        <v>1</v>
      </c>
      <c r="D228" s="33">
        <v>0</v>
      </c>
      <c r="E228" s="13">
        <v>0</v>
      </c>
      <c r="F228" s="13">
        <v>0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31</v>
      </c>
      <c r="C229" s="13">
        <v>36</v>
      </c>
      <c r="D229" s="33">
        <v>-0.13888888888888901</v>
      </c>
      <c r="E229" s="13">
        <v>1</v>
      </c>
      <c r="F229" s="13">
        <v>3</v>
      </c>
      <c r="G229" s="13">
        <v>9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7</v>
      </c>
    </row>
    <row r="230" spans="1:15" x14ac:dyDescent="0.25">
      <c r="A230" s="12" t="s">
        <v>527</v>
      </c>
      <c r="B230" s="13">
        <v>60</v>
      </c>
      <c r="C230" s="13">
        <v>58</v>
      </c>
      <c r="D230" s="33">
        <v>3.4482758620689703E-2</v>
      </c>
      <c r="E230" s="13">
        <v>13</v>
      </c>
      <c r="F230" s="13">
        <v>5</v>
      </c>
      <c r="G230" s="13">
        <v>12</v>
      </c>
      <c r="H230" s="13">
        <v>19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34</v>
      </c>
    </row>
    <row r="231" spans="1:15" x14ac:dyDescent="0.25">
      <c r="A231" s="12" t="s">
        <v>528</v>
      </c>
      <c r="B231" s="13">
        <v>12</v>
      </c>
      <c r="C231" s="13">
        <v>8</v>
      </c>
      <c r="D231" s="33">
        <v>0.5</v>
      </c>
      <c r="E231" s="13">
        <v>0</v>
      </c>
      <c r="F231" s="13">
        <v>0</v>
      </c>
      <c r="G231" s="13">
        <v>2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0</v>
      </c>
      <c r="C232" s="13">
        <v>4</v>
      </c>
      <c r="D232" s="33">
        <v>-1</v>
      </c>
      <c r="E232" s="13">
        <v>1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2</v>
      </c>
      <c r="C233" s="13">
        <v>2</v>
      </c>
      <c r="D233" s="33">
        <v>0</v>
      </c>
      <c r="E233" s="13">
        <v>0</v>
      </c>
      <c r="F233" s="13">
        <v>1</v>
      </c>
      <c r="G233" s="13">
        <v>2</v>
      </c>
      <c r="H233" s="13">
        <v>5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1</v>
      </c>
    </row>
    <row r="234" spans="1:15" x14ac:dyDescent="0.25">
      <c r="A234" s="12" t="s">
        <v>531</v>
      </c>
      <c r="B234" s="13">
        <v>1</v>
      </c>
      <c r="C234" s="13">
        <v>1</v>
      </c>
      <c r="D234" s="3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388</v>
      </c>
      <c r="C236" s="13">
        <v>418</v>
      </c>
      <c r="D236" s="33">
        <v>-7.1770334928229707E-2</v>
      </c>
      <c r="E236" s="13">
        <v>143</v>
      </c>
      <c r="F236" s="13">
        <v>71</v>
      </c>
      <c r="G236" s="13">
        <v>183</v>
      </c>
      <c r="H236" s="13">
        <v>130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5</v>
      </c>
      <c r="O236" s="25">
        <v>177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1</v>
      </c>
      <c r="D240" s="33">
        <v>-1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539</v>
      </c>
      <c r="B242" s="31">
        <v>4</v>
      </c>
      <c r="C242" s="31">
        <v>1</v>
      </c>
      <c r="D242" s="32">
        <v>3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3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1">
        <v>120</v>
      </c>
      <c r="C269" s="31">
        <v>120</v>
      </c>
      <c r="D269" s="32">
        <v>0</v>
      </c>
      <c r="E269" s="31">
        <v>41</v>
      </c>
      <c r="F269" s="31">
        <v>25</v>
      </c>
      <c r="G269" s="31">
        <v>78</v>
      </c>
      <c r="H269" s="31">
        <v>68</v>
      </c>
      <c r="I269" s="31">
        <v>0</v>
      </c>
      <c r="J269" s="31">
        <v>1</v>
      </c>
      <c r="K269" s="31">
        <v>0</v>
      </c>
      <c r="L269" s="31">
        <v>0</v>
      </c>
      <c r="M269" s="31">
        <v>2</v>
      </c>
      <c r="N269" s="31">
        <v>0</v>
      </c>
      <c r="O269" s="31">
        <v>105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55</v>
      </c>
      <c r="C271" s="13">
        <v>44</v>
      </c>
      <c r="D271" s="33">
        <v>0.25</v>
      </c>
      <c r="E271" s="13">
        <v>16</v>
      </c>
      <c r="F271" s="13">
        <v>10</v>
      </c>
      <c r="G271" s="13">
        <v>45</v>
      </c>
      <c r="H271" s="13">
        <v>48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52</v>
      </c>
    </row>
    <row r="272" spans="1:15" x14ac:dyDescent="0.25">
      <c r="A272" s="12" t="s">
        <v>569</v>
      </c>
      <c r="B272" s="13">
        <v>47</v>
      </c>
      <c r="C272" s="13">
        <v>59</v>
      </c>
      <c r="D272" s="33">
        <v>-0.20338983050847501</v>
      </c>
      <c r="E272" s="13">
        <v>22</v>
      </c>
      <c r="F272" s="13">
        <v>15</v>
      </c>
      <c r="G272" s="13">
        <v>28</v>
      </c>
      <c r="H272" s="13">
        <v>11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5">
        <v>39</v>
      </c>
    </row>
    <row r="273" spans="1:15" x14ac:dyDescent="0.25">
      <c r="A273" s="12" t="s">
        <v>570</v>
      </c>
      <c r="B273" s="13">
        <v>1</v>
      </c>
      <c r="C273" s="13">
        <v>2</v>
      </c>
      <c r="D273" s="33">
        <v>-0.5</v>
      </c>
      <c r="E273" s="13">
        <v>1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4</v>
      </c>
    </row>
    <row r="274" spans="1:15" x14ac:dyDescent="0.25">
      <c r="A274" s="12" t="s">
        <v>571</v>
      </c>
      <c r="B274" s="13">
        <v>3</v>
      </c>
      <c r="C274" s="13">
        <v>7</v>
      </c>
      <c r="D274" s="33">
        <v>-0.57142857142857095</v>
      </c>
      <c r="E274" s="13">
        <v>2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4</v>
      </c>
      <c r="C275" s="13">
        <v>0</v>
      </c>
      <c r="D275" s="33">
        <v>0</v>
      </c>
      <c r="E275" s="13">
        <v>0</v>
      </c>
      <c r="F275" s="13">
        <v>0</v>
      </c>
      <c r="G275" s="13">
        <v>1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1</v>
      </c>
      <c r="N275" s="13">
        <v>0</v>
      </c>
      <c r="O275" s="25">
        <v>3</v>
      </c>
    </row>
    <row r="276" spans="1:15" x14ac:dyDescent="0.25">
      <c r="A276" s="12" t="s">
        <v>573</v>
      </c>
      <c r="B276" s="13">
        <v>7</v>
      </c>
      <c r="C276" s="13">
        <v>7</v>
      </c>
      <c r="D276" s="33">
        <v>0</v>
      </c>
      <c r="E276" s="13">
        <v>0</v>
      </c>
      <c r="F276" s="13">
        <v>0</v>
      </c>
      <c r="G276" s="13">
        <v>3</v>
      </c>
      <c r="H276" s="13">
        <v>7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7</v>
      </c>
    </row>
    <row r="277" spans="1:15" x14ac:dyDescent="0.25">
      <c r="A277" s="12" t="s">
        <v>574</v>
      </c>
      <c r="B277" s="13">
        <v>1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</v>
      </c>
      <c r="C292" s="13">
        <v>1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1">
        <v>2</v>
      </c>
      <c r="C310" s="31">
        <v>11</v>
      </c>
      <c r="D310" s="32">
        <v>-0.81818181818181801</v>
      </c>
      <c r="E310" s="31">
        <v>0</v>
      </c>
      <c r="F310" s="31">
        <v>0</v>
      </c>
      <c r="G310" s="31">
        <v>2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1</v>
      </c>
    </row>
    <row r="311" spans="1:15" x14ac:dyDescent="0.25">
      <c r="A311" s="12" t="s">
        <v>608</v>
      </c>
      <c r="B311" s="13">
        <v>2</v>
      </c>
      <c r="C311" s="13">
        <v>7</v>
      </c>
      <c r="D311" s="33">
        <v>-0.71428571428571397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1</v>
      </c>
      <c r="D312" s="33">
        <v>-1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3</v>
      </c>
      <c r="D313" s="33">
        <v>-1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1">
        <v>6</v>
      </c>
      <c r="C316" s="31">
        <v>0</v>
      </c>
      <c r="D316" s="32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1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6</v>
      </c>
      <c r="C317" s="13">
        <v>0</v>
      </c>
      <c r="D317" s="3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5">
        <v>0</v>
      </c>
    </row>
    <row r="318" spans="1:15" x14ac:dyDescent="0.25">
      <c r="A318" s="51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1">
        <v>5930</v>
      </c>
      <c r="C321" s="31">
        <v>6258</v>
      </c>
      <c r="D321" s="32">
        <v>-5.24129114733142E-2</v>
      </c>
      <c r="E321" s="31">
        <v>47</v>
      </c>
      <c r="F321" s="31">
        <v>0</v>
      </c>
      <c r="G321" s="31">
        <v>168</v>
      </c>
      <c r="H321" s="31">
        <v>0</v>
      </c>
      <c r="I321" s="31">
        <v>2</v>
      </c>
      <c r="J321" s="31">
        <v>0</v>
      </c>
      <c r="K321" s="31">
        <v>1</v>
      </c>
      <c r="L321" s="31">
        <v>0</v>
      </c>
      <c r="M321" s="31">
        <v>11</v>
      </c>
      <c r="N321" s="31">
        <v>10</v>
      </c>
      <c r="O321" s="31">
        <v>2</v>
      </c>
    </row>
    <row r="322" spans="1:15" x14ac:dyDescent="0.25">
      <c r="A322" s="12" t="s">
        <v>619</v>
      </c>
      <c r="B322" s="13">
        <v>5930</v>
      </c>
      <c r="C322" s="13">
        <v>6258</v>
      </c>
      <c r="D322" s="33">
        <v>-5.24129114733142E-2</v>
      </c>
      <c r="E322" s="13">
        <v>47</v>
      </c>
      <c r="F322" s="13">
        <v>0</v>
      </c>
      <c r="G322" s="13">
        <v>168</v>
      </c>
      <c r="H322" s="13">
        <v>0</v>
      </c>
      <c r="I322" s="13">
        <v>2</v>
      </c>
      <c r="J322" s="13">
        <v>0</v>
      </c>
      <c r="K322" s="13">
        <v>1</v>
      </c>
      <c r="L322" s="13">
        <v>0</v>
      </c>
      <c r="M322" s="13">
        <v>11</v>
      </c>
      <c r="N322" s="13">
        <v>10</v>
      </c>
      <c r="O322" s="25">
        <v>2</v>
      </c>
    </row>
    <row r="323" spans="1:15" x14ac:dyDescent="0.25">
      <c r="A323" s="51" t="s">
        <v>620</v>
      </c>
      <c r="B323" s="31">
        <v>4</v>
      </c>
      <c r="C323" s="31">
        <v>3</v>
      </c>
      <c r="D323" s="32">
        <v>0.33333333333333298</v>
      </c>
      <c r="E323" s="31">
        <v>0</v>
      </c>
      <c r="F323" s="31">
        <v>0</v>
      </c>
      <c r="G323" s="31">
        <v>4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2</v>
      </c>
      <c r="O323" s="31">
        <v>0</v>
      </c>
    </row>
    <row r="324" spans="1:15" x14ac:dyDescent="0.25">
      <c r="A324" s="12" t="s">
        <v>621</v>
      </c>
      <c r="B324" s="13">
        <v>4</v>
      </c>
      <c r="C324" s="13">
        <v>3</v>
      </c>
      <c r="D324" s="33">
        <v>0.33333333333333298</v>
      </c>
      <c r="E324" s="13">
        <v>0</v>
      </c>
      <c r="F324" s="13">
        <v>0</v>
      </c>
      <c r="G324" s="13">
        <v>4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2</v>
      </c>
      <c r="O324" s="25">
        <v>0</v>
      </c>
    </row>
    <row r="325" spans="1:15" x14ac:dyDescent="0.25">
      <c r="A325" s="51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1">
        <v>18524</v>
      </c>
      <c r="C327" s="31">
        <v>19389</v>
      </c>
      <c r="D327" s="32">
        <v>-4.4612924854298797E-2</v>
      </c>
      <c r="E327" s="31">
        <v>2335</v>
      </c>
      <c r="F327" s="31">
        <v>1115</v>
      </c>
      <c r="G327" s="31">
        <v>2410</v>
      </c>
      <c r="H327" s="31">
        <v>1551</v>
      </c>
      <c r="I327" s="31">
        <v>19</v>
      </c>
      <c r="J327" s="31">
        <v>18</v>
      </c>
      <c r="K327" s="31">
        <v>5</v>
      </c>
      <c r="L327" s="31">
        <v>4</v>
      </c>
      <c r="M327" s="31">
        <v>106</v>
      </c>
      <c r="N327" s="31">
        <v>97</v>
      </c>
      <c r="O327" s="31">
        <v>2739</v>
      </c>
    </row>
  </sheetData>
  <sheetProtection algorithmName="SHA-512" hashValue="kq0Y1f7357QD+Fw8aFduW0zQ2ORheCwfvNSsiE2e6It6s4VHkwNwe7u7xj592KiE6ROrGXbN9s8ulsyY7PwPbA==" saltValue="3MzWEUKhlj69orx7OzFvZ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5">
        <v>1</v>
      </c>
    </row>
    <row r="6" spans="1:3" x14ac:dyDescent="0.25">
      <c r="A6" s="170"/>
      <c r="B6" s="12" t="s">
        <v>311</v>
      </c>
      <c r="C6" s="25">
        <v>46</v>
      </c>
    </row>
    <row r="7" spans="1:3" x14ac:dyDescent="0.25">
      <c r="A7" s="170"/>
      <c r="B7" s="12" t="s">
        <v>629</v>
      </c>
      <c r="C7" s="25">
        <v>4</v>
      </c>
    </row>
    <row r="8" spans="1:3" x14ac:dyDescent="0.25">
      <c r="A8" s="170"/>
      <c r="B8" s="12" t="s">
        <v>630</v>
      </c>
      <c r="C8" s="25">
        <v>8</v>
      </c>
    </row>
    <row r="9" spans="1:3" x14ac:dyDescent="0.25">
      <c r="A9" s="170"/>
      <c r="B9" s="12" t="s">
        <v>631</v>
      </c>
      <c r="C9" s="25">
        <v>47</v>
      </c>
    </row>
    <row r="10" spans="1:3" x14ac:dyDescent="0.25">
      <c r="A10" s="170"/>
      <c r="B10" s="12" t="s">
        <v>632</v>
      </c>
      <c r="C10" s="25">
        <v>12</v>
      </c>
    </row>
    <row r="11" spans="1:3" x14ac:dyDescent="0.25">
      <c r="A11" s="170"/>
      <c r="B11" s="12" t="s">
        <v>633</v>
      </c>
      <c r="C11" s="25">
        <v>26</v>
      </c>
    </row>
    <row r="12" spans="1:3" x14ac:dyDescent="0.25">
      <c r="A12" s="170"/>
      <c r="B12" s="12" t="s">
        <v>408</v>
      </c>
      <c r="C12" s="25">
        <v>27</v>
      </c>
    </row>
    <row r="13" spans="1:3" x14ac:dyDescent="0.25">
      <c r="A13" s="170"/>
      <c r="B13" s="12" t="s">
        <v>634</v>
      </c>
      <c r="C13" s="25">
        <v>6</v>
      </c>
    </row>
    <row r="14" spans="1:3" x14ac:dyDescent="0.25">
      <c r="A14" s="170"/>
      <c r="B14" s="12" t="s">
        <v>635</v>
      </c>
      <c r="C14" s="25">
        <v>0</v>
      </c>
    </row>
    <row r="15" spans="1:3" x14ac:dyDescent="0.25">
      <c r="A15" s="170"/>
      <c r="B15" s="12" t="s">
        <v>478</v>
      </c>
      <c r="C15" s="25">
        <v>1</v>
      </c>
    </row>
    <row r="16" spans="1:3" x14ac:dyDescent="0.25">
      <c r="A16" s="170"/>
      <c r="B16" s="12" t="s">
        <v>636</v>
      </c>
      <c r="C16" s="25">
        <v>36</v>
      </c>
    </row>
    <row r="17" spans="1:3" x14ac:dyDescent="0.25">
      <c r="A17" s="170"/>
      <c r="B17" s="12" t="s">
        <v>637</v>
      </c>
      <c r="C17" s="25">
        <v>39</v>
      </c>
    </row>
    <row r="18" spans="1:3" x14ac:dyDescent="0.25">
      <c r="A18" s="170"/>
      <c r="B18" s="12" t="s">
        <v>638</v>
      </c>
      <c r="C18" s="25">
        <v>11</v>
      </c>
    </row>
    <row r="19" spans="1:3" x14ac:dyDescent="0.25">
      <c r="A19" s="171"/>
      <c r="B19" s="12" t="s">
        <v>106</v>
      </c>
      <c r="C19" s="25">
        <v>52</v>
      </c>
    </row>
    <row r="20" spans="1:3" x14ac:dyDescent="0.25">
      <c r="A20" s="169" t="s">
        <v>639</v>
      </c>
      <c r="B20" s="12" t="s">
        <v>640</v>
      </c>
      <c r="C20" s="25">
        <v>7</v>
      </c>
    </row>
    <row r="21" spans="1:3" x14ac:dyDescent="0.25">
      <c r="A21" s="171"/>
      <c r="B21" s="12" t="s">
        <v>641</v>
      </c>
      <c r="C21" s="25">
        <v>0</v>
      </c>
    </row>
    <row r="22" spans="1:3" x14ac:dyDescent="0.25">
      <c r="A22" s="169" t="s">
        <v>642</v>
      </c>
      <c r="B22" s="12" t="s">
        <v>643</v>
      </c>
      <c r="C22" s="25">
        <v>59</v>
      </c>
    </row>
    <row r="23" spans="1:3" x14ac:dyDescent="0.25">
      <c r="A23" s="170"/>
      <c r="B23" s="12" t="s">
        <v>644</v>
      </c>
      <c r="C23" s="25">
        <v>75</v>
      </c>
    </row>
    <row r="24" spans="1:3" x14ac:dyDescent="0.25">
      <c r="A24" s="171"/>
      <c r="B24" s="15" t="s">
        <v>645</v>
      </c>
      <c r="C24" s="34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197</v>
      </c>
    </row>
    <row r="28" spans="1:3" x14ac:dyDescent="0.25">
      <c r="A28" s="169" t="s">
        <v>282</v>
      </c>
      <c r="B28" s="12" t="s">
        <v>648</v>
      </c>
      <c r="C28" s="25">
        <v>5</v>
      </c>
    </row>
    <row r="29" spans="1:3" x14ac:dyDescent="0.25">
      <c r="A29" s="170"/>
      <c r="B29" s="12" t="s">
        <v>649</v>
      </c>
      <c r="C29" s="25">
        <v>45</v>
      </c>
    </row>
    <row r="30" spans="1:3" x14ac:dyDescent="0.25">
      <c r="A30" s="170"/>
      <c r="B30" s="12" t="s">
        <v>650</v>
      </c>
      <c r="C30" s="25">
        <v>3</v>
      </c>
    </row>
    <row r="31" spans="1:3" x14ac:dyDescent="0.25">
      <c r="A31" s="171"/>
      <c r="B31" s="12" t="s">
        <v>651</v>
      </c>
      <c r="C31" s="25">
        <v>6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133</v>
      </c>
    </row>
    <row r="34" spans="1:3" x14ac:dyDescent="0.25">
      <c r="A34" s="11" t="s">
        <v>654</v>
      </c>
      <c r="B34" s="18"/>
      <c r="C34" s="25">
        <v>31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0</v>
      </c>
    </row>
    <row r="37" spans="1:3" x14ac:dyDescent="0.25">
      <c r="A37" s="11" t="s">
        <v>657</v>
      </c>
      <c r="B37" s="18"/>
      <c r="C37" s="25">
        <v>1</v>
      </c>
    </row>
    <row r="38" spans="1:3" x14ac:dyDescent="0.25">
      <c r="A38" s="11" t="s">
        <v>645</v>
      </c>
      <c r="B38" s="18"/>
      <c r="C38" s="25">
        <v>45</v>
      </c>
    </row>
    <row r="39" spans="1:3" x14ac:dyDescent="0.25">
      <c r="A39" s="169" t="s">
        <v>658</v>
      </c>
      <c r="B39" s="12" t="s">
        <v>659</v>
      </c>
      <c r="C39" s="25">
        <v>4</v>
      </c>
    </row>
    <row r="40" spans="1:3" x14ac:dyDescent="0.25">
      <c r="A40" s="170"/>
      <c r="B40" s="12" t="s">
        <v>660</v>
      </c>
      <c r="C40" s="25">
        <v>16</v>
      </c>
    </row>
    <row r="41" spans="1:3" x14ac:dyDescent="0.25">
      <c r="A41" s="170"/>
      <c r="B41" s="12" t="s">
        <v>661</v>
      </c>
      <c r="C41" s="25">
        <v>20</v>
      </c>
    </row>
    <row r="42" spans="1:3" x14ac:dyDescent="0.25">
      <c r="A42" s="170"/>
      <c r="B42" s="12" t="s">
        <v>662</v>
      </c>
      <c r="C42" s="25">
        <v>0</v>
      </c>
    </row>
    <row r="43" spans="1:3" x14ac:dyDescent="0.25">
      <c r="A43" s="171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37</v>
      </c>
    </row>
    <row r="47" spans="1:3" x14ac:dyDescent="0.25">
      <c r="A47" s="169" t="s">
        <v>76</v>
      </c>
      <c r="B47" s="12" t="s">
        <v>665</v>
      </c>
      <c r="C47" s="25">
        <v>17</v>
      </c>
    </row>
    <row r="48" spans="1:3" x14ac:dyDescent="0.25">
      <c r="A48" s="171"/>
      <c r="B48" s="12" t="s">
        <v>666</v>
      </c>
      <c r="C48" s="25">
        <v>193</v>
      </c>
    </row>
    <row r="49" spans="1:3" x14ac:dyDescent="0.25">
      <c r="A49" s="169" t="s">
        <v>667</v>
      </c>
      <c r="B49" s="12" t="s">
        <v>668</v>
      </c>
      <c r="C49" s="25">
        <v>12</v>
      </c>
    </row>
    <row r="50" spans="1:3" x14ac:dyDescent="0.25">
      <c r="A50" s="171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5">
        <v>1046</v>
      </c>
    </row>
    <row r="54" spans="1:3" x14ac:dyDescent="0.25">
      <c r="A54" s="170"/>
      <c r="B54" s="12" t="s">
        <v>671</v>
      </c>
      <c r="C54" s="25">
        <v>88</v>
      </c>
    </row>
    <row r="55" spans="1:3" x14ac:dyDescent="0.25">
      <c r="A55" s="170"/>
      <c r="B55" s="12" t="s">
        <v>672</v>
      </c>
      <c r="C55" s="25">
        <v>10</v>
      </c>
    </row>
    <row r="56" spans="1:3" x14ac:dyDescent="0.25">
      <c r="A56" s="170"/>
      <c r="B56" s="12" t="s">
        <v>673</v>
      </c>
      <c r="C56" s="25">
        <v>240</v>
      </c>
    </row>
    <row r="57" spans="1:3" x14ac:dyDescent="0.25">
      <c r="A57" s="171"/>
      <c r="B57" s="12" t="s">
        <v>674</v>
      </c>
      <c r="C57" s="25">
        <v>105</v>
      </c>
    </row>
    <row r="58" spans="1:3" x14ac:dyDescent="0.25">
      <c r="A58" s="169" t="s">
        <v>675</v>
      </c>
      <c r="B58" s="12" t="s">
        <v>676</v>
      </c>
      <c r="C58" s="25">
        <v>458</v>
      </c>
    </row>
    <row r="59" spans="1:3" x14ac:dyDescent="0.25">
      <c r="A59" s="170"/>
      <c r="B59" s="12" t="s">
        <v>677</v>
      </c>
      <c r="C59" s="25">
        <v>53</v>
      </c>
    </row>
    <row r="60" spans="1:3" x14ac:dyDescent="0.25">
      <c r="A60" s="170"/>
      <c r="B60" s="12" t="s">
        <v>678</v>
      </c>
      <c r="C60" s="25">
        <v>6</v>
      </c>
    </row>
    <row r="61" spans="1:3" x14ac:dyDescent="0.25">
      <c r="A61" s="170"/>
      <c r="B61" s="12" t="s">
        <v>679</v>
      </c>
      <c r="C61" s="25">
        <v>422</v>
      </c>
    </row>
    <row r="62" spans="1:3" x14ac:dyDescent="0.25">
      <c r="A62" s="171"/>
      <c r="B62" s="15" t="s">
        <v>674</v>
      </c>
      <c r="C62" s="34">
        <v>197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14</v>
      </c>
    </row>
    <row r="66" spans="1:3" x14ac:dyDescent="0.25">
      <c r="A66" s="11" t="s">
        <v>682</v>
      </c>
      <c r="B66" s="18"/>
      <c r="C66" s="25">
        <v>14</v>
      </c>
    </row>
    <row r="67" spans="1:3" x14ac:dyDescent="0.25">
      <c r="A67" s="11" t="s">
        <v>683</v>
      </c>
      <c r="B67" s="18"/>
      <c r="C67" s="25">
        <v>264</v>
      </c>
    </row>
    <row r="68" spans="1:3" x14ac:dyDescent="0.25">
      <c r="A68" s="169" t="s">
        <v>684</v>
      </c>
      <c r="B68" s="12" t="s">
        <v>685</v>
      </c>
      <c r="C68" s="25">
        <v>0</v>
      </c>
    </row>
    <row r="69" spans="1:3" x14ac:dyDescent="0.25">
      <c r="A69" s="171"/>
      <c r="B69" s="12" t="s">
        <v>686</v>
      </c>
      <c r="C69" s="25">
        <v>15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22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4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jN+6TP5178rgKzXE/3SWr+xO/I3kEbdhJAa4T+06j5Sb2SRPR8HIlHtGbsowxjRIpLq8ylYT7t2bXTImR6/AAQ==" saltValue="ffZsLrqtRrU2wwcDGDJlm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80" t="s">
        <v>695</v>
      </c>
      <c r="B5" s="39" t="s">
        <v>696</v>
      </c>
      <c r="C5" s="40">
        <v>33</v>
      </c>
    </row>
    <row r="6" spans="1:3" x14ac:dyDescent="0.25">
      <c r="A6" s="181"/>
      <c r="B6" s="39" t="s">
        <v>289</v>
      </c>
      <c r="C6" s="40">
        <v>77</v>
      </c>
    </row>
    <row r="7" spans="1:3" x14ac:dyDescent="0.25">
      <c r="A7" s="181"/>
      <c r="B7" s="39" t="s">
        <v>697</v>
      </c>
      <c r="C7" s="40">
        <v>18</v>
      </c>
    </row>
    <row r="8" spans="1:3" x14ac:dyDescent="0.25">
      <c r="A8" s="181"/>
      <c r="B8" s="39" t="s">
        <v>698</v>
      </c>
      <c r="C8" s="40">
        <v>0</v>
      </c>
    </row>
    <row r="9" spans="1:3" x14ac:dyDescent="0.25">
      <c r="A9" s="181"/>
      <c r="B9" s="39" t="s">
        <v>699</v>
      </c>
      <c r="C9" s="40">
        <v>0</v>
      </c>
    </row>
    <row r="10" spans="1:3" x14ac:dyDescent="0.25">
      <c r="A10" s="181"/>
      <c r="B10" s="39" t="s">
        <v>700</v>
      </c>
      <c r="C10" s="40">
        <v>0</v>
      </c>
    </row>
    <row r="11" spans="1:3" x14ac:dyDescent="0.25">
      <c r="A11" s="182"/>
      <c r="B11" s="39" t="s">
        <v>701</v>
      </c>
      <c r="C11" s="40">
        <v>0</v>
      </c>
    </row>
    <row r="12" spans="1:3" x14ac:dyDescent="0.25">
      <c r="A12" s="180" t="s">
        <v>702</v>
      </c>
      <c r="B12" s="39" t="s">
        <v>59</v>
      </c>
      <c r="C12" s="40">
        <v>70</v>
      </c>
    </row>
    <row r="13" spans="1:3" x14ac:dyDescent="0.25">
      <c r="A13" s="181"/>
      <c r="B13" s="39" t="s">
        <v>703</v>
      </c>
      <c r="C13" s="40">
        <v>29</v>
      </c>
    </row>
    <row r="14" spans="1:3" x14ac:dyDescent="0.25">
      <c r="A14" s="181"/>
      <c r="B14" s="39" t="s">
        <v>704</v>
      </c>
      <c r="C14" s="40">
        <v>9</v>
      </c>
    </row>
    <row r="15" spans="1:3" x14ac:dyDescent="0.25">
      <c r="A15" s="182"/>
      <c r="B15" s="41" t="s">
        <v>705</v>
      </c>
      <c r="C15" s="42">
        <v>18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1</v>
      </c>
    </row>
    <row r="19" spans="1:3" x14ac:dyDescent="0.25">
      <c r="A19" s="38" t="s">
        <v>708</v>
      </c>
      <c r="B19" s="18"/>
      <c r="C19" s="40">
        <v>1</v>
      </c>
    </row>
    <row r="20" spans="1:3" x14ac:dyDescent="0.25">
      <c r="A20" s="38" t="s">
        <v>709</v>
      </c>
      <c r="B20" s="18"/>
      <c r="C20" s="40">
        <v>2</v>
      </c>
    </row>
    <row r="21" spans="1:3" x14ac:dyDescent="0.25">
      <c r="A21" s="38" t="s">
        <v>710</v>
      </c>
      <c r="B21" s="18"/>
      <c r="C21" s="40">
        <v>3</v>
      </c>
    </row>
    <row r="22" spans="1:3" x14ac:dyDescent="0.25">
      <c r="A22" s="38" t="s">
        <v>711</v>
      </c>
      <c r="B22" s="18"/>
      <c r="C22" s="40">
        <v>9</v>
      </c>
    </row>
    <row r="23" spans="1:3" x14ac:dyDescent="0.25">
      <c r="A23" s="38" t="s">
        <v>712</v>
      </c>
      <c r="B23" s="18"/>
      <c r="C23" s="40">
        <v>5</v>
      </c>
    </row>
    <row r="24" spans="1:3" x14ac:dyDescent="0.25">
      <c r="A24" s="38" t="s">
        <v>713</v>
      </c>
      <c r="B24" s="18"/>
      <c r="C24" s="40">
        <v>2</v>
      </c>
    </row>
    <row r="25" spans="1:3" x14ac:dyDescent="0.25">
      <c r="A25" s="38" t="s">
        <v>714</v>
      </c>
      <c r="B25" s="18"/>
      <c r="C25" s="40">
        <v>0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4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1</v>
      </c>
    </row>
    <row r="31" spans="1:3" x14ac:dyDescent="0.25">
      <c r="A31" s="38" t="s">
        <v>719</v>
      </c>
      <c r="B31" s="18"/>
      <c r="C31" s="40">
        <v>18</v>
      </c>
    </row>
    <row r="32" spans="1:3" x14ac:dyDescent="0.25">
      <c r="A32" s="38" t="s">
        <v>720</v>
      </c>
      <c r="B32" s="18"/>
      <c r="C32" s="40">
        <v>18</v>
      </c>
    </row>
    <row r="33" spans="1:6" x14ac:dyDescent="0.25">
      <c r="A33" s="38" t="s">
        <v>721</v>
      </c>
      <c r="B33" s="18"/>
      <c r="C33" s="40">
        <v>22</v>
      </c>
    </row>
    <row r="34" spans="1:6" x14ac:dyDescent="0.25">
      <c r="A34" s="38" t="s">
        <v>722</v>
      </c>
      <c r="B34" s="18"/>
      <c r="C34" s="40">
        <v>4</v>
      </c>
    </row>
    <row r="35" spans="1:6" x14ac:dyDescent="0.25">
      <c r="A35" s="38" t="s">
        <v>723</v>
      </c>
      <c r="B35" s="18"/>
      <c r="C35" s="40">
        <v>0</v>
      </c>
    </row>
    <row r="36" spans="1:6" x14ac:dyDescent="0.25">
      <c r="A36" s="38" t="s">
        <v>724</v>
      </c>
      <c r="B36" s="18"/>
      <c r="C36" s="40">
        <v>0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1</v>
      </c>
    </row>
    <row r="41" spans="1:6" x14ac:dyDescent="0.25">
      <c r="A41" s="38" t="s">
        <v>109</v>
      </c>
      <c r="B41" s="18"/>
      <c r="C41" s="40">
        <v>1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80" t="s">
        <v>627</v>
      </c>
      <c r="B45" s="39" t="s">
        <v>730</v>
      </c>
      <c r="C45" s="44">
        <v>0</v>
      </c>
      <c r="D45" s="44">
        <v>0</v>
      </c>
      <c r="E45" s="44">
        <v>0</v>
      </c>
      <c r="F45" s="40">
        <v>0</v>
      </c>
    </row>
    <row r="46" spans="1:6" x14ac:dyDescent="0.25">
      <c r="A46" s="181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81"/>
      <c r="B47" s="39" t="s">
        <v>732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181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1"/>
      <c r="B49" s="39" t="s">
        <v>311</v>
      </c>
      <c r="C49" s="44">
        <v>0</v>
      </c>
      <c r="D49" s="44">
        <v>5</v>
      </c>
      <c r="E49" s="44">
        <v>1</v>
      </c>
      <c r="F49" s="40">
        <v>2</v>
      </c>
    </row>
    <row r="50" spans="1:6" x14ac:dyDescent="0.25">
      <c r="A50" s="181"/>
      <c r="B50" s="39" t="s">
        <v>734</v>
      </c>
      <c r="C50" s="44">
        <v>19</v>
      </c>
      <c r="D50" s="44">
        <v>45</v>
      </c>
      <c r="E50" s="44">
        <v>4</v>
      </c>
      <c r="F50" s="40">
        <v>5</v>
      </c>
    </row>
    <row r="51" spans="1:6" x14ac:dyDescent="0.25">
      <c r="A51" s="181"/>
      <c r="B51" s="39" t="s">
        <v>735</v>
      </c>
      <c r="C51" s="44">
        <v>2</v>
      </c>
      <c r="D51" s="44">
        <v>4</v>
      </c>
      <c r="E51" s="44">
        <v>0</v>
      </c>
      <c r="F51" s="40">
        <v>0</v>
      </c>
    </row>
    <row r="52" spans="1:6" x14ac:dyDescent="0.25">
      <c r="A52" s="181"/>
      <c r="B52" s="39" t="s">
        <v>736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81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81"/>
      <c r="B54" s="39" t="s">
        <v>738</v>
      </c>
      <c r="C54" s="44">
        <v>0</v>
      </c>
      <c r="D54" s="44">
        <v>3</v>
      </c>
      <c r="E54" s="44">
        <v>1</v>
      </c>
      <c r="F54" s="40">
        <v>0</v>
      </c>
    </row>
    <row r="55" spans="1:6" x14ac:dyDescent="0.25">
      <c r="A55" s="181"/>
      <c r="B55" s="39" t="s">
        <v>739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25">
      <c r="A56" s="181"/>
      <c r="B56" s="39" t="s">
        <v>740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1"/>
      <c r="B57" s="39" t="s">
        <v>349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81"/>
      <c r="B58" s="39" t="s">
        <v>741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81"/>
      <c r="B59" s="39" t="s">
        <v>742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1"/>
      <c r="B60" s="39" t="s">
        <v>743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1"/>
      <c r="B61" s="39" t="s">
        <v>744</v>
      </c>
      <c r="C61" s="44">
        <v>1</v>
      </c>
      <c r="D61" s="44">
        <v>3</v>
      </c>
      <c r="E61" s="44">
        <v>0</v>
      </c>
      <c r="F61" s="40">
        <v>1</v>
      </c>
    </row>
    <row r="62" spans="1:6" x14ac:dyDescent="0.25">
      <c r="A62" s="181"/>
      <c r="B62" s="39" t="s">
        <v>745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2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8" t="s">
        <v>747</v>
      </c>
      <c r="B64" s="179"/>
      <c r="C64" s="45">
        <v>22</v>
      </c>
      <c r="D64" s="45">
        <v>61</v>
      </c>
      <c r="E64" s="45">
        <v>6</v>
      </c>
      <c r="F64" s="45">
        <v>8</v>
      </c>
    </row>
    <row r="65" spans="1:6" x14ac:dyDescent="0.25">
      <c r="A65" s="180" t="s">
        <v>642</v>
      </c>
      <c r="B65" s="39" t="s">
        <v>748</v>
      </c>
      <c r="C65" s="44">
        <v>15</v>
      </c>
      <c r="D65" s="44">
        <v>0</v>
      </c>
      <c r="E65" s="44">
        <v>0</v>
      </c>
      <c r="F65" s="40">
        <v>0</v>
      </c>
    </row>
    <row r="66" spans="1:6" x14ac:dyDescent="0.25">
      <c r="A66" s="181"/>
      <c r="B66" s="39" t="s">
        <v>749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2"/>
      <c r="B67" s="39" t="s">
        <v>106</v>
      </c>
      <c r="C67" s="44">
        <v>8</v>
      </c>
      <c r="D67" s="44">
        <v>0</v>
      </c>
      <c r="E67" s="44">
        <v>0</v>
      </c>
      <c r="F67" s="40">
        <v>0</v>
      </c>
    </row>
    <row r="68" spans="1:6" x14ac:dyDescent="0.25">
      <c r="A68" s="178" t="s">
        <v>750</v>
      </c>
      <c r="B68" s="179"/>
      <c r="C68" s="45">
        <v>23</v>
      </c>
      <c r="D68" s="45">
        <v>0</v>
      </c>
      <c r="E68" s="45">
        <v>0</v>
      </c>
      <c r="F68" s="45">
        <v>0</v>
      </c>
    </row>
  </sheetData>
  <sheetProtection algorithmName="SHA-512" hashValue="TrNSsJgUiqHRiJSWeRLmeBPb3INfVbBjfcMwkdQAFxDC5BG3/KrdRJJm9Ki6mTdvmcM0lLRL0p30B8EeEv+SLA==" saltValue="fIeJ8KUre6t+htTRuY276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5">
        <v>708</v>
      </c>
    </row>
    <row r="7" spans="1:3" x14ac:dyDescent="0.25">
      <c r="A7" s="170"/>
      <c r="B7" s="12" t="s">
        <v>696</v>
      </c>
      <c r="C7" s="25">
        <v>111</v>
      </c>
    </row>
    <row r="8" spans="1:3" x14ac:dyDescent="0.25">
      <c r="A8" s="170"/>
      <c r="B8" s="12" t="s">
        <v>755</v>
      </c>
      <c r="C8" s="25">
        <v>872</v>
      </c>
    </row>
    <row r="9" spans="1:3" x14ac:dyDescent="0.25">
      <c r="A9" s="170"/>
      <c r="B9" s="12" t="s">
        <v>756</v>
      </c>
      <c r="C9" s="25">
        <v>139</v>
      </c>
    </row>
    <row r="10" spans="1:3" x14ac:dyDescent="0.25">
      <c r="A10" s="170"/>
      <c r="B10" s="12" t="s">
        <v>698</v>
      </c>
      <c r="C10" s="25">
        <v>3</v>
      </c>
    </row>
    <row r="11" spans="1:3" x14ac:dyDescent="0.25">
      <c r="A11" s="170"/>
      <c r="B11" s="12" t="s">
        <v>699</v>
      </c>
      <c r="C11" s="25">
        <v>1</v>
      </c>
    </row>
    <row r="12" spans="1:3" x14ac:dyDescent="0.25">
      <c r="A12" s="170"/>
      <c r="B12" s="12" t="s">
        <v>757</v>
      </c>
      <c r="C12" s="25">
        <v>0</v>
      </c>
    </row>
    <row r="13" spans="1:3" x14ac:dyDescent="0.25">
      <c r="A13" s="171"/>
      <c r="B13" s="15" t="s">
        <v>758</v>
      </c>
      <c r="C13" s="34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361</v>
      </c>
    </row>
    <row r="17" spans="1:3" x14ac:dyDescent="0.25">
      <c r="A17" s="11" t="s">
        <v>761</v>
      </c>
      <c r="B17" s="18"/>
      <c r="C17" s="25">
        <v>43</v>
      </c>
    </row>
    <row r="18" spans="1:3" x14ac:dyDescent="0.25">
      <c r="A18" s="11" t="s">
        <v>762</v>
      </c>
      <c r="B18" s="18"/>
      <c r="C18" s="25">
        <v>274</v>
      </c>
    </row>
    <row r="19" spans="1:3" x14ac:dyDescent="0.25">
      <c r="A19" s="11" t="s">
        <v>763</v>
      </c>
      <c r="B19" s="19"/>
      <c r="C19" s="34">
        <v>123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46"/>
    </row>
    <row r="23" spans="1:3" x14ac:dyDescent="0.25">
      <c r="A23" s="11" t="s">
        <v>766</v>
      </c>
      <c r="B23" s="18"/>
      <c r="C23" s="46"/>
    </row>
    <row r="24" spans="1:3" x14ac:dyDescent="0.25">
      <c r="A24" s="11" t="s">
        <v>767</v>
      </c>
      <c r="B24" s="18"/>
      <c r="C24" s="46"/>
    </row>
    <row r="25" spans="1:3" x14ac:dyDescent="0.25">
      <c r="A25" s="11" t="s">
        <v>768</v>
      </c>
      <c r="B25" s="18"/>
      <c r="C25" s="46"/>
    </row>
    <row r="26" spans="1:3" x14ac:dyDescent="0.25">
      <c r="A26" s="11" t="s">
        <v>769</v>
      </c>
      <c r="B26" s="18"/>
      <c r="C26" s="46"/>
    </row>
    <row r="27" spans="1:3" x14ac:dyDescent="0.25">
      <c r="A27" s="11" t="s">
        <v>770</v>
      </c>
      <c r="B27" s="19"/>
      <c r="C27" s="47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4</v>
      </c>
    </row>
    <row r="31" spans="1:3" x14ac:dyDescent="0.25">
      <c r="A31" s="11" t="s">
        <v>773</v>
      </c>
      <c r="B31" s="19"/>
      <c r="C31" s="34">
        <v>2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16</v>
      </c>
    </row>
    <row r="35" spans="1:3" x14ac:dyDescent="0.25">
      <c r="A35" s="11" t="s">
        <v>775</v>
      </c>
      <c r="B35" s="18"/>
      <c r="C35" s="25">
        <v>516</v>
      </c>
    </row>
    <row r="36" spans="1:3" x14ac:dyDescent="0.25">
      <c r="A36" s="11" t="s">
        <v>776</v>
      </c>
      <c r="B36" s="18"/>
      <c r="C36" s="25">
        <v>516</v>
      </c>
    </row>
    <row r="37" spans="1:3" x14ac:dyDescent="0.25">
      <c r="A37" s="11" t="s">
        <v>777</v>
      </c>
      <c r="B37" s="18"/>
      <c r="C37" s="25">
        <v>177</v>
      </c>
    </row>
    <row r="38" spans="1:3" x14ac:dyDescent="0.25">
      <c r="A38" s="11" t="s">
        <v>778</v>
      </c>
      <c r="B38" s="18"/>
      <c r="C38" s="25">
        <v>11</v>
      </c>
    </row>
    <row r="39" spans="1:3" x14ac:dyDescent="0.25">
      <c r="A39" s="11" t="s">
        <v>779</v>
      </c>
      <c r="B39" s="19"/>
      <c r="C39" s="34">
        <v>3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2</v>
      </c>
    </row>
    <row r="43" spans="1:3" x14ac:dyDescent="0.25">
      <c r="A43" s="11" t="s">
        <v>782</v>
      </c>
      <c r="B43" s="19"/>
      <c r="C43" s="34">
        <v>35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5">
        <v>23</v>
      </c>
    </row>
    <row r="47" spans="1:3" x14ac:dyDescent="0.25">
      <c r="A47" s="170"/>
      <c r="B47" s="12" t="s">
        <v>120</v>
      </c>
      <c r="C47" s="25">
        <v>23</v>
      </c>
    </row>
    <row r="48" spans="1:3" x14ac:dyDescent="0.25">
      <c r="A48" s="170"/>
      <c r="B48" s="12" t="s">
        <v>786</v>
      </c>
      <c r="C48" s="25">
        <v>21</v>
      </c>
    </row>
    <row r="49" spans="1:6" x14ac:dyDescent="0.25">
      <c r="A49" s="171"/>
      <c r="B49" s="15" t="s">
        <v>787</v>
      </c>
      <c r="C49" s="34">
        <v>4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4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9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70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0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70"/>
      <c r="B60" s="12" t="s">
        <v>733</v>
      </c>
      <c r="C60" s="13">
        <v>1</v>
      </c>
      <c r="D60" s="13">
        <v>1</v>
      </c>
      <c r="E60" s="13">
        <v>0</v>
      </c>
      <c r="F60" s="25">
        <v>0</v>
      </c>
    </row>
    <row r="61" spans="1:6" x14ac:dyDescent="0.25">
      <c r="A61" s="170"/>
      <c r="B61" s="12" t="s">
        <v>311</v>
      </c>
      <c r="C61" s="13">
        <v>0</v>
      </c>
      <c r="D61" s="13">
        <v>4</v>
      </c>
      <c r="E61" s="13">
        <v>1</v>
      </c>
      <c r="F61" s="25">
        <v>1</v>
      </c>
    </row>
    <row r="62" spans="1:6" x14ac:dyDescent="0.25">
      <c r="A62" s="170"/>
      <c r="B62" s="12" t="s">
        <v>788</v>
      </c>
      <c r="C62" s="13">
        <v>974</v>
      </c>
      <c r="D62" s="13">
        <v>191</v>
      </c>
      <c r="E62" s="13">
        <v>15</v>
      </c>
      <c r="F62" s="25">
        <v>59</v>
      </c>
    </row>
    <row r="63" spans="1:6" x14ac:dyDescent="0.25">
      <c r="A63" s="170"/>
      <c r="B63" s="12" t="s">
        <v>789</v>
      </c>
      <c r="C63" s="13">
        <v>724</v>
      </c>
      <c r="D63" s="13">
        <v>17</v>
      </c>
      <c r="E63" s="13">
        <v>0</v>
      </c>
      <c r="F63" s="25">
        <v>4</v>
      </c>
    </row>
    <row r="64" spans="1:6" x14ac:dyDescent="0.25">
      <c r="A64" s="170"/>
      <c r="B64" s="12" t="s">
        <v>736</v>
      </c>
      <c r="C64" s="13">
        <v>32</v>
      </c>
      <c r="D64" s="13">
        <v>2</v>
      </c>
      <c r="E64" s="13">
        <v>0</v>
      </c>
      <c r="F64" s="25">
        <v>1</v>
      </c>
    </row>
    <row r="65" spans="1:6" x14ac:dyDescent="0.25">
      <c r="A65" s="170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0"/>
      <c r="B66" s="12" t="s">
        <v>791</v>
      </c>
      <c r="C66" s="13">
        <v>32</v>
      </c>
      <c r="D66" s="13">
        <v>5</v>
      </c>
      <c r="E66" s="13">
        <v>0</v>
      </c>
      <c r="F66" s="25">
        <v>1</v>
      </c>
    </row>
    <row r="67" spans="1:6" x14ac:dyDescent="0.25">
      <c r="A67" s="170"/>
      <c r="B67" s="12" t="s">
        <v>792</v>
      </c>
      <c r="C67" s="13">
        <v>6</v>
      </c>
      <c r="D67" s="13">
        <v>1</v>
      </c>
      <c r="E67" s="13">
        <v>1</v>
      </c>
      <c r="F67" s="25">
        <v>0</v>
      </c>
    </row>
    <row r="68" spans="1:6" x14ac:dyDescent="0.25">
      <c r="A68" s="170"/>
      <c r="B68" s="12" t="s">
        <v>740</v>
      </c>
      <c r="C68" s="13">
        <v>1</v>
      </c>
      <c r="D68" s="13">
        <v>0</v>
      </c>
      <c r="E68" s="13">
        <v>0</v>
      </c>
      <c r="F68" s="25">
        <v>0</v>
      </c>
    </row>
    <row r="69" spans="1:6" x14ac:dyDescent="0.25">
      <c r="A69" s="170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70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70"/>
      <c r="B71" s="12" t="s">
        <v>742</v>
      </c>
      <c r="C71" s="13">
        <v>0</v>
      </c>
      <c r="D71" s="13">
        <v>0</v>
      </c>
      <c r="E71" s="13">
        <v>1</v>
      </c>
      <c r="F71" s="25">
        <v>0</v>
      </c>
    </row>
    <row r="72" spans="1:6" x14ac:dyDescent="0.25">
      <c r="A72" s="170"/>
      <c r="B72" s="12" t="s">
        <v>743</v>
      </c>
      <c r="C72" s="13">
        <v>0</v>
      </c>
      <c r="D72" s="13">
        <v>0</v>
      </c>
      <c r="E72" s="13">
        <v>1</v>
      </c>
      <c r="F72" s="25">
        <v>1</v>
      </c>
    </row>
    <row r="73" spans="1:6" x14ac:dyDescent="0.25">
      <c r="A73" s="170"/>
      <c r="B73" s="12" t="s">
        <v>744</v>
      </c>
      <c r="C73" s="13">
        <v>207</v>
      </c>
      <c r="D73" s="13">
        <v>60</v>
      </c>
      <c r="E73" s="13">
        <v>6</v>
      </c>
      <c r="F73" s="25">
        <v>22</v>
      </c>
    </row>
    <row r="74" spans="1:6" x14ac:dyDescent="0.25">
      <c r="A74" s="170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1"/>
      <c r="B75" s="12" t="s">
        <v>746</v>
      </c>
      <c r="C75" s="13">
        <v>0</v>
      </c>
      <c r="D75" s="13">
        <v>1</v>
      </c>
      <c r="E75" s="13">
        <v>0</v>
      </c>
      <c r="F75" s="25">
        <v>0</v>
      </c>
    </row>
    <row r="76" spans="1:6" x14ac:dyDescent="0.25">
      <c r="A76" s="183" t="s">
        <v>747</v>
      </c>
      <c r="B76" s="184"/>
      <c r="C76" s="31">
        <v>1977</v>
      </c>
      <c r="D76" s="31">
        <v>282</v>
      </c>
      <c r="E76" s="31">
        <v>25</v>
      </c>
      <c r="F76" s="31">
        <v>89</v>
      </c>
    </row>
    <row r="77" spans="1:6" x14ac:dyDescent="0.25">
      <c r="A77" s="169" t="s">
        <v>793</v>
      </c>
      <c r="B77" s="12" t="s">
        <v>748</v>
      </c>
      <c r="C77" s="13">
        <v>11</v>
      </c>
      <c r="D77" s="13">
        <v>0</v>
      </c>
      <c r="E77" s="13">
        <v>0</v>
      </c>
      <c r="F77" s="25">
        <v>0</v>
      </c>
    </row>
    <row r="78" spans="1:6" x14ac:dyDescent="0.25">
      <c r="A78" s="170"/>
      <c r="B78" s="12" t="s">
        <v>749</v>
      </c>
      <c r="C78" s="13">
        <v>2</v>
      </c>
      <c r="D78" s="13">
        <v>0</v>
      </c>
      <c r="E78" s="13">
        <v>0</v>
      </c>
      <c r="F78" s="25">
        <v>0</v>
      </c>
    </row>
    <row r="79" spans="1:6" x14ac:dyDescent="0.25">
      <c r="A79" s="171"/>
      <c r="B79" s="12" t="s">
        <v>106</v>
      </c>
      <c r="C79" s="13">
        <v>116</v>
      </c>
      <c r="D79" s="13">
        <v>0</v>
      </c>
      <c r="E79" s="13">
        <v>0</v>
      </c>
      <c r="F79" s="25">
        <v>0</v>
      </c>
    </row>
    <row r="80" spans="1:6" x14ac:dyDescent="0.25">
      <c r="A80" s="183" t="s">
        <v>794</v>
      </c>
      <c r="B80" s="184"/>
      <c r="C80" s="31">
        <v>129</v>
      </c>
      <c r="D80" s="31">
        <v>0</v>
      </c>
      <c r="E80" s="31">
        <v>0</v>
      </c>
      <c r="F80" s="31">
        <v>0</v>
      </c>
    </row>
  </sheetData>
  <sheetProtection algorithmName="SHA-512" hashValue="IfCL2d9IUs+ZMzmtiaIVjICAUfk9D1qWS667x+dqysDq9s8oHWW7NPxuttIgit7aGX5pmGAzpseieiYx1IoZLw==" saltValue="vSeIFqKjc1vRNui2QsmFR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2</v>
      </c>
    </row>
    <row r="6" spans="1:3" x14ac:dyDescent="0.25">
      <c r="A6" s="11" t="s">
        <v>798</v>
      </c>
      <c r="B6" s="18"/>
      <c r="C6" s="25">
        <v>16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9</v>
      </c>
    </row>
    <row r="13" spans="1:3" x14ac:dyDescent="0.25">
      <c r="A13" s="11" t="s">
        <v>798</v>
      </c>
      <c r="B13" s="18"/>
      <c r="C13" s="25">
        <v>49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0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8</v>
      </c>
    </row>
    <row r="26" spans="1:3" x14ac:dyDescent="0.25">
      <c r="A26" s="11" t="s">
        <v>810</v>
      </c>
      <c r="B26" s="19"/>
      <c r="C26" s="34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15</v>
      </c>
    </row>
    <row r="30" spans="1:3" x14ac:dyDescent="0.25">
      <c r="A30" s="11" t="s">
        <v>813</v>
      </c>
      <c r="B30" s="19"/>
      <c r="C30" s="34">
        <v>2</v>
      </c>
    </row>
  </sheetData>
  <sheetProtection algorithmName="SHA-512" hashValue="hRuQwjycyXMtbuTYbNlzbvwa1c87m5/MOW9/plsfq4OzoR9C4XXcnVxmMYFx4Lc97Y16TeX76aLiH9WlEWd4jg==" saltValue="jkswdfQtUqrSx19EEv3Hx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20</v>
      </c>
    </row>
    <row r="6" spans="1:3" x14ac:dyDescent="0.25">
      <c r="A6" s="11" t="s">
        <v>817</v>
      </c>
      <c r="B6" s="18"/>
      <c r="C6" s="25">
        <v>32</v>
      </c>
    </row>
    <row r="7" spans="1:3" x14ac:dyDescent="0.25">
      <c r="A7" s="11" t="s">
        <v>818</v>
      </c>
      <c r="B7" s="18"/>
      <c r="C7" s="25">
        <v>2</v>
      </c>
    </row>
    <row r="8" spans="1:3" x14ac:dyDescent="0.25">
      <c r="A8" s="11" t="s">
        <v>819</v>
      </c>
      <c r="B8" s="18"/>
      <c r="C8" s="25">
        <v>4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4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26</v>
      </c>
    </row>
    <row r="14" spans="1:3" x14ac:dyDescent="0.25">
      <c r="A14" s="11" t="s">
        <v>824</v>
      </c>
      <c r="B14" s="18"/>
      <c r="C14" s="25">
        <v>10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0</v>
      </c>
    </row>
    <row r="19" spans="1:3" x14ac:dyDescent="0.25">
      <c r="A19" s="11" t="s">
        <v>828</v>
      </c>
      <c r="B19" s="18"/>
      <c r="C19" s="25">
        <v>2</v>
      </c>
    </row>
    <row r="20" spans="1:3" x14ac:dyDescent="0.25">
      <c r="A20" s="11" t="s">
        <v>829</v>
      </c>
      <c r="B20" s="19"/>
      <c r="C20" s="34">
        <v>3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1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1</v>
      </c>
    </row>
    <row r="27" spans="1:3" x14ac:dyDescent="0.25">
      <c r="A27" s="11" t="s">
        <v>835</v>
      </c>
      <c r="B27" s="19"/>
      <c r="C27" s="34">
        <v>1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6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4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0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ba3KtBytH6iJOtlq4T0XcykvxqF+bgdBSlQvAwWJxAwIh2LwnkNnyAk0DktG66/a5tqRMrsz+V8H9KxIumfKWQ==" saltValue="yROTCE84AdCe14ZVmLqFX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1" t="s">
        <v>475</v>
      </c>
      <c r="B4" s="31">
        <v>502</v>
      </c>
      <c r="C4" s="31">
        <v>497</v>
      </c>
      <c r="D4" s="32">
        <v>1.00603621730382E-2</v>
      </c>
      <c r="E4" s="31">
        <v>1079</v>
      </c>
      <c r="F4" s="31">
        <v>651</v>
      </c>
      <c r="G4" s="31">
        <v>201</v>
      </c>
      <c r="H4" s="31">
        <v>199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1129</v>
      </c>
    </row>
    <row r="5" spans="1:15" x14ac:dyDescent="0.25">
      <c r="A5" s="12" t="s">
        <v>476</v>
      </c>
      <c r="B5" s="13">
        <v>2</v>
      </c>
      <c r="C5" s="13">
        <v>7</v>
      </c>
      <c r="D5" s="33">
        <v>-0.71428571428571397</v>
      </c>
      <c r="E5" s="13">
        <v>4</v>
      </c>
      <c r="F5" s="13">
        <v>2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288</v>
      </c>
      <c r="C6" s="13">
        <v>270</v>
      </c>
      <c r="D6" s="33">
        <v>6.6666666666666693E-2</v>
      </c>
      <c r="E6" s="13">
        <v>599</v>
      </c>
      <c r="F6" s="13">
        <v>378</v>
      </c>
      <c r="G6" s="13">
        <v>93</v>
      </c>
      <c r="H6" s="13">
        <v>94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649</v>
      </c>
    </row>
    <row r="7" spans="1:15" x14ac:dyDescent="0.25">
      <c r="A7" s="12" t="s">
        <v>478</v>
      </c>
      <c r="B7" s="13">
        <v>44</v>
      </c>
      <c r="C7" s="13">
        <v>33</v>
      </c>
      <c r="D7" s="33">
        <v>0.33333333333333298</v>
      </c>
      <c r="E7" s="13">
        <v>17</v>
      </c>
      <c r="F7" s="13">
        <v>2</v>
      </c>
      <c r="G7" s="13">
        <v>20</v>
      </c>
      <c r="H7" s="13">
        <v>13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21</v>
      </c>
    </row>
    <row r="8" spans="1:15" x14ac:dyDescent="0.25">
      <c r="A8" s="12" t="s">
        <v>479</v>
      </c>
      <c r="B8" s="13">
        <v>1</v>
      </c>
      <c r="C8" s="13">
        <v>0</v>
      </c>
      <c r="D8" s="33">
        <v>0</v>
      </c>
      <c r="E8" s="13">
        <v>1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9</v>
      </c>
      <c r="C9" s="13">
        <v>15</v>
      </c>
      <c r="D9" s="33">
        <v>-0.4</v>
      </c>
      <c r="E9" s="13">
        <v>20</v>
      </c>
      <c r="F9" s="13">
        <v>7</v>
      </c>
      <c r="G9" s="13">
        <v>5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20</v>
      </c>
    </row>
    <row r="10" spans="1:15" x14ac:dyDescent="0.25">
      <c r="A10" s="12" t="s">
        <v>481</v>
      </c>
      <c r="B10" s="13">
        <v>148</v>
      </c>
      <c r="C10" s="13">
        <v>155</v>
      </c>
      <c r="D10" s="33">
        <v>-4.5161290322580601E-2</v>
      </c>
      <c r="E10" s="13">
        <v>433</v>
      </c>
      <c r="F10" s="13">
        <v>262</v>
      </c>
      <c r="G10" s="13">
        <v>80</v>
      </c>
      <c r="H10" s="13">
        <v>87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436</v>
      </c>
    </row>
    <row r="11" spans="1:15" x14ac:dyDescent="0.25">
      <c r="A11" s="15" t="s">
        <v>482</v>
      </c>
      <c r="B11" s="16">
        <v>10</v>
      </c>
      <c r="C11" s="16">
        <v>17</v>
      </c>
      <c r="D11" s="48">
        <v>-0.41176470588235298</v>
      </c>
      <c r="E11" s="16">
        <v>5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1</v>
      </c>
    </row>
  </sheetData>
  <sheetProtection algorithmName="SHA-512" hashValue="o9bNmtRxlitefQLl1gFX8gvuhquQfEfUoMqHQlG6Mmz8a9NlWfuu6iccKzcFiNJu5Lx8WcSsprTQKq+nk3Bz0A==" saltValue="D5eYbdXEgoQUyqAknWjOE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2020-05-19T10:10:09Z</dcterms:created>
  <dcterms:modified xsi:type="dcterms:W3CDTF">2020-06-09T08:22:35Z</dcterms:modified>
</cp:coreProperties>
</file>