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GSxpQ9P2wrxw/1KaJW0nAXafqeiy/0yhVPiPhvaGSK+AquSYR2b/Wh0556zbnF9p0mPw83J3JXcg+tc3QgChQw==" workbookSaltValue="r5K49li4GJar01uRRLqVW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D42" i="12" s="1"/>
  <c r="L28" i="12"/>
  <c r="K28" i="12"/>
  <c r="K42" i="12" s="1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H42" i="12"/>
  <c r="G42" i="12"/>
  <c r="F42" i="12"/>
  <c r="E42" i="12"/>
  <c r="D8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<sst xmlns="http://schemas.openxmlformats.org/spreadsheetml/2006/main" count="1915" uniqueCount="1113">
  <si>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</si>
  <si>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</si>
  <si>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</si>
  <si>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</si>
  <si>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</si>
  <si>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</si>
  <si>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Segovia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</si>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</sst>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88-401F-AF5B-3CCFFFD361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88-401F-AF5B-3CCFFFD361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676</c:v>
                </c:pt>
                <c:pt idx="1">
                  <c:v>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8-401F-AF5B-3CCFFFD36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C8-4B3A-A688-10E286A9AE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C8-4B3A-A688-10E286A9AE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C8-4B3A-A688-10E286A9AE5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</c:v>
                </c:pt>
                <c:pt idx="1">
                  <c:v>159</c:v>
                </c:pt>
                <c:pt idx="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8-4B3A-A688-10E286A9A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9A-4104-A632-32000E81FB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9A-4104-A632-32000E81FB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9A-4104-A632-32000E81FB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376</c:v>
                </c:pt>
                <c:pt idx="1">
                  <c:v>185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A-4104-A632-32000E81F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7B-4F1D-9F09-70A4FBB80A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7B-4F1D-9F09-70A4FBB80A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B-4F1D-9F09-70A4FBB8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3-4271-992F-9C634DAA69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3-4271-992F-9C634DAA69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867</c:v>
                </c:pt>
                <c:pt idx="1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3-4271-992F-9C634DAA6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</c:v>
              </c:pt>
              <c:pt idx="1">
                <c:v>467</c:v>
              </c:pt>
              <c:pt idx="2">
                <c:v>3</c:v>
              </c:pt>
              <c:pt idx="3">
                <c:v>1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1-61D1-4849-B550-C1C94DCF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268</c:v>
              </c:pt>
              <c:pt idx="1">
                <c:v>325</c:v>
              </c:pt>
              <c:pt idx="2">
                <c:v>14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816-421A-8AC3-114457BBE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34D3-474E-A1D2-171C789A7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BDA3-4738-98F3-CA57B2DB2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412</c:v>
              </c:pt>
              <c:pt idx="1">
                <c:v>6</c:v>
              </c:pt>
              <c:pt idx="2">
                <c:v>89</c:v>
              </c:pt>
              <c:pt idx="3">
                <c:v>6</c:v>
              </c:pt>
              <c:pt idx="4">
                <c:v>13</c:v>
              </c:pt>
              <c:pt idx="5">
                <c:v>1</c:v>
              </c:pt>
              <c:pt idx="6">
                <c:v>1</c:v>
              </c:pt>
              <c:pt idx="7">
                <c:v>13</c:v>
              </c:pt>
              <c:pt idx="8">
                <c:v>91</c:v>
              </c:pt>
              <c:pt idx="9">
                <c:v>40</c:v>
              </c:pt>
              <c:pt idx="10">
                <c:v>472</c:v>
              </c:pt>
            </c:numLit>
          </c:val>
          <c:extLst>
            <c:ext xmlns:c16="http://schemas.microsoft.com/office/drawing/2014/chart" uri="{C3380CC4-5D6E-409C-BE32-E72D297353CC}">
              <c16:uniqueId val="{00000001-CBAE-464F-A382-6720B68E1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65</c:v>
              </c:pt>
              <c:pt idx="1">
                <c:v>94</c:v>
              </c:pt>
              <c:pt idx="2">
                <c:v>62</c:v>
              </c:pt>
              <c:pt idx="3">
                <c:v>47</c:v>
              </c:pt>
              <c:pt idx="4">
                <c:v>46</c:v>
              </c:pt>
              <c:pt idx="5">
                <c:v>64</c:v>
              </c:pt>
              <c:pt idx="6">
                <c:v>15</c:v>
              </c:pt>
              <c:pt idx="7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3F80-404F-BD42-0CB7A7F0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39628444881889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20-439B-8004-C486FE1AC2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20-439B-8004-C486FE1AC2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20-439B-8004-C486FE1AC2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48</c:v>
                </c:pt>
                <c:pt idx="1">
                  <c:v>17</c:v>
                </c:pt>
                <c:pt idx="2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0-439B-8004-C486FE1A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2046</c:v>
              </c:pt>
              <c:pt idx="1">
                <c:v>275</c:v>
              </c:pt>
              <c:pt idx="2">
                <c:v>137</c:v>
              </c:pt>
              <c:pt idx="3">
                <c:v>811</c:v>
              </c:pt>
              <c:pt idx="4">
                <c:v>114</c:v>
              </c:pt>
              <c:pt idx="5">
                <c:v>964</c:v>
              </c:pt>
              <c:pt idx="6">
                <c:v>440</c:v>
              </c:pt>
            </c:numLit>
          </c:val>
          <c:extLst>
            <c:ext xmlns:c16="http://schemas.microsoft.com/office/drawing/2014/chart" uri="{C3380CC4-5D6E-409C-BE32-E72D297353CC}">
              <c16:uniqueId val="{00000000-AF60-4110-AD40-DFB079A9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153</c:v>
              </c:pt>
              <c:pt idx="1">
                <c:v>235</c:v>
              </c:pt>
              <c:pt idx="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758C-4CFC-B6B6-85B09626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21</c:v>
              </c:pt>
              <c:pt idx="2">
                <c:v>189</c:v>
              </c:pt>
              <c:pt idx="3">
                <c:v>22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833B-4D9C-ACEA-DEFB105D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53</c:v>
              </c:pt>
              <c:pt idx="1">
                <c:v>63</c:v>
              </c:pt>
              <c:pt idx="2">
                <c:v>171</c:v>
              </c:pt>
              <c:pt idx="3">
                <c:v>62</c:v>
              </c:pt>
              <c:pt idx="4">
                <c:v>55</c:v>
              </c:pt>
              <c:pt idx="5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221B-4147-B40A-7851D02E5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102</c:v>
              </c:pt>
              <c:pt idx="1">
                <c:v>55</c:v>
              </c:pt>
              <c:pt idx="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F668-4AF4-BF80-B23BC5695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D9-4A6A-AF13-90591652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69-47B9-88B4-D72DAAAD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Omisión deber socorro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0C5-4FF4-BF78-5DFBA64FD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18E-4BB4-B92B-106115DC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A1-4FE7-8C4E-99906315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49-4CE0-BB41-2135BD502B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49-4CE0-BB41-2135BD502B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215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49-4CE0-BB41-2135BD502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</c:v>
              </c:pt>
              <c:pt idx="1">
                <c:v>98</c:v>
              </c:pt>
              <c:pt idx="2">
                <c:v>250</c:v>
              </c:pt>
              <c:pt idx="3">
                <c:v>63</c:v>
              </c:pt>
              <c:pt idx="4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53E0-4946-B2AB-0204D470C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A4-4220-8A72-F356F94645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A4-4220-8A72-F356F94645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A4-4220-8A72-F356F94645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A4-4220-8A72-F356F94645D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A4-4220-8A72-F356F94645D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A4-4220-8A72-F356F94645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A4-4220-8A72-F356F94645D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A4-4220-8A72-F356F9464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4-4220-8A72-F356F9464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17-4DDA-BF74-4BBD246AF7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17-4DDA-BF74-4BBD246AF7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17-4DDA-BF74-4BBD246AF7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17-4DDA-BF74-4BBD246AF7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817-4DDA-BF74-4BBD246AF77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17-4DDA-BF74-4BBD246AF776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17-4DDA-BF74-4BBD246AF7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17-4DDA-BF74-4BBD246AF77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17-4DDA-BF74-4BBD246AF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17-4DDA-BF74-4BBD246AF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180</c:v>
              </c:pt>
              <c:pt idx="1">
                <c:v>25</c:v>
              </c:pt>
              <c:pt idx="2">
                <c:v>8</c:v>
              </c:pt>
              <c:pt idx="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7FAB-46C1-A719-AFB487ECE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</c:v>
              </c:pt>
              <c:pt idx="1">
                <c:v>5</c:v>
              </c:pt>
              <c:pt idx="2">
                <c:v>4</c:v>
              </c:pt>
              <c:pt idx="3">
                <c:v>41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A070-4C4F-A96A-761350BC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12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C142-4047-B78D-EA355BB83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Aux!$BC$2:$BC$6</c:f>
              <c:strCache>
                <c:ptCount val="5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Convivencia Familiar Educativa</c:v>
                </c:pt>
                <c:pt idx="4">
                  <c:v>Otras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12</c:v>
              </c:pt>
              <c:pt idx="2">
                <c:v>36</c:v>
              </c:pt>
              <c:pt idx="3">
                <c:v>1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259-4798-96BD-484B08BFF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</c:v>
              </c:pt>
              <c:pt idx="1">
                <c:v>3</c:v>
              </c:pt>
              <c:pt idx="2">
                <c:v>5</c:v>
              </c:pt>
              <c:pt idx="3">
                <c:v>3</c:v>
              </c:pt>
              <c:pt idx="4">
                <c:v>18</c:v>
              </c:pt>
              <c:pt idx="5">
                <c:v>13</c:v>
              </c:pt>
              <c:pt idx="6">
                <c:v>2</c:v>
              </c:pt>
              <c:pt idx="7">
                <c:v>5</c:v>
              </c:pt>
              <c:pt idx="8">
                <c:v>9</c:v>
              </c:pt>
              <c:pt idx="9">
                <c:v>2</c:v>
              </c:pt>
              <c:pt idx="1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AB6-4BF6-AC7B-D0E6A6119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Impugnación de medidas a instancia de particulares</c:v>
                </c:pt>
                <c:pt idx="2">
                  <c:v>Visitas a Centros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98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97F-4CD5-A3DD-087F06308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4E-47A8-AED7-C2269A87FA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4E-47A8-AED7-C2269A87FAB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4E-47A8-AED7-C2269A87FA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E-47A8-AED7-C2269A87F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33-4126-BA06-90475065A5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33-4126-BA06-90475065A5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220</c:v>
                </c:pt>
                <c:pt idx="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3-4126-BA06-90475065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A6-4415-8474-C884810117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A6-4415-8474-C884810117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A6-4415-8474-C884810117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A6-4415-8474-C884810117F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A6-4415-8474-C884810117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A6-4415-8474-C884810117F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1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A6-4415-8474-C884810117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44A-4BEF-BECB-55CB7D3E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DC-41A0-AAA7-129B64CD1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Ex 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5E4-4FA2-BB62-EE3DD079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A8-4880-90FC-5B4F1736CE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A8-4880-90FC-5B4F1736CE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8-4880-90FC-5B4F1736C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52-4FFA-8F03-14A8B6EEBB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52-4FFA-8F03-14A8B6EEBB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52-4FFA-8F03-14A8B6EEBB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52-4FFA-8F03-14A8B6EEBB8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52-4FFA-8F03-14A8B6EEB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20</c:v>
                </c:pt>
                <c:pt idx="1">
                  <c:v>58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52-4FFA-8F03-14A8B6EE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08E-4D25-A68D-85FF2470C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17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1F6E-48FD-8589-5D50877E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66-4D9C-B7B1-FC9192860B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66-4D9C-B7B1-FC9192860B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151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6-4D9C-B7B1-FC919286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C667-493A-ABDA-98C18FA2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98D-4B07-ADE4-BB93473E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32-47B7-BEDD-8D08B4ACC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D9-4DF6-B378-A3F595B41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Aux!$AD$2:$AD$4</c:f>
              <c:strCache>
                <c:ptCount val="3"/>
                <c:pt idx="0">
                  <c:v>Conducción bajo la influencia de alcohol/drogas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46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FA6-4BDF-BA3F-A8912A0D2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126</c:v>
              </c:pt>
              <c:pt idx="2">
                <c:v>3</c:v>
              </c:pt>
              <c:pt idx="3">
                <c:v>104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0C-48C9-A069-9B039986A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101</c:v>
              </c:pt>
              <c:pt idx="2">
                <c:v>1</c:v>
              </c:pt>
              <c:pt idx="3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6858-42F5-A884-35FED0B3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3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327F-44B7-BCA5-15413522E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3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C6D-4478-A2A5-F10C03516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135</c:v>
              </c:pt>
              <c:pt idx="2">
                <c:v>6</c:v>
              </c:pt>
              <c:pt idx="3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3675-4BC4-9ADE-2738FC002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86-4EFE-B668-9C01FB27E7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86-4EFE-B668-9C01FB27E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86-4EFE-B668-9C01FB27E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2E0-414D-B409-CF944FEFF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7C-418B-A35A-1CE81C1A1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36-42D7-915B-22B857DF7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929-4980-B0CE-23DFECA23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3-46B4-A272-406856BBDB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03-46B4-A272-406856BBDB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3-46B4-A272-406856BB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D-448A-8B1B-55E9DEDA2E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DD-448A-8B1B-55E9DEDA2E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DD-448A-8B1B-55E9DEDA2EA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D-448A-8B1B-55E9DEDA2E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D-448A-8B1B-55E9DEDA2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F8-49D6-8117-74FDA6AC6B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F8-49D6-8117-74FDA6AC6B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129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F8-49D6-8117-74FDA6AC6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BB439FD-C709-4AA2-B172-A9890BC75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0F38B41-3B75-48D6-992F-9BB407FA0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7AE4D39-14E9-4EDF-B3E2-FEB5CFBD2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07123F2-CD0F-417E-9499-5F1BF1B18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60AEE58-48E7-4C61-8732-913D1ADAC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8AC5E82-B65C-4233-98AB-87F3CC792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3886F5F-447F-4921-8471-F3B57070B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41A9CCB-586B-4B87-82A2-AE0ECE01F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D86F8BA3-4281-4287-B916-369A66F1D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30ADCA6E-AB28-45A9-97DE-FD8F21D99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D57883A8-2C4E-45F9-9E38-D0362DF2C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D1A73B-E9B9-405D-9BB8-3A357CD42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F39A5B-4827-450B-848F-E309AC0B8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4941BA0-447C-45F5-9E0F-BAB298C2F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5460D86-D6D2-4AB3-8196-3040A8360A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6EFBC14-3CE5-4BD5-BDB8-E9EE0760A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F15585C-EF14-4B3F-84AD-9FDC6F98B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6F70E45-510F-4CF8-A7E4-46F3E6248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DEC32CC-490D-42EA-831F-8A4A9D29B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A29CEC1-DC5E-44DE-9B2A-FA13C7F15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39FD950-CD0E-4867-8E27-FEA04DF51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6001BD2-F218-41C8-B848-8141557B9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232D1F1-47EC-4076-92C6-084AFDA4F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9A5093A-0384-485A-9E2F-157D18799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E8C0B7A-228C-40D3-823E-ACCD5A590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12D2BD7-D83D-4C0B-A0D4-65FD43DFA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9FE3F87-82EA-402A-B57A-EAE431CAE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C27FF9D-7275-423D-B6C6-580747CFB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009150B-3747-4A69-A754-FCBAB0E26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7B3CAD1-863B-4CD1-9DE8-16D3BBCFA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333AADE-F73B-4592-BD46-4790825D7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6243C31-E233-400B-8D24-3E92A002F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F8C1E1B-2869-4A7A-805B-8CFE28E56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393700</xdr:colOff>
      <xdr:row>7</xdr:row>
      <xdr:rowOff>0</xdr:rowOff>
    </xdr:from>
    <xdr:to>
      <xdr:col>22</xdr:col>
      <xdr:colOff>76200</xdr:colOff>
      <xdr:row>18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55B5F99-8EF1-40FE-BF0A-34EBF0453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BF1FAD7-7272-4ABA-9B62-23DB36416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F46306E-3FB0-47EC-8030-046E3FA5C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4320093-9C5E-4D25-A558-53B280D46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EA91F79-9177-41A5-AF41-F6CAA10CA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D2BFA78-D1B3-4F98-BF89-D926A949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A16A051-AE2F-4907-B88B-C5CD802E9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4C82D15-91D0-4355-AAD4-6EE8F3EA0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5895414-7266-471C-B471-39D0368C5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A652E77-CAE0-4804-9391-B5FFCFFC5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60562AC-2FC6-4AF3-AAD9-3933EE075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5C7572B-E4C8-4370-9729-5F2D6D840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C4D079E-116F-415A-9E42-4DDB38BFD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C5DE4E6-2F76-4FE5-B845-0FBF0233A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93B0A79-B0D0-4231-8DA8-3395366E7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EA8CCB6-86E4-49B9-ACDC-7369C9466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BDCAB04-85CF-4967-9479-9F2804288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87F7092-D04F-4806-B57C-4C647E99C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C3462007-D68D-4EEE-811A-97DC50FB4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1DF2F51A-32E6-4C8C-9177-57DD9EC2E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ADF05AA-28A2-43C3-998E-59803ED7A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0915838-4A1E-4292-A7C7-13FD11CE8F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D404781-C34E-47A5-AC3C-308607F1C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17121C0-2B51-4E63-9010-F3362A1F4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F7BA73E-10C5-4F24-B8A8-7763AE779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B098D062-A5C9-44A7-AE17-43B5B19915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437283A-B5C0-40FA-8EE3-A02EBCC9E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17D0142-7E24-439A-A372-0D0046EB4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566538E-D7F9-40E4-AC39-260768F9E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0474980-FEB2-4569-A2B2-DA40FB9F9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9" t="s">
        <v>0</v>
      </c>
      <c r="B1" s="16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A2MuJQeNobHCkviGipikD65gV2sK6I9+lP98slmsNbvtbsTjMfnRWPJ00yGV+UeEgM9iwEP05fOBiSbooVOTrA==" saltValue="3gY8Zzn9gD19PJKCQNLP1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2</v>
      </c>
      <c r="D5" s="13">
        <v>1</v>
      </c>
      <c r="E5" s="25">
        <v>0</v>
      </c>
    </row>
    <row r="6" spans="1:5" x14ac:dyDescent="0.25">
      <c r="A6" s="11" t="s">
        <v>849</v>
      </c>
      <c r="B6" s="18"/>
      <c r="C6" s="13">
        <v>0</v>
      </c>
      <c r="D6" s="13">
        <v>0</v>
      </c>
      <c r="E6" s="25">
        <v>0</v>
      </c>
    </row>
    <row r="7" spans="1:5" x14ac:dyDescent="0.25">
      <c r="A7" s="11" t="s">
        <v>850</v>
      </c>
      <c r="B7" s="18"/>
      <c r="C7" s="13">
        <v>1</v>
      </c>
      <c r="D7" s="13">
        <v>1</v>
      </c>
      <c r="E7" s="25">
        <v>0</v>
      </c>
    </row>
    <row r="8" spans="1:5" x14ac:dyDescent="0.25">
      <c r="A8" s="11" t="s">
        <v>851</v>
      </c>
      <c r="B8" s="18"/>
      <c r="C8" s="13">
        <v>2</v>
      </c>
      <c r="D8" s="13">
        <v>1</v>
      </c>
      <c r="E8" s="25">
        <v>0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5">
        <v>0</v>
      </c>
    </row>
    <row r="11" spans="1:5" x14ac:dyDescent="0.25">
      <c r="A11" s="184" t="s">
        <v>624</v>
      </c>
      <c r="B11" s="185"/>
      <c r="C11" s="32">
        <v>5</v>
      </c>
      <c r="D11" s="32">
        <v>3</v>
      </c>
      <c r="E11" s="32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4" t="s">
        <v>624</v>
      </c>
      <c r="B17" s="185"/>
      <c r="C17" s="32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2</v>
      </c>
    </row>
    <row r="21" spans="1:3" x14ac:dyDescent="0.25">
      <c r="A21" s="11" t="s">
        <v>849</v>
      </c>
      <c r="B21" s="18"/>
      <c r="C21" s="25">
        <v>2</v>
      </c>
    </row>
    <row r="22" spans="1:3" x14ac:dyDescent="0.25">
      <c r="A22" s="11" t="s">
        <v>850</v>
      </c>
      <c r="B22" s="18"/>
      <c r="C22" s="25">
        <v>1</v>
      </c>
    </row>
    <row r="23" spans="1:3" x14ac:dyDescent="0.25">
      <c r="A23" s="11" t="s">
        <v>851</v>
      </c>
      <c r="B23" s="18"/>
      <c r="C23" s="25">
        <v>4</v>
      </c>
    </row>
    <row r="24" spans="1:3" x14ac:dyDescent="0.25">
      <c r="A24" s="11" t="s">
        <v>459</v>
      </c>
      <c r="B24" s="18"/>
      <c r="C24" s="25">
        <v>3</v>
      </c>
    </row>
    <row r="25" spans="1:3" x14ac:dyDescent="0.25">
      <c r="A25" s="11" t="s">
        <v>852</v>
      </c>
      <c r="B25" s="18"/>
      <c r="C25" s="25">
        <v>2</v>
      </c>
    </row>
    <row r="26" spans="1:3" x14ac:dyDescent="0.25">
      <c r="A26" s="184" t="s">
        <v>624</v>
      </c>
      <c r="B26" s="185"/>
      <c r="C26" s="32">
        <v>14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17</v>
      </c>
    </row>
    <row r="32" spans="1:3" x14ac:dyDescent="0.25">
      <c r="A32" s="11" t="s">
        <v>793</v>
      </c>
      <c r="B32" s="18"/>
      <c r="C32" s="25">
        <v>0</v>
      </c>
    </row>
    <row r="33" spans="1:3" x14ac:dyDescent="0.25">
      <c r="A33" s="11" t="s">
        <v>859</v>
      </c>
      <c r="B33" s="18"/>
      <c r="C33" s="25">
        <v>1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4" t="s">
        <v>624</v>
      </c>
      <c r="B38" s="185"/>
      <c r="C38" s="32">
        <v>18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0</v>
      </c>
    </row>
    <row r="42" spans="1:3" x14ac:dyDescent="0.25">
      <c r="A42" s="11" t="s">
        <v>849</v>
      </c>
      <c r="B42" s="18"/>
      <c r="C42" s="25">
        <v>2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1</v>
      </c>
    </row>
    <row r="45" spans="1:3" x14ac:dyDescent="0.25">
      <c r="A45" s="11" t="s">
        <v>459</v>
      </c>
      <c r="B45" s="18"/>
      <c r="C45" s="25">
        <v>0</v>
      </c>
    </row>
    <row r="46" spans="1:3" x14ac:dyDescent="0.25">
      <c r="A46" s="11" t="s">
        <v>852</v>
      </c>
      <c r="B46" s="18"/>
      <c r="C46" s="25">
        <v>0</v>
      </c>
    </row>
    <row r="47" spans="1:3" x14ac:dyDescent="0.25">
      <c r="A47" s="184" t="s">
        <v>624</v>
      </c>
      <c r="B47" s="185"/>
      <c r="C47" s="32">
        <v>3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0" t="s">
        <v>848</v>
      </c>
      <c r="B50" s="12" t="s">
        <v>76</v>
      </c>
      <c r="C50" s="25">
        <v>0</v>
      </c>
    </row>
    <row r="51" spans="1:3" x14ac:dyDescent="0.25">
      <c r="A51" s="172"/>
      <c r="B51" s="12" t="s">
        <v>77</v>
      </c>
      <c r="C51" s="26"/>
    </row>
    <row r="52" spans="1:3" x14ac:dyDescent="0.25">
      <c r="A52" s="170" t="s">
        <v>849</v>
      </c>
      <c r="B52" s="12" t="s">
        <v>76</v>
      </c>
      <c r="C52" s="25">
        <v>1</v>
      </c>
    </row>
    <row r="53" spans="1:3" x14ac:dyDescent="0.25">
      <c r="A53" s="172"/>
      <c r="B53" s="12" t="s">
        <v>77</v>
      </c>
      <c r="C53" s="25">
        <v>2</v>
      </c>
    </row>
    <row r="54" spans="1:3" x14ac:dyDescent="0.25">
      <c r="A54" s="170" t="s">
        <v>850</v>
      </c>
      <c r="B54" s="12" t="s">
        <v>76</v>
      </c>
      <c r="C54" s="25">
        <v>0</v>
      </c>
    </row>
    <row r="55" spans="1:3" x14ac:dyDescent="0.25">
      <c r="A55" s="172"/>
      <c r="B55" s="12" t="s">
        <v>77</v>
      </c>
      <c r="C55" s="25">
        <v>0</v>
      </c>
    </row>
    <row r="56" spans="1:3" x14ac:dyDescent="0.25">
      <c r="A56" s="170" t="s">
        <v>851</v>
      </c>
      <c r="B56" s="12" t="s">
        <v>76</v>
      </c>
      <c r="C56" s="25">
        <v>0</v>
      </c>
    </row>
    <row r="57" spans="1:3" x14ac:dyDescent="0.25">
      <c r="A57" s="172"/>
      <c r="B57" s="12" t="s">
        <v>77</v>
      </c>
      <c r="C57" s="25">
        <v>0</v>
      </c>
    </row>
    <row r="58" spans="1:3" x14ac:dyDescent="0.25">
      <c r="A58" s="170" t="s">
        <v>459</v>
      </c>
      <c r="B58" s="12" t="s">
        <v>76</v>
      </c>
      <c r="C58" s="25">
        <v>0</v>
      </c>
    </row>
    <row r="59" spans="1:3" x14ac:dyDescent="0.25">
      <c r="A59" s="172"/>
      <c r="B59" s="12" t="s">
        <v>77</v>
      </c>
      <c r="C59" s="25">
        <v>1</v>
      </c>
    </row>
    <row r="60" spans="1:3" x14ac:dyDescent="0.25">
      <c r="A60" s="170" t="s">
        <v>852</v>
      </c>
      <c r="B60" s="12" t="s">
        <v>76</v>
      </c>
      <c r="C60" s="25">
        <v>1</v>
      </c>
    </row>
    <row r="61" spans="1:3" x14ac:dyDescent="0.25">
      <c r="A61" s="172"/>
      <c r="B61" s="12" t="s">
        <v>77</v>
      </c>
      <c r="C61" s="25">
        <v>0</v>
      </c>
    </row>
    <row r="62" spans="1:3" x14ac:dyDescent="0.25">
      <c r="A62" s="184" t="s">
        <v>624</v>
      </c>
      <c r="B62" s="185"/>
      <c r="C62" s="32">
        <v>5</v>
      </c>
    </row>
  </sheetData>
  <sheetProtection algorithmName="SHA-512" hashValue="gVoU2tpH25OTa0USbZX8s7XDcQhpFmkkefgO89mXNxRlxrU8GihENWNptrpXyo/ZXMlBTs4/ccSIHrYvGU7AKA==" saltValue="Rbb73qkXyBu5knCHLF46N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0" t="s">
        <v>866</v>
      </c>
      <c r="B5" s="12" t="s">
        <v>867</v>
      </c>
      <c r="C5" s="13">
        <v>1</v>
      </c>
      <c r="D5" s="13">
        <v>0</v>
      </c>
      <c r="E5" s="13">
        <v>2</v>
      </c>
      <c r="F5" s="25">
        <v>0</v>
      </c>
    </row>
    <row r="6" spans="1:6" x14ac:dyDescent="0.25">
      <c r="A6" s="172"/>
      <c r="B6" s="12" t="s">
        <v>868</v>
      </c>
      <c r="C6" s="13">
        <v>2</v>
      </c>
      <c r="D6" s="13">
        <v>0</v>
      </c>
      <c r="E6" s="13">
        <v>1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70" t="s">
        <v>871</v>
      </c>
      <c r="B8" s="12" t="s">
        <v>872</v>
      </c>
      <c r="C8" s="13">
        <v>3</v>
      </c>
      <c r="D8" s="13">
        <v>2</v>
      </c>
      <c r="E8" s="13">
        <v>1</v>
      </c>
      <c r="F8" s="25">
        <v>0</v>
      </c>
    </row>
    <row r="9" spans="1:6" x14ac:dyDescent="0.25">
      <c r="A9" s="171"/>
      <c r="B9" s="12" t="s">
        <v>873</v>
      </c>
      <c r="C9" s="13">
        <v>1</v>
      </c>
      <c r="D9" s="13">
        <v>0</v>
      </c>
      <c r="E9" s="13">
        <v>0</v>
      </c>
      <c r="F9" s="25">
        <v>0</v>
      </c>
    </row>
    <row r="10" spans="1:6" x14ac:dyDescent="0.25">
      <c r="A10" s="172"/>
      <c r="B10" s="12" t="s">
        <v>874</v>
      </c>
      <c r="C10" s="13">
        <v>1</v>
      </c>
      <c r="D10" s="13">
        <v>0</v>
      </c>
      <c r="E10" s="13">
        <v>1</v>
      </c>
      <c r="F10" s="25">
        <v>0</v>
      </c>
    </row>
    <row r="11" spans="1:6" x14ac:dyDescent="0.25">
      <c r="A11" s="170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72"/>
      <c r="B12" s="12" t="s">
        <v>877</v>
      </c>
      <c r="C12" s="13">
        <v>0</v>
      </c>
      <c r="D12" s="13">
        <v>0</v>
      </c>
      <c r="E12" s="13">
        <v>1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0" t="s">
        <v>880</v>
      </c>
      <c r="B14" s="12" t="s">
        <v>881</v>
      </c>
      <c r="C14" s="13">
        <v>62</v>
      </c>
      <c r="D14" s="13">
        <v>7</v>
      </c>
      <c r="E14" s="13">
        <v>4</v>
      </c>
      <c r="F14" s="25">
        <v>0</v>
      </c>
    </row>
    <row r="15" spans="1:6" x14ac:dyDescent="0.25">
      <c r="A15" s="171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1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1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72"/>
      <c r="B18" s="12" t="s">
        <v>885</v>
      </c>
      <c r="C18" s="13">
        <v>1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4" t="s">
        <v>624</v>
      </c>
      <c r="B21" s="185"/>
      <c r="C21" s="32">
        <v>71</v>
      </c>
      <c r="D21" s="32">
        <v>9</v>
      </c>
      <c r="E21" s="32">
        <v>10</v>
      </c>
      <c r="F21" s="32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1</v>
      </c>
    </row>
    <row r="25" spans="1:6" x14ac:dyDescent="0.25">
      <c r="A25" s="11" t="s">
        <v>109</v>
      </c>
      <c r="B25" s="18"/>
      <c r="C25" s="25">
        <v>1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4" t="s">
        <v>624</v>
      </c>
      <c r="B27" s="185"/>
      <c r="C27" s="32">
        <v>2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6</v>
      </c>
    </row>
    <row r="31" spans="1:6" x14ac:dyDescent="0.25">
      <c r="A31" s="11" t="s">
        <v>892</v>
      </c>
      <c r="B31" s="18"/>
      <c r="C31" s="25">
        <v>4</v>
      </c>
    </row>
    <row r="32" spans="1:6" x14ac:dyDescent="0.25">
      <c r="A32" s="11" t="s">
        <v>77</v>
      </c>
      <c r="B32" s="18"/>
      <c r="C32" s="25">
        <v>8</v>
      </c>
    </row>
    <row r="33" spans="1:3" x14ac:dyDescent="0.25">
      <c r="A33" s="184" t="s">
        <v>624</v>
      </c>
      <c r="B33" s="185"/>
      <c r="C33" s="32">
        <v>18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18</v>
      </c>
    </row>
    <row r="37" spans="1:3" x14ac:dyDescent="0.25">
      <c r="A37" s="11" t="s">
        <v>895</v>
      </c>
      <c r="B37" s="18"/>
      <c r="C37" s="25">
        <v>10</v>
      </c>
    </row>
    <row r="38" spans="1:3" x14ac:dyDescent="0.25">
      <c r="A38" s="184" t="s">
        <v>624</v>
      </c>
      <c r="B38" s="185"/>
      <c r="C38" s="32">
        <v>28</v>
      </c>
    </row>
    <row r="40" spans="1:3" x14ac:dyDescent="0.25">
      <c r="A40" s="5"/>
    </row>
    <row r="41" spans="1:3" x14ac:dyDescent="0.25">
      <c r="A41" s="186" t="s">
        <v>63</v>
      </c>
    </row>
    <row r="42" spans="1:3" x14ac:dyDescent="0.25">
      <c r="A42" s="186"/>
    </row>
  </sheetData>
  <sheetProtection algorithmName="SHA-512" hashValue="QCkLXQg9xoh2MEQUAjz8Q3iw/VqPawYRKqMClIwgsBlyZHGev+CicGNl3uaTU5Zpwl1iPAdeSEm214KAvZg6Ww==" saltValue="zT4GnbwZdT1phTRVYEqQL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9" t="s">
        <v>1016</v>
      </c>
      <c r="D1" s="189"/>
      <c r="E1" s="18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7"/>
      <c r="AA2" s="187"/>
      <c r="AB2" s="187"/>
      <c r="AC2" s="187"/>
      <c r="AH2" s="187"/>
      <c r="AI2" s="187"/>
      <c r="AJ2" s="187"/>
      <c r="AK2" s="187"/>
      <c r="AV2" s="188"/>
      <c r="AW2" s="188"/>
      <c r="AX2" s="188"/>
      <c r="AY2" s="188"/>
      <c r="AZ2" s="188"/>
      <c r="BA2" s="188"/>
      <c r="BK2" s="188" t="s">
        <v>1017</v>
      </c>
      <c r="BL2" s="188"/>
      <c r="BM2" s="188"/>
      <c r="BN2" s="188"/>
      <c r="BO2" s="188"/>
      <c r="BP2" s="188"/>
      <c r="BQ2" s="188"/>
      <c r="BR2" s="188"/>
      <c r="BS2" s="188"/>
      <c r="BT2" s="188"/>
      <c r="CK2" s="103"/>
    </row>
    <row r="3" spans="1:92" s="102" customFormat="1" ht="11.25" x14ac:dyDescent="0.25">
      <c r="Z3" s="187" t="s">
        <v>1018</v>
      </c>
      <c r="AA3" s="187"/>
      <c r="AB3" s="187"/>
      <c r="AC3" s="187"/>
      <c r="AH3" s="187" t="s">
        <v>1019</v>
      </c>
      <c r="AI3" s="187"/>
      <c r="AJ3" s="187"/>
      <c r="AK3" s="187"/>
      <c r="AV3" s="188" t="s">
        <v>726</v>
      </c>
      <c r="AW3" s="188"/>
      <c r="AX3" s="188"/>
      <c r="AY3" s="188"/>
      <c r="AZ3" s="188"/>
      <c r="BA3" s="188"/>
      <c r="CK3" s="103"/>
    </row>
    <row r="4" spans="1:92" s="104" customFormat="1" ht="21.75" customHeight="1" x14ac:dyDescent="0.25">
      <c r="C4" s="187" t="s">
        <v>12</v>
      </c>
      <c r="D4" s="187"/>
      <c r="E4" s="187"/>
      <c r="I4" s="187" t="s">
        <v>34</v>
      </c>
      <c r="J4" s="187"/>
      <c r="K4" s="187"/>
      <c r="L4" s="187"/>
      <c r="M4" s="187"/>
      <c r="Q4" s="187" t="s">
        <v>1020</v>
      </c>
      <c r="R4" s="187"/>
      <c r="S4" s="187"/>
      <c r="T4" s="187"/>
      <c r="U4" s="187"/>
      <c r="V4" s="187"/>
      <c r="AP4" s="187" t="s">
        <v>1021</v>
      </c>
      <c r="AQ4" s="187"/>
      <c r="AR4" s="187"/>
      <c r="BE4" s="187" t="s">
        <v>726</v>
      </c>
      <c r="BF4" s="187"/>
      <c r="BG4" s="187"/>
      <c r="BK4" s="191" t="s">
        <v>1022</v>
      </c>
      <c r="BL4" s="190" t="s">
        <v>1023</v>
      </c>
      <c r="BM4" s="190" t="s">
        <v>1024</v>
      </c>
      <c r="BN4" s="190" t="s">
        <v>147</v>
      </c>
      <c r="BO4" s="190" t="s">
        <v>1025</v>
      </c>
      <c r="BP4" s="190" t="s">
        <v>1026</v>
      </c>
      <c r="BQ4" s="190" t="s">
        <v>1027</v>
      </c>
      <c r="BR4" s="190" t="s">
        <v>254</v>
      </c>
      <c r="BS4" s="192" t="s">
        <v>1028</v>
      </c>
      <c r="BT4" s="192" t="s">
        <v>261</v>
      </c>
      <c r="BU4" s="192" t="s">
        <v>1029</v>
      </c>
      <c r="BX4" s="187" t="s">
        <v>133</v>
      </c>
      <c r="BY4" s="187"/>
      <c r="BZ4" s="187"/>
      <c r="CE4" s="187" t="s">
        <v>1030</v>
      </c>
      <c r="CF4" s="187"/>
      <c r="CK4" s="187" t="s">
        <v>42</v>
      </c>
      <c r="CL4" s="187"/>
      <c r="CM4" s="187"/>
      <c r="CN4" s="187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1" t="s">
        <v>1033</v>
      </c>
      <c r="AW5" s="190" t="s">
        <v>1034</v>
      </c>
      <c r="AX5" s="190" t="s">
        <v>1035</v>
      </c>
      <c r="AY5" s="190" t="s">
        <v>104</v>
      </c>
      <c r="AZ5" s="190" t="s">
        <v>105</v>
      </c>
      <c r="BA5" s="192" t="s">
        <v>106</v>
      </c>
      <c r="BK5" s="191"/>
      <c r="BL5" s="190"/>
      <c r="BM5" s="190"/>
      <c r="BN5" s="190"/>
      <c r="BO5" s="190"/>
      <c r="BP5" s="190"/>
      <c r="BQ5" s="190"/>
      <c r="BR5" s="190"/>
      <c r="BS5" s="192"/>
      <c r="BT5" s="192"/>
      <c r="BU5" s="192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1"/>
      <c r="AW6" s="190"/>
      <c r="AX6" s="190"/>
      <c r="AY6" s="190"/>
      <c r="AZ6" s="190"/>
      <c r="BA6" s="192"/>
      <c r="BE6" s="110" t="s">
        <v>108</v>
      </c>
      <c r="BF6" s="109" t="s">
        <v>109</v>
      </c>
      <c r="BG6" s="111" t="s">
        <v>1049</v>
      </c>
      <c r="BK6" s="191"/>
      <c r="BL6" s="190"/>
      <c r="BM6" s="190"/>
      <c r="BN6" s="190"/>
      <c r="BO6" s="190"/>
      <c r="BP6" s="190"/>
      <c r="BQ6" s="190"/>
      <c r="BR6" s="190"/>
      <c r="BS6" s="192"/>
      <c r="BT6" s="192"/>
      <c r="BU6" s="192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4800</v>
      </c>
      <c r="D7" s="118">
        <f>SUM(DatosGenerales!C16:C20)</f>
        <v>676</v>
      </c>
      <c r="E7" s="117">
        <f>SUM(DatosGenerales!C13:C15)</f>
        <v>3946</v>
      </c>
      <c r="I7" s="119">
        <f>DatosGenerales!C27</f>
        <v>464</v>
      </c>
      <c r="J7" s="118">
        <f>DatosGenerales!C28</f>
        <v>48</v>
      </c>
      <c r="K7" s="117">
        <f>SUM(DatosGenerales!C29:C30)</f>
        <v>17</v>
      </c>
      <c r="L7" s="118">
        <f>DatosGenerales!C32</f>
        <v>268</v>
      </c>
      <c r="M7" s="117">
        <f>DatosGenerales!C81</f>
        <v>215</v>
      </c>
      <c r="N7" s="120">
        <f>L7-M7</f>
        <v>53</v>
      </c>
      <c r="O7" s="120"/>
      <c r="Q7" s="119">
        <f>DatosGenerales!C32</f>
        <v>268</v>
      </c>
      <c r="R7" s="118">
        <f>DatosGenerales!C43</f>
        <v>325</v>
      </c>
      <c r="S7" s="118">
        <f>DatosGenerales!C44</f>
        <v>14</v>
      </c>
      <c r="T7" s="118">
        <f>DatosGenerales!C55</f>
        <v>4</v>
      </c>
      <c r="U7" s="118">
        <f>DatosGenerales!C66</f>
        <v>0</v>
      </c>
      <c r="V7" s="121">
        <f>SUM(Q7:U7)</f>
        <v>611</v>
      </c>
      <c r="Z7" s="119">
        <f>SUM(DatosGenerales!C90,DatosGenerales!C91,DatosGenerales!C93)</f>
        <v>220</v>
      </c>
      <c r="AA7" s="118">
        <f>SUM(DatosGenerales!C92,DatosGenerales!C94)</f>
        <v>246</v>
      </c>
      <c r="AB7" s="118">
        <f>DatosGenerales!C90</f>
        <v>151</v>
      </c>
      <c r="AC7" s="121">
        <f>DatosGenerales!C91</f>
        <v>35</v>
      </c>
      <c r="AH7" s="119">
        <f>SUM(DatosGenerales!C98,DatosGenerales!C99,DatosGenerales!C101)</f>
        <v>11</v>
      </c>
      <c r="AI7" s="118">
        <f>SUM(DatosGenerales!C100,DatosGenerales!C102)</f>
        <v>14</v>
      </c>
      <c r="AJ7" s="118">
        <f>DatosGenerales!C98</f>
        <v>8</v>
      </c>
      <c r="AK7" s="121">
        <f>DatosGenerales!C99</f>
        <v>2</v>
      </c>
      <c r="AP7" s="119">
        <f>SUM(DatosGenerales!C116:C117)</f>
        <v>14</v>
      </c>
      <c r="AQ7" s="118">
        <f>SUM(DatosGenerales!C118:C119)</f>
        <v>0</v>
      </c>
      <c r="AR7" s="121">
        <f>SUM(DatosGenerales!C120:C121)</f>
        <v>1</v>
      </c>
      <c r="AV7" s="119">
        <f>DatosGenerales!C125</f>
        <v>0</v>
      </c>
      <c r="AW7" s="118">
        <f>DatosGenerales!C126</f>
        <v>2</v>
      </c>
      <c r="AX7" s="118">
        <f>DatosGenerales!C127</f>
        <v>5</v>
      </c>
      <c r="AY7" s="118">
        <f>DatosGenerales!C128</f>
        <v>2</v>
      </c>
      <c r="AZ7" s="118">
        <f>DatosGenerales!C129</f>
        <v>5</v>
      </c>
      <c r="BA7" s="121">
        <f>DatosGenerales!C130</f>
        <v>0</v>
      </c>
      <c r="BE7" s="119">
        <f>DatosGenerales!C131</f>
        <v>3</v>
      </c>
      <c r="BF7" s="118">
        <f>DatosGenerales!C132</f>
        <v>8</v>
      </c>
      <c r="BG7" s="121">
        <f>DatosGenerales!C134</f>
        <v>0</v>
      </c>
      <c r="BK7" s="119">
        <f>DatosGenerales!C232</f>
        <v>412</v>
      </c>
      <c r="BL7" s="118">
        <f>DatosGenerales!C236</f>
        <v>6</v>
      </c>
      <c r="BM7" s="118">
        <f>DatosGenerales!C270</f>
        <v>89</v>
      </c>
      <c r="BN7" s="118">
        <f>DatosGenerales!C272</f>
        <v>6</v>
      </c>
      <c r="BO7" s="118">
        <f>DatosGenerales!C282</f>
        <v>13</v>
      </c>
      <c r="BP7" s="118">
        <f>DatosGenerales!C286</f>
        <v>1</v>
      </c>
      <c r="BQ7" s="118">
        <f>DatosGenerales!C298</f>
        <v>1</v>
      </c>
      <c r="BR7" s="118">
        <f>DatosGenerales!C302</f>
        <v>13</v>
      </c>
      <c r="BS7" s="121">
        <f>DatosGenerales!C306</f>
        <v>91</v>
      </c>
      <c r="BT7" s="121">
        <f>DatosGenerales!C320</f>
        <v>40</v>
      </c>
      <c r="BU7" s="121">
        <f>DatosGenerales!C343</f>
        <v>472</v>
      </c>
      <c r="BX7" s="119">
        <f>DatosGenerales!C175</f>
        <v>376</v>
      </c>
      <c r="BY7" s="118">
        <f>DatosGenerales!C176</f>
        <v>185</v>
      </c>
      <c r="BZ7" s="121">
        <f>DatosGenerales!C177</f>
        <v>99</v>
      </c>
      <c r="CE7" s="119">
        <f>DatosGenerales!C183</f>
        <v>62</v>
      </c>
      <c r="CF7" s="121">
        <f>DatosGenerales!C186</f>
        <v>38</v>
      </c>
      <c r="CL7" s="119">
        <f>DatosGenerales!C35</f>
        <v>867</v>
      </c>
      <c r="CM7" s="121">
        <f>DatosGenerales!C36</f>
        <v>461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129</v>
      </c>
      <c r="BL53" s="129">
        <f>SUM(DatosGenerales!C220,DatosGenerales!C222,DatosGenerales!C224)</f>
        <v>143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4</v>
      </c>
      <c r="BL66" s="129">
        <f>SUM(DatosGenerales!C221:C222)</f>
        <v>159</v>
      </c>
      <c r="BM66" s="129">
        <f>SUM(DatosGenerales!C223:C224)</f>
        <v>109</v>
      </c>
      <c r="BN66" s="129"/>
      <c r="BO66" s="116"/>
      <c r="BP66" s="116"/>
      <c r="BQ66" s="116"/>
      <c r="BR66" s="116"/>
      <c r="BS66" s="116"/>
    </row>
  </sheetData>
  <sheetProtection algorithmName="SHA-512" hashValue="FL+lRF4IJk4LAywF+KUb5yPrHGGP1jy+nPC6ly1jPVzp+JId7vXr2OZOh/70R/U6M8y9nsnAThh2eRo3grTEgg==" saltValue="PRsCiUS7lNKjCDMmjSGBi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pUJ4wLHb2XqAEQeigUCrsaAlcHWw84CDoi5jdFMRSAhpBmAgp8hNQ6KJ+N854X2oaIqMvnP1XAlElnC4gwufcQ==" saltValue="2iu/LlLqY+H+Qt3XAQl2H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4" t="s">
        <v>1078</v>
      </c>
      <c r="D1" s="194"/>
      <c r="E1" s="194"/>
      <c r="F1" s="194"/>
      <c r="G1" s="194"/>
      <c r="H1" s="194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7" t="s">
        <v>670</v>
      </c>
      <c r="D4" s="187"/>
      <c r="E4" s="187"/>
      <c r="F4" s="187"/>
      <c r="G4" s="187"/>
      <c r="H4" s="187"/>
      <c r="I4" s="100"/>
      <c r="L4" s="187" t="s">
        <v>890</v>
      </c>
      <c r="M4" s="187"/>
      <c r="N4" s="187"/>
      <c r="O4" s="187"/>
      <c r="P4" s="187"/>
      <c r="T4" s="187" t="s">
        <v>646</v>
      </c>
      <c r="U4" s="187"/>
      <c r="V4" s="187"/>
      <c r="W4" s="187"/>
      <c r="X4" s="187"/>
      <c r="Y4" s="187"/>
      <c r="Z4" s="187"/>
      <c r="AA4" s="187"/>
      <c r="AE4" s="187" t="s">
        <v>1079</v>
      </c>
      <c r="AF4" s="187"/>
      <c r="AG4" s="187"/>
      <c r="AH4" s="187"/>
      <c r="AI4" s="187"/>
      <c r="AJ4" s="187"/>
      <c r="AK4" s="187"/>
      <c r="AL4" s="187"/>
      <c r="AP4" s="187" t="s">
        <v>942</v>
      </c>
      <c r="AQ4" s="187"/>
      <c r="AR4" s="187"/>
      <c r="AS4" s="187"/>
      <c r="AT4" s="187"/>
      <c r="AU4" s="187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5" t="s">
        <v>77</v>
      </c>
      <c r="M6" s="196" t="s">
        <v>1080</v>
      </c>
      <c r="N6" s="196" t="s">
        <v>1081</v>
      </c>
      <c r="O6" s="197" t="s">
        <v>667</v>
      </c>
      <c r="P6" s="197"/>
      <c r="AC6" s="102"/>
      <c r="AN6" s="102"/>
    </row>
    <row r="7" spans="1:50" s="104" customFormat="1" ht="20.85" customHeight="1" x14ac:dyDescent="0.25">
      <c r="C7" s="193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5"/>
      <c r="M7" s="196"/>
      <c r="N7" s="196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98</v>
      </c>
    </row>
    <row r="8" spans="1:50" s="116" customFormat="1" ht="14.85" customHeight="1" x14ac:dyDescent="0.25">
      <c r="C8" s="193"/>
      <c r="D8" s="118">
        <f>DatosMenores!C53</f>
        <v>180</v>
      </c>
      <c r="E8" s="118">
        <f>DatosMenores!C54</f>
        <v>25</v>
      </c>
      <c r="F8" s="118">
        <f>DatosMenores!C55</f>
        <v>8</v>
      </c>
      <c r="G8" s="118">
        <f>DatosMenores!C56</f>
        <v>46</v>
      </c>
      <c r="H8" s="117">
        <f>DatosMenores!C57</f>
        <v>0</v>
      </c>
      <c r="I8" s="100"/>
      <c r="L8" s="117">
        <f>DatosMenores!C46</f>
        <v>9</v>
      </c>
      <c r="M8" s="118">
        <f>DatosMenores!C47</f>
        <v>12</v>
      </c>
      <c r="N8" s="118">
        <f>DatosMenores!C48</f>
        <v>37</v>
      </c>
      <c r="O8" s="118">
        <f>DatosMenores!C49</f>
        <v>0</v>
      </c>
      <c r="P8" s="117">
        <f>DatosMenores!C50</f>
        <v>0</v>
      </c>
      <c r="S8" s="117">
        <f>DatosMenores!C27</f>
        <v>0</v>
      </c>
      <c r="T8" s="118">
        <f>SUM(DatosMenores!C28:C31)</f>
        <v>1</v>
      </c>
      <c r="U8" s="118">
        <f>DatosMenores!C32</f>
        <v>0</v>
      </c>
      <c r="V8" s="118">
        <f>DatosMenores!C33</f>
        <v>12</v>
      </c>
      <c r="W8" s="118">
        <f>DatosMenores!C34</f>
        <v>36</v>
      </c>
      <c r="X8" s="118">
        <f>DatosMenores!C35</f>
        <v>0</v>
      </c>
      <c r="Y8" s="118">
        <f>DatosMenores!C37</f>
        <v>1</v>
      </c>
      <c r="Z8" s="118">
        <f>DatosMenores!C36</f>
        <v>0</v>
      </c>
      <c r="AA8" s="117">
        <f>DatosMenores!C38</f>
        <v>9</v>
      </c>
      <c r="AC8" s="102"/>
      <c r="AE8" s="119">
        <f>DatosMenores!C5</f>
        <v>0</v>
      </c>
      <c r="AF8" s="118">
        <f>DatosMenores!C6</f>
        <v>16</v>
      </c>
      <c r="AG8" s="118">
        <f>DatosMenores!C7</f>
        <v>0</v>
      </c>
      <c r="AH8" s="118">
        <f>DatosMenores!C8</f>
        <v>3</v>
      </c>
      <c r="AI8" s="118">
        <f>DatosMenores!C9</f>
        <v>5</v>
      </c>
      <c r="AJ8" s="117">
        <f>DatosMenores!C10</f>
        <v>3</v>
      </c>
      <c r="AK8" s="118">
        <f>DatosMenores!C11</f>
        <v>18</v>
      </c>
      <c r="AL8" s="118">
        <f>DatosMenores!C12</f>
        <v>13</v>
      </c>
      <c r="AM8" s="117">
        <f>DatosMenores!C13</f>
        <v>2</v>
      </c>
      <c r="AN8" s="102"/>
      <c r="AP8" s="119">
        <f>DatosMenores!C65</f>
        <v>98</v>
      </c>
      <c r="AQ8" s="119">
        <f>DatosMenores!C66</f>
        <v>0</v>
      </c>
      <c r="AR8" s="118">
        <f>DatosMenores!C67</f>
        <v>0</v>
      </c>
      <c r="AS8" s="118">
        <f>DatosMenores!C70</f>
        <v>0</v>
      </c>
      <c r="AT8" s="118">
        <f>DatosMenores!C71</f>
        <v>0</v>
      </c>
      <c r="AU8" s="117">
        <f>DatosMenores!C72</f>
        <v>0</v>
      </c>
      <c r="AW8" s="140" t="s">
        <v>944</v>
      </c>
      <c r="AX8" s="141">
        <f>DatosMenores!C66</f>
        <v>0</v>
      </c>
    </row>
    <row r="9" spans="1:50" ht="14.85" customHeight="1" x14ac:dyDescent="0.25">
      <c r="B9" s="122"/>
      <c r="C9" s="193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0</v>
      </c>
    </row>
    <row r="10" spans="1:50" ht="29.85" customHeight="1" x14ac:dyDescent="0.25">
      <c r="C10" s="193"/>
      <c r="D10" s="117">
        <f>DatosMenores!C58</f>
        <v>101</v>
      </c>
      <c r="E10" s="118">
        <f>DatosMenores!C59</f>
        <v>5</v>
      </c>
      <c r="F10" s="121">
        <f>DatosMenores!C60</f>
        <v>4</v>
      </c>
      <c r="G10" s="121">
        <f>DatosMenores!C61</f>
        <v>41</v>
      </c>
      <c r="H10" s="121">
        <f>DatosMenores!C62</f>
        <v>55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0</v>
      </c>
      <c r="AF11" s="118">
        <f>DatosMenores!C15</f>
        <v>0</v>
      </c>
      <c r="AG11" s="118">
        <f>DatosMenores!C16</f>
        <v>5</v>
      </c>
      <c r="AH11" s="118">
        <f>DatosMenores!C17</f>
        <v>9</v>
      </c>
      <c r="AI11" s="118">
        <f>DatosMenores!C18</f>
        <v>2</v>
      </c>
      <c r="AJ11" s="118">
        <f>DatosMenores!C20</f>
        <v>0</v>
      </c>
      <c r="AK11" s="118">
        <f>DatosMenores!C21</f>
        <v>0</v>
      </c>
      <c r="AL11" s="117">
        <f>DatosMenores!C19</f>
        <v>24</v>
      </c>
      <c r="AP11" s="119">
        <f>DatosMenores!C74</f>
        <v>0</v>
      </c>
      <c r="AQ11" s="118">
        <f>DatosMenores!C73</f>
        <v>1</v>
      </c>
      <c r="AR11" s="118">
        <f>DatosMenores!C75</f>
        <v>0</v>
      </c>
      <c r="AS11" s="119">
        <f>DatosMenores!C68</f>
        <v>0</v>
      </c>
      <c r="AT11" s="117">
        <f>DatosMenores!C69</f>
        <v>2</v>
      </c>
      <c r="AW11" s="140" t="s">
        <v>1086</v>
      </c>
      <c r="AX11" s="141">
        <f>DatosMenores!C69</f>
        <v>2</v>
      </c>
    </row>
    <row r="12" spans="1:50" ht="12.75" customHeight="1" x14ac:dyDescent="0.25">
      <c r="AW12" s="140" t="s">
        <v>946</v>
      </c>
      <c r="AX12" s="141">
        <f>DatosMenores!C70</f>
        <v>0</v>
      </c>
    </row>
    <row r="13" spans="1:50" ht="12.75" customHeight="1" x14ac:dyDescent="0.25">
      <c r="AW13" s="140" t="s">
        <v>688</v>
      </c>
      <c r="AX13" s="141">
        <f>DatosMenores!C71</f>
        <v>0</v>
      </c>
    </row>
    <row r="14" spans="1:50" ht="12.75" customHeight="1" x14ac:dyDescent="0.25">
      <c r="AW14" s="140" t="s">
        <v>947</v>
      </c>
      <c r="AX14" s="141">
        <f>DatosMenores!C72</f>
        <v>0</v>
      </c>
    </row>
    <row r="15" spans="1:50" ht="12.75" customHeight="1" x14ac:dyDescent="0.25">
      <c r="AW15" s="140" t="s">
        <v>948</v>
      </c>
      <c r="AX15" s="141">
        <f>DatosMenores!C73</f>
        <v>1</v>
      </c>
    </row>
    <row r="16" spans="1:50" ht="12.75" customHeight="1" x14ac:dyDescent="0.25">
      <c r="AW16" s="140" t="s">
        <v>224</v>
      </c>
      <c r="AX16" s="141">
        <f>DatosMenores!C74</f>
        <v>0</v>
      </c>
    </row>
    <row r="17" spans="49:50" ht="12.75" customHeight="1" x14ac:dyDescent="0.25">
      <c r="AW17" s="140" t="s">
        <v>949</v>
      </c>
      <c r="AX17" s="141">
        <f>DatosMenores!C75</f>
        <v>0</v>
      </c>
    </row>
  </sheetData>
  <sheetProtection algorithmName="SHA-512" hashValue="fUuFh3ImAZeNCfYgnU1C670YmjtNO3dJcXPXCDwgytWyNkNGV6TUkNjfaSyfNWVajNwY4laovIxbudAKChWgdA==" saltValue="5QJDasdmxaT4QUZKV5aEr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8" t="s">
        <v>1087</v>
      </c>
      <c r="D1" s="198"/>
      <c r="E1" s="198"/>
      <c r="F1" s="198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1</v>
      </c>
      <c r="F4" s="154" t="s">
        <v>1094</v>
      </c>
      <c r="G4" s="156">
        <f>DatosViolenciaDoméstica!E64</f>
        <v>0</v>
      </c>
      <c r="H4" s="157"/>
    </row>
    <row r="5" spans="1:30" x14ac:dyDescent="0.2">
      <c r="C5" s="154" t="s">
        <v>12</v>
      </c>
      <c r="D5" s="155">
        <f>DatosViolenciaDoméstica!C6</f>
        <v>7</v>
      </c>
      <c r="F5" s="154" t="s">
        <v>1095</v>
      </c>
      <c r="G5" s="158">
        <f>DatosViolenciaDoméstica!F64</f>
        <v>3</v>
      </c>
      <c r="H5" s="157"/>
    </row>
    <row r="6" spans="1:30" x14ac:dyDescent="0.2">
      <c r="C6" s="154" t="s">
        <v>1096</v>
      </c>
      <c r="D6" s="155">
        <f>DatosViolenciaDoméstica!C7</f>
        <v>7</v>
      </c>
    </row>
    <row r="7" spans="1:30" x14ac:dyDescent="0.2">
      <c r="C7" s="154" t="s">
        <v>54</v>
      </c>
      <c r="D7" s="155">
        <f>DatosViolenciaDoméstica!C8</f>
        <v>0</v>
      </c>
    </row>
    <row r="8" spans="1:30" x14ac:dyDescent="0.2">
      <c r="C8" s="154" t="s">
        <v>1097</v>
      </c>
      <c r="D8" s="155">
        <f>DatosViolenciaDoméstica!C9</f>
        <v>0</v>
      </c>
    </row>
    <row r="9" spans="1:30" x14ac:dyDescent="0.2">
      <c r="C9" s="154" t="s">
        <v>1098</v>
      </c>
      <c r="D9" s="159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1056</v>
      </c>
      <c r="AF25" s="164">
        <v>0</v>
      </c>
    </row>
  </sheetData>
  <sheetProtection algorithmName="SHA-512" hashValue="CiM9M2ZAuxXpHAfhB3+ZSu8XdxIKPSChzzNxqHDIsPmz/lKQl32mYVnGjuX9Zw7Jr21+2TrXK0GOAemzhT2TLQ==" saltValue="obP2ztwOlnpXmAmoz26et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8" t="s">
        <v>1099</v>
      </c>
      <c r="D1" s="198"/>
      <c r="E1" s="198"/>
      <c r="F1" s="198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83</v>
      </c>
      <c r="F4" s="154" t="s">
        <v>1094</v>
      </c>
      <c r="G4" s="156">
        <f>DatosViolenciaGénero!E76</f>
        <v>35</v>
      </c>
      <c r="H4" s="157"/>
    </row>
    <row r="5" spans="1:30" x14ac:dyDescent="0.2">
      <c r="C5" s="154" t="s">
        <v>34</v>
      </c>
      <c r="D5" s="155">
        <f>DatosViolenciaGénero!C6</f>
        <v>135</v>
      </c>
      <c r="F5" s="154" t="s">
        <v>1095</v>
      </c>
      <c r="G5" s="156">
        <f>DatosViolenciaGénero!F76</f>
        <v>16</v>
      </c>
      <c r="H5" s="157"/>
    </row>
    <row r="6" spans="1:30" x14ac:dyDescent="0.2">
      <c r="C6" s="154" t="s">
        <v>1096</v>
      </c>
      <c r="D6" s="165">
        <f>DatosViolenciaGénero!C9</f>
        <v>78</v>
      </c>
    </row>
    <row r="7" spans="1:30" x14ac:dyDescent="0.2">
      <c r="C7" s="154" t="s">
        <v>54</v>
      </c>
      <c r="D7" s="165">
        <f>DatosViolenciaGénero!C10</f>
        <v>1</v>
      </c>
    </row>
    <row r="8" spans="1:30" x14ac:dyDescent="0.2">
      <c r="C8" s="154" t="s">
        <v>1100</v>
      </c>
      <c r="D8" s="155">
        <f>DatosViolenciaGénero!C12</f>
        <v>0</v>
      </c>
    </row>
    <row r="9" spans="1:30" x14ac:dyDescent="0.2">
      <c r="C9" s="154" t="s">
        <v>1101</v>
      </c>
      <c r="D9" s="155">
        <f>DatosViolenciaGénero!C13</f>
        <v>0</v>
      </c>
    </row>
    <row r="10" spans="1:30" x14ac:dyDescent="0.2">
      <c r="C10" s="154" t="s">
        <v>1093</v>
      </c>
      <c r="D10" s="165">
        <f>DatosViolenciaGénero!C7</f>
        <v>45</v>
      </c>
    </row>
    <row r="11" spans="1:30" x14ac:dyDescent="0.2">
      <c r="C11" s="154" t="s">
        <v>1097</v>
      </c>
      <c r="D11" s="165">
        <f>DatosViolenciaGénero!C11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1056</v>
      </c>
      <c r="AF25" s="164">
        <v>0</v>
      </c>
    </row>
  </sheetData>
  <sheetProtection algorithmName="SHA-512" hashValue="nxnq9fQh8XXaQahf9OX3iGgrDvtkqxFKn9Kp2uEuHbaHkkH7irwlxn0zFwHT+kgly6w5jCFby9mzSIVf8nkoCw==" saltValue="NI9Iu3lmfxFS+hwjp3lC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4" t="s">
        <v>1102</v>
      </c>
      <c r="D1" s="194"/>
      <c r="E1" s="194"/>
      <c r="F1" s="132"/>
      <c r="H1" s="166"/>
      <c r="I1" s="166"/>
      <c r="J1" s="166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TXfnMwhEPAwC1D9dOVAtA56xriWiicDgSPWNgx2ffoRIW7u91DFMUMgF721afTWfMvHH5h37ML62aDMB0x5Jtw==" saltValue="eKR7BJYUL8RabqQWfO7xd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4" t="s">
        <v>1107</v>
      </c>
      <c r="D1" s="194"/>
      <c r="E1" s="194"/>
      <c r="F1" s="132"/>
      <c r="H1" s="166"/>
      <c r="I1" s="166"/>
      <c r="J1" s="166"/>
      <c r="K1" s="132"/>
      <c r="M1" s="166"/>
      <c r="N1" s="166"/>
      <c r="O1" s="166"/>
      <c r="P1" s="132"/>
      <c r="R1" s="166"/>
      <c r="S1" s="166"/>
      <c r="T1" s="166"/>
      <c r="U1" s="132"/>
      <c r="W1" s="166"/>
      <c r="X1" s="166"/>
      <c r="Y1" s="166"/>
      <c r="Z1" s="132"/>
      <c r="AB1" s="166"/>
      <c r="AC1" s="166"/>
      <c r="AD1" s="166"/>
      <c r="AE1" s="132"/>
      <c r="AG1" s="166"/>
      <c r="AH1" s="166"/>
      <c r="AI1" s="166"/>
      <c r="AJ1" s="132"/>
      <c r="AL1" s="166"/>
      <c r="AM1" s="166"/>
      <c r="AN1" s="166"/>
      <c r="AO1" s="132"/>
      <c r="AQ1" s="166"/>
      <c r="AR1" s="166"/>
      <c r="AS1" s="166"/>
      <c r="AT1" s="132"/>
      <c r="AV1" s="166"/>
      <c r="AW1" s="166"/>
      <c r="AX1" s="166"/>
      <c r="AY1" s="132"/>
      <c r="BA1" s="166"/>
      <c r="BB1" s="166"/>
      <c r="BC1" s="166"/>
      <c r="BD1" s="132"/>
      <c r="BF1" s="166"/>
      <c r="BG1" s="166"/>
      <c r="BH1" s="166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VnqkVgSifHkbFAyYiEjVX7MCX+KYiR6ciZ0aO+JkoQSaQoRL6DTNBCbCe9+Wrz9vQC2eQkeuqybuia2hdIqLEA==" saltValue="rqp+g4V5aTn1IVxi/7XSz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4" t="s">
        <v>1111</v>
      </c>
      <c r="D1" s="194"/>
      <c r="E1" s="194"/>
      <c r="F1" s="132"/>
      <c r="H1" s="166"/>
      <c r="I1" s="166"/>
      <c r="J1" s="166"/>
      <c r="K1" s="132"/>
      <c r="M1" s="166"/>
      <c r="N1" s="166"/>
      <c r="O1" s="166"/>
      <c r="P1" s="166"/>
      <c r="Q1" s="166"/>
      <c r="S1" s="132"/>
      <c r="U1" s="166"/>
      <c r="V1" s="166"/>
      <c r="W1" s="166"/>
      <c r="X1" s="166"/>
      <c r="Y1" s="166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7" t="s">
        <v>848</v>
      </c>
      <c r="N5" s="167" t="s">
        <v>849</v>
      </c>
      <c r="O5" s="167" t="s">
        <v>850</v>
      </c>
      <c r="P5" s="167" t="s">
        <v>851</v>
      </c>
      <c r="Q5" s="167" t="s">
        <v>459</v>
      </c>
      <c r="R5" s="167" t="s">
        <v>852</v>
      </c>
      <c r="U5" s="167" t="s">
        <v>848</v>
      </c>
      <c r="V5" s="167" t="s">
        <v>849</v>
      </c>
      <c r="W5" s="167" t="s">
        <v>850</v>
      </c>
      <c r="X5" s="167" t="s">
        <v>851</v>
      </c>
      <c r="Y5" s="167" t="s">
        <v>459</v>
      </c>
      <c r="Z5" s="167" t="s">
        <v>852</v>
      </c>
    </row>
    <row r="6" spans="1:26" x14ac:dyDescent="0.2">
      <c r="M6" s="168">
        <f>DatosMedioAmbiente!C50</f>
        <v>0</v>
      </c>
      <c r="N6" s="168">
        <f>DatosMedioAmbiente!C52</f>
        <v>1</v>
      </c>
      <c r="O6" s="168">
        <f>DatosMedioAmbiente!C54</f>
        <v>0</v>
      </c>
      <c r="P6" s="168">
        <f>DatosMedioAmbiente!C56</f>
        <v>0</v>
      </c>
      <c r="Q6" s="168">
        <f>DatosMedioAmbiente!C58</f>
        <v>0</v>
      </c>
      <c r="R6" s="168">
        <f>DatosMedioAmbiente!C60</f>
        <v>1</v>
      </c>
      <c r="U6" s="168">
        <f>DatosMedioAmbiente!C51</f>
        <v>0</v>
      </c>
      <c r="V6" s="168">
        <f>DatosMedioAmbiente!C53</f>
        <v>2</v>
      </c>
      <c r="W6" s="168">
        <f>DatosMedioAmbiente!C55</f>
        <v>0</v>
      </c>
      <c r="X6" s="168">
        <f>DatosMedioAmbiente!C57</f>
        <v>0</v>
      </c>
      <c r="Y6" s="168">
        <f>DatosMedioAmbiente!C59</f>
        <v>1</v>
      </c>
      <c r="Z6" s="168">
        <f>DatosMedioAmbiente!C61</f>
        <v>0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LKw6QZuv8uF8f1oRTkiyGH7A6IdEy0X/Ee6ect1syhfrmm2VQ2G3MANvCf2Sabh+GUNJkubDR2SzywBhmOd6VQ==" saltValue="H7pTXpCgIWjRdvHb9D9kN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0" t="s">
        <v>15</v>
      </c>
      <c r="B8" s="12" t="s">
        <v>16</v>
      </c>
      <c r="C8" s="13">
        <v>2274</v>
      </c>
      <c r="D8" s="13">
        <v>1923</v>
      </c>
      <c r="E8" s="14">
        <v>0.18252730109204399</v>
      </c>
    </row>
    <row r="9" spans="1:5" x14ac:dyDescent="0.25">
      <c r="A9" s="171"/>
      <c r="B9" s="12" t="s">
        <v>17</v>
      </c>
      <c r="C9" s="13">
        <v>4800</v>
      </c>
      <c r="D9" s="13">
        <v>4921</v>
      </c>
      <c r="E9" s="14">
        <v>-2.45884982727088E-2</v>
      </c>
    </row>
    <row r="10" spans="1:5" x14ac:dyDescent="0.25">
      <c r="A10" s="171"/>
      <c r="B10" s="12" t="s">
        <v>18</v>
      </c>
      <c r="C10" s="13">
        <v>4191</v>
      </c>
      <c r="D10" s="13">
        <v>4162</v>
      </c>
      <c r="E10" s="14">
        <v>6.9678039404132601E-3</v>
      </c>
    </row>
    <row r="11" spans="1:5" x14ac:dyDescent="0.25">
      <c r="A11" s="171"/>
      <c r="B11" s="12" t="s">
        <v>19</v>
      </c>
      <c r="C11" s="13">
        <v>75</v>
      </c>
      <c r="D11" s="13">
        <v>65</v>
      </c>
      <c r="E11" s="14">
        <v>0.15384615384615399</v>
      </c>
    </row>
    <row r="12" spans="1:5" x14ac:dyDescent="0.25">
      <c r="A12" s="172"/>
      <c r="B12" s="12" t="s">
        <v>20</v>
      </c>
      <c r="C12" s="13">
        <v>2232</v>
      </c>
      <c r="D12" s="13">
        <v>1997</v>
      </c>
      <c r="E12" s="14">
        <v>0.117676514772158</v>
      </c>
    </row>
    <row r="13" spans="1:5" x14ac:dyDescent="0.25">
      <c r="A13" s="170" t="s">
        <v>21</v>
      </c>
      <c r="B13" s="12" t="s">
        <v>22</v>
      </c>
      <c r="C13" s="13">
        <v>1145</v>
      </c>
      <c r="D13" s="13">
        <v>1020</v>
      </c>
      <c r="E13" s="14">
        <v>0.12254901960784299</v>
      </c>
    </row>
    <row r="14" spans="1:5" x14ac:dyDescent="0.25">
      <c r="A14" s="171"/>
      <c r="B14" s="12" t="s">
        <v>23</v>
      </c>
      <c r="C14" s="13">
        <v>296</v>
      </c>
      <c r="D14" s="13">
        <v>210</v>
      </c>
      <c r="E14" s="14">
        <v>0.40952380952381001</v>
      </c>
    </row>
    <row r="15" spans="1:5" x14ac:dyDescent="0.25">
      <c r="A15" s="172"/>
      <c r="B15" s="12" t="s">
        <v>24</v>
      </c>
      <c r="C15" s="13">
        <v>2505</v>
      </c>
      <c r="D15" s="13">
        <v>2615</v>
      </c>
      <c r="E15" s="14">
        <v>-4.2065009560229398E-2</v>
      </c>
    </row>
    <row r="16" spans="1:5" x14ac:dyDescent="0.25">
      <c r="A16" s="170" t="s">
        <v>25</v>
      </c>
      <c r="B16" s="12" t="s">
        <v>26</v>
      </c>
      <c r="C16" s="13">
        <v>150</v>
      </c>
      <c r="D16" s="13">
        <v>157</v>
      </c>
      <c r="E16" s="14">
        <v>-4.4585987261146501E-2</v>
      </c>
    </row>
    <row r="17" spans="1:5" x14ac:dyDescent="0.25">
      <c r="A17" s="171"/>
      <c r="B17" s="12" t="s">
        <v>27</v>
      </c>
      <c r="C17" s="13">
        <v>467</v>
      </c>
      <c r="D17" s="13">
        <v>507</v>
      </c>
      <c r="E17" s="14">
        <v>-7.8895463510848099E-2</v>
      </c>
    </row>
    <row r="18" spans="1:5" x14ac:dyDescent="0.25">
      <c r="A18" s="171"/>
      <c r="B18" s="12" t="s">
        <v>28</v>
      </c>
      <c r="C18" s="13">
        <v>3</v>
      </c>
      <c r="D18" s="13">
        <v>5</v>
      </c>
      <c r="E18" s="14">
        <v>-0.4</v>
      </c>
    </row>
    <row r="19" spans="1:5" x14ac:dyDescent="0.25">
      <c r="A19" s="171"/>
      <c r="B19" s="12" t="s">
        <v>29</v>
      </c>
      <c r="C19" s="13">
        <v>1</v>
      </c>
      <c r="D19" s="13">
        <v>1</v>
      </c>
      <c r="E19" s="14">
        <v>0</v>
      </c>
    </row>
    <row r="20" spans="1:5" x14ac:dyDescent="0.25">
      <c r="A20" s="172"/>
      <c r="B20" s="15" t="s">
        <v>30</v>
      </c>
      <c r="C20" s="16">
        <v>55</v>
      </c>
      <c r="D20" s="16">
        <v>32</v>
      </c>
      <c r="E20" s="17">
        <v>0.71875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166</v>
      </c>
      <c r="D23" s="13">
        <v>140</v>
      </c>
      <c r="E23" s="14">
        <v>0.185714285714286</v>
      </c>
    </row>
    <row r="24" spans="1:5" x14ac:dyDescent="0.25">
      <c r="A24" s="11" t="s">
        <v>33</v>
      </c>
      <c r="B24" s="19"/>
      <c r="C24" s="16">
        <v>1</v>
      </c>
      <c r="D24" s="16">
        <v>1</v>
      </c>
      <c r="E24" s="17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464</v>
      </c>
      <c r="D27" s="13">
        <v>436</v>
      </c>
      <c r="E27" s="14">
        <v>6.4220183486238494E-2</v>
      </c>
    </row>
    <row r="28" spans="1:5" x14ac:dyDescent="0.25">
      <c r="A28" s="170" t="s">
        <v>36</v>
      </c>
      <c r="B28" s="12" t="s">
        <v>37</v>
      </c>
      <c r="C28" s="13">
        <v>48</v>
      </c>
      <c r="D28" s="13">
        <v>36</v>
      </c>
      <c r="E28" s="14">
        <v>0.33333333333333298</v>
      </c>
    </row>
    <row r="29" spans="1:5" x14ac:dyDescent="0.25">
      <c r="A29" s="171"/>
      <c r="B29" s="12" t="s">
        <v>38</v>
      </c>
      <c r="C29" s="13">
        <v>10</v>
      </c>
      <c r="D29" s="13">
        <v>16</v>
      </c>
      <c r="E29" s="14">
        <v>-0.375</v>
      </c>
    </row>
    <row r="30" spans="1:5" x14ac:dyDescent="0.25">
      <c r="A30" s="171"/>
      <c r="B30" s="12" t="s">
        <v>39</v>
      </c>
      <c r="C30" s="13">
        <v>7</v>
      </c>
      <c r="D30" s="20"/>
      <c r="E30" s="14">
        <v>0</v>
      </c>
    </row>
    <row r="31" spans="1:5" x14ac:dyDescent="0.25">
      <c r="A31" s="171"/>
      <c r="B31" s="12" t="s">
        <v>40</v>
      </c>
      <c r="C31" s="13">
        <v>22</v>
      </c>
      <c r="D31" s="13">
        <v>26</v>
      </c>
      <c r="E31" s="14">
        <v>-0.15384615384615399</v>
      </c>
    </row>
    <row r="32" spans="1:5" x14ac:dyDescent="0.25">
      <c r="A32" s="172"/>
      <c r="B32" s="15" t="s">
        <v>41</v>
      </c>
      <c r="C32" s="16">
        <v>268</v>
      </c>
      <c r="D32" s="16">
        <v>267</v>
      </c>
      <c r="E32" s="17">
        <v>3.7453183520599299E-3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867</v>
      </c>
      <c r="D35" s="13">
        <v>805</v>
      </c>
      <c r="E35" s="14">
        <v>7.7018633540372694E-2</v>
      </c>
    </row>
    <row r="36" spans="1:5" x14ac:dyDescent="0.25">
      <c r="A36" s="11" t="s">
        <v>44</v>
      </c>
      <c r="B36" s="19"/>
      <c r="C36" s="16">
        <v>461</v>
      </c>
      <c r="D36" s="16">
        <v>363</v>
      </c>
      <c r="E36" s="17">
        <v>0.269972451790634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0" t="s">
        <v>46</v>
      </c>
      <c r="B39" s="12" t="s">
        <v>16</v>
      </c>
      <c r="C39" s="13">
        <v>403</v>
      </c>
      <c r="D39" s="13">
        <v>390</v>
      </c>
      <c r="E39" s="14">
        <v>3.3333333333333298E-2</v>
      </c>
    </row>
    <row r="40" spans="1:5" x14ac:dyDescent="0.25">
      <c r="A40" s="171"/>
      <c r="B40" s="12" t="s">
        <v>47</v>
      </c>
      <c r="C40" s="13">
        <v>13</v>
      </c>
      <c r="D40" s="13">
        <v>8</v>
      </c>
      <c r="E40" s="14">
        <v>0.625</v>
      </c>
    </row>
    <row r="41" spans="1:5" x14ac:dyDescent="0.25">
      <c r="A41" s="171"/>
      <c r="B41" s="12" t="s">
        <v>48</v>
      </c>
      <c r="C41" s="13">
        <v>467</v>
      </c>
      <c r="D41" s="13">
        <v>507</v>
      </c>
      <c r="E41" s="14">
        <v>-7.8895463510848099E-2</v>
      </c>
    </row>
    <row r="42" spans="1:5" x14ac:dyDescent="0.25">
      <c r="A42" s="172"/>
      <c r="B42" s="12" t="s">
        <v>20</v>
      </c>
      <c r="C42" s="13">
        <v>220</v>
      </c>
      <c r="D42" s="13">
        <v>460</v>
      </c>
      <c r="E42" s="14">
        <v>-0.52173913043478304</v>
      </c>
    </row>
    <row r="43" spans="1:5" x14ac:dyDescent="0.25">
      <c r="A43" s="170" t="s">
        <v>49</v>
      </c>
      <c r="B43" s="12" t="s">
        <v>50</v>
      </c>
      <c r="C43" s="13">
        <v>325</v>
      </c>
      <c r="D43" s="13">
        <v>406</v>
      </c>
      <c r="E43" s="14">
        <v>-0.199507389162562</v>
      </c>
    </row>
    <row r="44" spans="1:5" x14ac:dyDescent="0.25">
      <c r="A44" s="171"/>
      <c r="B44" s="12" t="s">
        <v>51</v>
      </c>
      <c r="C44" s="13">
        <v>14</v>
      </c>
      <c r="D44" s="13">
        <v>8</v>
      </c>
      <c r="E44" s="14">
        <v>0.75</v>
      </c>
    </row>
    <row r="45" spans="1:5" x14ac:dyDescent="0.25">
      <c r="A45" s="171"/>
      <c r="B45" s="12" t="s">
        <v>52</v>
      </c>
      <c r="C45" s="13">
        <v>41</v>
      </c>
      <c r="D45" s="13">
        <v>56</v>
      </c>
      <c r="E45" s="14">
        <v>-0.26785714285714302</v>
      </c>
    </row>
    <row r="46" spans="1:5" x14ac:dyDescent="0.25">
      <c r="A46" s="172"/>
      <c r="B46" s="15" t="s">
        <v>53</v>
      </c>
      <c r="C46" s="16">
        <v>16</v>
      </c>
      <c r="D46" s="16">
        <v>12</v>
      </c>
      <c r="E46" s="17">
        <v>0.33333333333333298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0" t="s">
        <v>55</v>
      </c>
      <c r="B49" s="12" t="s">
        <v>48</v>
      </c>
      <c r="C49" s="13">
        <v>10</v>
      </c>
      <c r="D49" s="13">
        <v>7</v>
      </c>
      <c r="E49" s="14">
        <v>0.42857142857142899</v>
      </c>
    </row>
    <row r="50" spans="1:5" x14ac:dyDescent="0.25">
      <c r="A50" s="171"/>
      <c r="B50" s="12" t="s">
        <v>47</v>
      </c>
      <c r="C50" s="20"/>
      <c r="D50" s="20"/>
      <c r="E50" s="14">
        <v>0</v>
      </c>
    </row>
    <row r="51" spans="1:5" x14ac:dyDescent="0.25">
      <c r="A51" s="171"/>
      <c r="B51" s="12" t="s">
        <v>16</v>
      </c>
      <c r="C51" s="13">
        <v>5</v>
      </c>
      <c r="D51" s="13">
        <v>5</v>
      </c>
      <c r="E51" s="14">
        <v>0</v>
      </c>
    </row>
    <row r="52" spans="1:5" x14ac:dyDescent="0.25">
      <c r="A52" s="171"/>
      <c r="B52" s="12" t="s">
        <v>20</v>
      </c>
      <c r="C52" s="13">
        <v>9</v>
      </c>
      <c r="D52" s="13">
        <v>4</v>
      </c>
      <c r="E52" s="14">
        <v>1.25</v>
      </c>
    </row>
    <row r="53" spans="1:5" x14ac:dyDescent="0.25">
      <c r="A53" s="171"/>
      <c r="B53" s="12" t="s">
        <v>56</v>
      </c>
      <c r="C53" s="13">
        <v>4</v>
      </c>
      <c r="D53" s="13">
        <v>2</v>
      </c>
      <c r="E53" s="14">
        <v>1</v>
      </c>
    </row>
    <row r="54" spans="1:5" x14ac:dyDescent="0.25">
      <c r="A54" s="172"/>
      <c r="B54" s="12" t="s">
        <v>57</v>
      </c>
      <c r="C54" s="20"/>
      <c r="D54" s="20"/>
      <c r="E54" s="14">
        <v>0</v>
      </c>
    </row>
    <row r="55" spans="1:5" x14ac:dyDescent="0.25">
      <c r="A55" s="170" t="s">
        <v>58</v>
      </c>
      <c r="B55" s="12" t="s">
        <v>59</v>
      </c>
      <c r="C55" s="13">
        <v>4</v>
      </c>
      <c r="D55" s="13">
        <v>7</v>
      </c>
      <c r="E55" s="14">
        <v>-0.42857142857142899</v>
      </c>
    </row>
    <row r="56" spans="1:5" x14ac:dyDescent="0.25">
      <c r="A56" s="171"/>
      <c r="B56" s="12" t="s">
        <v>52</v>
      </c>
      <c r="C56" s="13">
        <v>4</v>
      </c>
      <c r="D56" s="20"/>
      <c r="E56" s="14">
        <v>0</v>
      </c>
    </row>
    <row r="57" spans="1:5" x14ac:dyDescent="0.25">
      <c r="A57" s="172"/>
      <c r="B57" s="15" t="s">
        <v>60</v>
      </c>
      <c r="C57" s="16">
        <v>1</v>
      </c>
      <c r="D57" s="21"/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0"/>
      <c r="D60" s="13">
        <v>1</v>
      </c>
      <c r="E60" s="14">
        <v>0</v>
      </c>
    </row>
    <row r="61" spans="1:5" x14ac:dyDescent="0.25">
      <c r="A61" s="11" t="s">
        <v>33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3" t="s">
        <v>63</v>
      </c>
      <c r="B64" s="12" t="s">
        <v>43</v>
      </c>
      <c r="C64" s="13">
        <v>1</v>
      </c>
      <c r="D64" s="13">
        <v>3</v>
      </c>
      <c r="E64" s="14">
        <v>-0.66666666666666696</v>
      </c>
    </row>
    <row r="65" spans="1:5" x14ac:dyDescent="0.25">
      <c r="A65" s="174"/>
      <c r="B65" s="12" t="s">
        <v>52</v>
      </c>
      <c r="C65" s="20"/>
      <c r="D65" s="20"/>
      <c r="E65" s="14">
        <v>0</v>
      </c>
    </row>
    <row r="66" spans="1:5" x14ac:dyDescent="0.25">
      <c r="A66" s="174"/>
      <c r="B66" s="12" t="s">
        <v>59</v>
      </c>
      <c r="C66" s="20"/>
      <c r="D66" s="13">
        <v>2</v>
      </c>
      <c r="E66" s="14">
        <v>0</v>
      </c>
    </row>
    <row r="67" spans="1:5" x14ac:dyDescent="0.25">
      <c r="A67" s="174"/>
      <c r="B67" s="12" t="s">
        <v>64</v>
      </c>
      <c r="C67" s="20"/>
      <c r="D67" s="13">
        <v>2</v>
      </c>
      <c r="E67" s="14">
        <v>0</v>
      </c>
    </row>
    <row r="68" spans="1:5" x14ac:dyDescent="0.25">
      <c r="A68" s="175"/>
      <c r="B68" s="15" t="s">
        <v>65</v>
      </c>
      <c r="C68" s="16">
        <v>1</v>
      </c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0" t="s">
        <v>67</v>
      </c>
      <c r="B71" s="12" t="s">
        <v>68</v>
      </c>
      <c r="C71" s="13">
        <v>461</v>
      </c>
      <c r="D71" s="13">
        <v>363</v>
      </c>
      <c r="E71" s="14">
        <v>0.269972451790634</v>
      </c>
    </row>
    <row r="72" spans="1:5" x14ac:dyDescent="0.25">
      <c r="A72" s="172"/>
      <c r="B72" s="12" t="s">
        <v>69</v>
      </c>
      <c r="C72" s="13">
        <v>170</v>
      </c>
      <c r="D72" s="13">
        <v>99</v>
      </c>
      <c r="E72" s="14">
        <v>0.71717171717171702</v>
      </c>
    </row>
    <row r="73" spans="1:5" x14ac:dyDescent="0.25">
      <c r="A73" s="170" t="s">
        <v>70</v>
      </c>
      <c r="B73" s="12" t="s">
        <v>68</v>
      </c>
      <c r="C73" s="13">
        <v>465</v>
      </c>
      <c r="D73" s="13">
        <v>621</v>
      </c>
      <c r="E73" s="14">
        <v>-0.25120772946859898</v>
      </c>
    </row>
    <row r="74" spans="1:5" x14ac:dyDescent="0.25">
      <c r="A74" s="172"/>
      <c r="B74" s="12" t="s">
        <v>69</v>
      </c>
      <c r="C74" s="13">
        <v>301</v>
      </c>
      <c r="D74" s="13">
        <v>515</v>
      </c>
      <c r="E74" s="14">
        <v>-0.415533980582524</v>
      </c>
    </row>
    <row r="75" spans="1:5" x14ac:dyDescent="0.25">
      <c r="A75" s="170" t="s">
        <v>71</v>
      </c>
      <c r="B75" s="12" t="s">
        <v>68</v>
      </c>
      <c r="C75" s="13">
        <v>22</v>
      </c>
      <c r="D75" s="13">
        <v>39</v>
      </c>
      <c r="E75" s="14">
        <v>-0.43589743589743601</v>
      </c>
    </row>
    <row r="76" spans="1:5" x14ac:dyDescent="0.25">
      <c r="A76" s="172"/>
      <c r="B76" s="12" t="s">
        <v>69</v>
      </c>
      <c r="C76" s="13">
        <v>8</v>
      </c>
      <c r="D76" s="13">
        <v>2</v>
      </c>
      <c r="E76" s="14">
        <v>3</v>
      </c>
    </row>
    <row r="77" spans="1:5" x14ac:dyDescent="0.25">
      <c r="A77" s="170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2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215</v>
      </c>
      <c r="D81" s="13">
        <v>235</v>
      </c>
      <c r="E81" s="14">
        <v>-8.5106382978723402E-2</v>
      </c>
    </row>
    <row r="82" spans="1:5" x14ac:dyDescent="0.25">
      <c r="A82" s="11" t="s">
        <v>74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184</v>
      </c>
      <c r="D85" s="13">
        <v>163</v>
      </c>
      <c r="E85" s="14">
        <v>0.128834355828221</v>
      </c>
    </row>
    <row r="86" spans="1:5" x14ac:dyDescent="0.25">
      <c r="A86" s="11" t="s">
        <v>77</v>
      </c>
      <c r="B86" s="18"/>
      <c r="C86" s="13">
        <v>227</v>
      </c>
      <c r="D86" s="13">
        <v>188</v>
      </c>
      <c r="E86" s="14">
        <v>0.20744680851063799</v>
      </c>
    </row>
    <row r="87" spans="1:5" x14ac:dyDescent="0.25">
      <c r="A87" s="11" t="s">
        <v>74</v>
      </c>
      <c r="B87" s="19"/>
      <c r="C87" s="16">
        <v>3</v>
      </c>
      <c r="D87" s="16">
        <v>1</v>
      </c>
      <c r="E87" s="17">
        <v>2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0" t="s">
        <v>76</v>
      </c>
      <c r="B90" s="12" t="s">
        <v>79</v>
      </c>
      <c r="C90" s="13">
        <v>151</v>
      </c>
      <c r="D90" s="13">
        <v>246</v>
      </c>
      <c r="E90" s="14">
        <v>-0.38617886178861799</v>
      </c>
    </row>
    <row r="91" spans="1:5" x14ac:dyDescent="0.25">
      <c r="A91" s="171"/>
      <c r="B91" s="12" t="s">
        <v>80</v>
      </c>
      <c r="C91" s="13">
        <v>35</v>
      </c>
      <c r="D91" s="13">
        <v>27</v>
      </c>
      <c r="E91" s="14">
        <v>0.296296296296296</v>
      </c>
    </row>
    <row r="92" spans="1:5" x14ac:dyDescent="0.25">
      <c r="A92" s="172"/>
      <c r="B92" s="12" t="s">
        <v>81</v>
      </c>
      <c r="C92" s="13">
        <v>172</v>
      </c>
      <c r="D92" s="13">
        <v>205</v>
      </c>
      <c r="E92" s="14">
        <v>-0.16097560975609801</v>
      </c>
    </row>
    <row r="93" spans="1:5" x14ac:dyDescent="0.25">
      <c r="A93" s="170" t="s">
        <v>77</v>
      </c>
      <c r="B93" s="12" t="s">
        <v>82</v>
      </c>
      <c r="C93" s="13">
        <v>34</v>
      </c>
      <c r="D93" s="13">
        <v>30</v>
      </c>
      <c r="E93" s="14">
        <v>0.133333333333333</v>
      </c>
    </row>
    <row r="94" spans="1:5" x14ac:dyDescent="0.25">
      <c r="A94" s="172"/>
      <c r="B94" s="12" t="s">
        <v>81</v>
      </c>
      <c r="C94" s="13">
        <v>74</v>
      </c>
      <c r="D94" s="13">
        <v>107</v>
      </c>
      <c r="E94" s="14">
        <v>-0.30841121495327101</v>
      </c>
    </row>
    <row r="95" spans="1:5" x14ac:dyDescent="0.25">
      <c r="A95" s="11" t="s">
        <v>74</v>
      </c>
      <c r="B95" s="19"/>
      <c r="C95" s="16">
        <v>10</v>
      </c>
      <c r="D95" s="16">
        <v>9</v>
      </c>
      <c r="E95" s="17">
        <v>0.11111111111111099</v>
      </c>
    </row>
    <row r="96" spans="1:5" ht="18.399999999999999" customHeight="1" x14ac:dyDescent="0.25">
      <c r="A96" s="5"/>
      <c r="B96" s="176" t="s">
        <v>83</v>
      </c>
      <c r="C96" s="176"/>
      <c r="D96" s="176"/>
      <c r="E96" s="176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0" t="s">
        <v>76</v>
      </c>
      <c r="B98" s="12" t="s">
        <v>79</v>
      </c>
      <c r="C98" s="13">
        <v>8</v>
      </c>
      <c r="D98" s="13">
        <v>6</v>
      </c>
      <c r="E98" s="14">
        <v>0.33333333333333298</v>
      </c>
    </row>
    <row r="99" spans="1:5" x14ac:dyDescent="0.25">
      <c r="A99" s="171"/>
      <c r="B99" s="12" t="s">
        <v>80</v>
      </c>
      <c r="C99" s="13">
        <v>2</v>
      </c>
      <c r="D99" s="20"/>
      <c r="E99" s="14">
        <v>0</v>
      </c>
    </row>
    <row r="100" spans="1:5" x14ac:dyDescent="0.25">
      <c r="A100" s="172"/>
      <c r="B100" s="12" t="s">
        <v>81</v>
      </c>
      <c r="C100" s="13">
        <v>11</v>
      </c>
      <c r="D100" s="13">
        <v>19</v>
      </c>
      <c r="E100" s="14">
        <v>-0.42105263157894701</v>
      </c>
    </row>
    <row r="101" spans="1:5" x14ac:dyDescent="0.25">
      <c r="A101" s="170" t="s">
        <v>77</v>
      </c>
      <c r="B101" s="12" t="s">
        <v>82</v>
      </c>
      <c r="C101" s="13">
        <v>1</v>
      </c>
      <c r="D101" s="20"/>
      <c r="E101" s="14">
        <v>0</v>
      </c>
    </row>
    <row r="102" spans="1:5" x14ac:dyDescent="0.25">
      <c r="A102" s="172"/>
      <c r="B102" s="12" t="s">
        <v>81</v>
      </c>
      <c r="C102" s="13">
        <v>3</v>
      </c>
      <c r="D102" s="13">
        <v>9</v>
      </c>
      <c r="E102" s="14">
        <v>-0.66666666666666696</v>
      </c>
    </row>
    <row r="103" spans="1:5" x14ac:dyDescent="0.25">
      <c r="A103" s="11" t="s">
        <v>74</v>
      </c>
      <c r="B103" s="19"/>
      <c r="C103" s="21"/>
      <c r="D103" s="21"/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0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2"/>
      <c r="B107" s="12" t="s">
        <v>87</v>
      </c>
      <c r="C107" s="20"/>
      <c r="D107" s="20"/>
      <c r="E107" s="14">
        <v>0</v>
      </c>
    </row>
    <row r="108" spans="1:5" x14ac:dyDescent="0.25">
      <c r="A108" s="170" t="s">
        <v>88</v>
      </c>
      <c r="B108" s="12" t="s">
        <v>86</v>
      </c>
      <c r="C108" s="13">
        <v>43</v>
      </c>
      <c r="D108" s="13">
        <v>10</v>
      </c>
      <c r="E108" s="14">
        <v>3.3</v>
      </c>
    </row>
    <row r="109" spans="1:5" x14ac:dyDescent="0.25">
      <c r="A109" s="172"/>
      <c r="B109" s="12" t="s">
        <v>87</v>
      </c>
      <c r="C109" s="13">
        <v>57</v>
      </c>
      <c r="D109" s="13">
        <v>10</v>
      </c>
      <c r="E109" s="14">
        <v>4.7</v>
      </c>
    </row>
    <row r="110" spans="1:5" x14ac:dyDescent="0.25">
      <c r="A110" s="170" t="s">
        <v>89</v>
      </c>
      <c r="B110" s="12" t="s">
        <v>86</v>
      </c>
      <c r="C110" s="13">
        <v>263</v>
      </c>
      <c r="D110" s="13">
        <v>835</v>
      </c>
      <c r="E110" s="14">
        <v>-0.68502994011976004</v>
      </c>
    </row>
    <row r="111" spans="1:5" x14ac:dyDescent="0.25">
      <c r="A111" s="172"/>
      <c r="B111" s="12" t="s">
        <v>87</v>
      </c>
      <c r="C111" s="13">
        <v>303</v>
      </c>
      <c r="D111" s="13">
        <v>622</v>
      </c>
      <c r="E111" s="14">
        <v>-0.51286173633440502</v>
      </c>
    </row>
    <row r="112" spans="1:5" x14ac:dyDescent="0.25">
      <c r="A112" s="170" t="s">
        <v>90</v>
      </c>
      <c r="B112" s="12" t="s">
        <v>86</v>
      </c>
      <c r="C112" s="13">
        <v>43</v>
      </c>
      <c r="D112" s="13">
        <v>120</v>
      </c>
      <c r="E112" s="14">
        <v>-0.64166666666666705</v>
      </c>
    </row>
    <row r="113" spans="1:5" x14ac:dyDescent="0.25">
      <c r="A113" s="172"/>
      <c r="B113" s="15" t="s">
        <v>87</v>
      </c>
      <c r="C113" s="16">
        <v>57</v>
      </c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0" t="s">
        <v>92</v>
      </c>
      <c r="B116" s="12" t="s">
        <v>93</v>
      </c>
      <c r="C116" s="13">
        <v>14</v>
      </c>
      <c r="D116" s="13">
        <v>7</v>
      </c>
      <c r="E116" s="14">
        <v>1</v>
      </c>
    </row>
    <row r="117" spans="1:5" x14ac:dyDescent="0.25">
      <c r="A117" s="172"/>
      <c r="B117" s="12" t="s">
        <v>94</v>
      </c>
      <c r="C117" s="20"/>
      <c r="D117" s="20"/>
      <c r="E117" s="14">
        <v>0</v>
      </c>
    </row>
    <row r="118" spans="1:5" x14ac:dyDescent="0.25">
      <c r="A118" s="170" t="s">
        <v>95</v>
      </c>
      <c r="B118" s="12" t="s">
        <v>93</v>
      </c>
      <c r="C118" s="20"/>
      <c r="D118" s="20"/>
      <c r="E118" s="14">
        <v>0</v>
      </c>
    </row>
    <row r="119" spans="1:5" x14ac:dyDescent="0.25">
      <c r="A119" s="172"/>
      <c r="B119" s="12" t="s">
        <v>94</v>
      </c>
      <c r="C119" s="20"/>
      <c r="D119" s="20"/>
      <c r="E119" s="14">
        <v>0</v>
      </c>
    </row>
    <row r="120" spans="1:5" x14ac:dyDescent="0.25">
      <c r="A120" s="170" t="s">
        <v>96</v>
      </c>
      <c r="B120" s="12" t="s">
        <v>93</v>
      </c>
      <c r="C120" s="13">
        <v>1</v>
      </c>
      <c r="D120" s="20"/>
      <c r="E120" s="14">
        <v>0</v>
      </c>
    </row>
    <row r="121" spans="1:5" x14ac:dyDescent="0.25">
      <c r="A121" s="172"/>
      <c r="B121" s="15" t="s">
        <v>97</v>
      </c>
      <c r="C121" s="21"/>
      <c r="D121" s="21"/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14</v>
      </c>
      <c r="D124" s="13">
        <v>10</v>
      </c>
      <c r="E124" s="14">
        <v>0.4</v>
      </c>
    </row>
    <row r="125" spans="1:5" x14ac:dyDescent="0.25">
      <c r="A125" s="170" t="s">
        <v>100</v>
      </c>
      <c r="B125" s="12" t="s">
        <v>101</v>
      </c>
      <c r="C125" s="20"/>
      <c r="D125" s="20"/>
      <c r="E125" s="14">
        <v>0</v>
      </c>
    </row>
    <row r="126" spans="1:5" x14ac:dyDescent="0.25">
      <c r="A126" s="171"/>
      <c r="B126" s="12" t="s">
        <v>102</v>
      </c>
      <c r="C126" s="13">
        <v>2</v>
      </c>
      <c r="D126" s="13">
        <v>2</v>
      </c>
      <c r="E126" s="14">
        <v>0</v>
      </c>
    </row>
    <row r="127" spans="1:5" x14ac:dyDescent="0.25">
      <c r="A127" s="171"/>
      <c r="B127" s="12" t="s">
        <v>103</v>
      </c>
      <c r="C127" s="13">
        <v>5</v>
      </c>
      <c r="D127" s="20"/>
      <c r="E127" s="14">
        <v>0</v>
      </c>
    </row>
    <row r="128" spans="1:5" x14ac:dyDescent="0.25">
      <c r="A128" s="171"/>
      <c r="B128" s="12" t="s">
        <v>104</v>
      </c>
      <c r="C128" s="13">
        <v>2</v>
      </c>
      <c r="D128" s="13">
        <v>1</v>
      </c>
      <c r="E128" s="14">
        <v>1</v>
      </c>
    </row>
    <row r="129" spans="1:5" x14ac:dyDescent="0.25">
      <c r="A129" s="171"/>
      <c r="B129" s="12" t="s">
        <v>105</v>
      </c>
      <c r="C129" s="13">
        <v>5</v>
      </c>
      <c r="D129" s="13">
        <v>7</v>
      </c>
      <c r="E129" s="14">
        <v>-0.28571428571428598</v>
      </c>
    </row>
    <row r="130" spans="1:5" x14ac:dyDescent="0.25">
      <c r="A130" s="172"/>
      <c r="B130" s="12" t="s">
        <v>106</v>
      </c>
      <c r="C130" s="20"/>
      <c r="D130" s="20"/>
      <c r="E130" s="14">
        <v>0</v>
      </c>
    </row>
    <row r="131" spans="1:5" x14ac:dyDescent="0.25">
      <c r="A131" s="170" t="s">
        <v>107</v>
      </c>
      <c r="B131" s="12" t="s">
        <v>108</v>
      </c>
      <c r="C131" s="13">
        <v>3</v>
      </c>
      <c r="D131" s="13">
        <v>4</v>
      </c>
      <c r="E131" s="14">
        <v>-0.25</v>
      </c>
    </row>
    <row r="132" spans="1:5" x14ac:dyDescent="0.25">
      <c r="A132" s="172"/>
      <c r="B132" s="12" t="s">
        <v>109</v>
      </c>
      <c r="C132" s="13">
        <v>8</v>
      </c>
      <c r="D132" s="13">
        <v>4</v>
      </c>
      <c r="E132" s="14">
        <v>1</v>
      </c>
    </row>
    <row r="133" spans="1:5" x14ac:dyDescent="0.25">
      <c r="A133" s="170" t="s">
        <v>110</v>
      </c>
      <c r="B133" s="12" t="s">
        <v>16</v>
      </c>
      <c r="C133" s="13">
        <v>0</v>
      </c>
      <c r="D133" s="13">
        <v>2</v>
      </c>
      <c r="E133" s="14">
        <v>-1</v>
      </c>
    </row>
    <row r="134" spans="1:5" x14ac:dyDescent="0.25">
      <c r="A134" s="172"/>
      <c r="B134" s="12" t="s">
        <v>20</v>
      </c>
      <c r="C134" s="13">
        <v>0</v>
      </c>
      <c r="D134" s="13">
        <v>0</v>
      </c>
      <c r="E134" s="14">
        <v>0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0" t="s">
        <v>113</v>
      </c>
      <c r="B138" s="12" t="s">
        <v>114</v>
      </c>
      <c r="C138" s="20"/>
      <c r="D138" s="20"/>
      <c r="E138" s="14">
        <v>0</v>
      </c>
    </row>
    <row r="139" spans="1:5" x14ac:dyDescent="0.25">
      <c r="A139" s="171"/>
      <c r="B139" s="12" t="s">
        <v>115</v>
      </c>
      <c r="C139" s="20"/>
      <c r="D139" s="20"/>
      <c r="E139" s="14">
        <v>0</v>
      </c>
    </row>
    <row r="140" spans="1:5" x14ac:dyDescent="0.25">
      <c r="A140" s="171"/>
      <c r="B140" s="12" t="s">
        <v>116</v>
      </c>
      <c r="C140" s="20"/>
      <c r="D140" s="20"/>
      <c r="E140" s="14">
        <v>0</v>
      </c>
    </row>
    <row r="141" spans="1:5" x14ac:dyDescent="0.25">
      <c r="A141" s="171"/>
      <c r="B141" s="12" t="s">
        <v>117</v>
      </c>
      <c r="C141" s="20"/>
      <c r="D141" s="20"/>
      <c r="E141" s="14">
        <v>0</v>
      </c>
    </row>
    <row r="142" spans="1:5" x14ac:dyDescent="0.25">
      <c r="A142" s="171"/>
      <c r="B142" s="12" t="s">
        <v>118</v>
      </c>
      <c r="C142" s="20"/>
      <c r="D142" s="20"/>
      <c r="E142" s="14">
        <v>0</v>
      </c>
    </row>
    <row r="143" spans="1:5" x14ac:dyDescent="0.25">
      <c r="A143" s="171"/>
      <c r="B143" s="12" t="s">
        <v>119</v>
      </c>
      <c r="C143" s="20"/>
      <c r="D143" s="20"/>
      <c r="E143" s="14">
        <v>0</v>
      </c>
    </row>
    <row r="144" spans="1:5" x14ac:dyDescent="0.25">
      <c r="A144" s="171"/>
      <c r="B144" s="12" t="s">
        <v>120</v>
      </c>
      <c r="C144" s="20"/>
      <c r="D144" s="20"/>
      <c r="E144" s="14">
        <v>0</v>
      </c>
    </row>
    <row r="145" spans="1:5" x14ac:dyDescent="0.25">
      <c r="A145" s="171"/>
      <c r="B145" s="12" t="s">
        <v>121</v>
      </c>
      <c r="C145" s="20"/>
      <c r="D145" s="20"/>
      <c r="E145" s="14">
        <v>0</v>
      </c>
    </row>
    <row r="146" spans="1:5" x14ac:dyDescent="0.25">
      <c r="A146" s="171"/>
      <c r="B146" s="12" t="s">
        <v>122</v>
      </c>
      <c r="C146" s="20"/>
      <c r="D146" s="20"/>
      <c r="E146" s="14">
        <v>0</v>
      </c>
    </row>
    <row r="147" spans="1:5" x14ac:dyDescent="0.25">
      <c r="A147" s="171"/>
      <c r="B147" s="12" t="s">
        <v>123</v>
      </c>
      <c r="C147" s="20"/>
      <c r="D147" s="20"/>
      <c r="E147" s="14">
        <v>0</v>
      </c>
    </row>
    <row r="148" spans="1:5" x14ac:dyDescent="0.25">
      <c r="A148" s="171"/>
      <c r="B148" s="12" t="s">
        <v>124</v>
      </c>
      <c r="C148" s="20"/>
      <c r="D148" s="20"/>
      <c r="E148" s="14">
        <v>0</v>
      </c>
    </row>
    <row r="149" spans="1:5" x14ac:dyDescent="0.25">
      <c r="A149" s="171"/>
      <c r="B149" s="12" t="s">
        <v>125</v>
      </c>
      <c r="C149" s="20"/>
      <c r="D149" s="20"/>
      <c r="E149" s="14">
        <v>0</v>
      </c>
    </row>
    <row r="150" spans="1:5" x14ac:dyDescent="0.25">
      <c r="A150" s="171"/>
      <c r="B150" s="12" t="s">
        <v>126</v>
      </c>
      <c r="C150" s="20"/>
      <c r="D150" s="20"/>
      <c r="E150" s="14">
        <v>0</v>
      </c>
    </row>
    <row r="151" spans="1:5" x14ac:dyDescent="0.25">
      <c r="A151" s="171"/>
      <c r="B151" s="12" t="s">
        <v>127</v>
      </c>
      <c r="C151" s="20"/>
      <c r="D151" s="20"/>
      <c r="E151" s="14">
        <v>0</v>
      </c>
    </row>
    <row r="152" spans="1:5" x14ac:dyDescent="0.25">
      <c r="A152" s="171"/>
      <c r="B152" s="12" t="s">
        <v>128</v>
      </c>
      <c r="C152" s="20"/>
      <c r="D152" s="20"/>
      <c r="E152" s="14">
        <v>0</v>
      </c>
    </row>
    <row r="153" spans="1:5" x14ac:dyDescent="0.25">
      <c r="A153" s="171"/>
      <c r="B153" s="12" t="s">
        <v>129</v>
      </c>
      <c r="C153" s="20"/>
      <c r="D153" s="20"/>
      <c r="E153" s="14">
        <v>0</v>
      </c>
    </row>
    <row r="154" spans="1:5" x14ac:dyDescent="0.25">
      <c r="A154" s="172"/>
      <c r="B154" s="12" t="s">
        <v>130</v>
      </c>
      <c r="C154" s="20"/>
      <c r="D154" s="20"/>
      <c r="E154" s="14">
        <v>0</v>
      </c>
    </row>
    <row r="155" spans="1:5" x14ac:dyDescent="0.25">
      <c r="A155" s="170" t="s">
        <v>131</v>
      </c>
      <c r="B155" s="12" t="s">
        <v>114</v>
      </c>
      <c r="C155" s="20"/>
      <c r="D155" s="20"/>
      <c r="E155" s="14">
        <v>0</v>
      </c>
    </row>
    <row r="156" spans="1:5" x14ac:dyDescent="0.25">
      <c r="A156" s="171"/>
      <c r="B156" s="12" t="s">
        <v>115</v>
      </c>
      <c r="C156" s="20"/>
      <c r="D156" s="20"/>
      <c r="E156" s="14">
        <v>0</v>
      </c>
    </row>
    <row r="157" spans="1:5" x14ac:dyDescent="0.25">
      <c r="A157" s="171"/>
      <c r="B157" s="12" t="s">
        <v>116</v>
      </c>
      <c r="C157" s="20"/>
      <c r="D157" s="20"/>
      <c r="E157" s="14">
        <v>0</v>
      </c>
    </row>
    <row r="158" spans="1:5" x14ac:dyDescent="0.25">
      <c r="A158" s="171"/>
      <c r="B158" s="12" t="s">
        <v>117</v>
      </c>
      <c r="C158" s="20"/>
      <c r="D158" s="20"/>
      <c r="E158" s="14">
        <v>0</v>
      </c>
    </row>
    <row r="159" spans="1:5" x14ac:dyDescent="0.25">
      <c r="A159" s="171"/>
      <c r="B159" s="12" t="s">
        <v>118</v>
      </c>
      <c r="C159" s="20"/>
      <c r="D159" s="20"/>
      <c r="E159" s="14">
        <v>0</v>
      </c>
    </row>
    <row r="160" spans="1:5" x14ac:dyDescent="0.25">
      <c r="A160" s="171"/>
      <c r="B160" s="12" t="s">
        <v>119</v>
      </c>
      <c r="C160" s="20"/>
      <c r="D160" s="20"/>
      <c r="E160" s="14">
        <v>0</v>
      </c>
    </row>
    <row r="161" spans="1:5" x14ac:dyDescent="0.25">
      <c r="A161" s="171"/>
      <c r="B161" s="12" t="s">
        <v>120</v>
      </c>
      <c r="C161" s="20"/>
      <c r="D161" s="20"/>
      <c r="E161" s="14">
        <v>0</v>
      </c>
    </row>
    <row r="162" spans="1:5" x14ac:dyDescent="0.25">
      <c r="A162" s="171"/>
      <c r="B162" s="12" t="s">
        <v>121</v>
      </c>
      <c r="C162" s="20"/>
      <c r="D162" s="20"/>
      <c r="E162" s="14">
        <v>0</v>
      </c>
    </row>
    <row r="163" spans="1:5" x14ac:dyDescent="0.25">
      <c r="A163" s="171"/>
      <c r="B163" s="12" t="s">
        <v>122</v>
      </c>
      <c r="C163" s="20"/>
      <c r="D163" s="20"/>
      <c r="E163" s="14">
        <v>0</v>
      </c>
    </row>
    <row r="164" spans="1:5" x14ac:dyDescent="0.25">
      <c r="A164" s="171"/>
      <c r="B164" s="12" t="s">
        <v>123</v>
      </c>
      <c r="C164" s="20"/>
      <c r="D164" s="20"/>
      <c r="E164" s="14">
        <v>0</v>
      </c>
    </row>
    <row r="165" spans="1:5" x14ac:dyDescent="0.25">
      <c r="A165" s="171"/>
      <c r="B165" s="12" t="s">
        <v>124</v>
      </c>
      <c r="C165" s="20"/>
      <c r="D165" s="20"/>
      <c r="E165" s="14">
        <v>0</v>
      </c>
    </row>
    <row r="166" spans="1:5" x14ac:dyDescent="0.25">
      <c r="A166" s="171"/>
      <c r="B166" s="12" t="s">
        <v>125</v>
      </c>
      <c r="C166" s="20"/>
      <c r="D166" s="20"/>
      <c r="E166" s="14">
        <v>0</v>
      </c>
    </row>
    <row r="167" spans="1:5" x14ac:dyDescent="0.25">
      <c r="A167" s="171"/>
      <c r="B167" s="12" t="s">
        <v>126</v>
      </c>
      <c r="C167" s="20"/>
      <c r="D167" s="20"/>
      <c r="E167" s="14">
        <v>0</v>
      </c>
    </row>
    <row r="168" spans="1:5" x14ac:dyDescent="0.25">
      <c r="A168" s="171"/>
      <c r="B168" s="12" t="s">
        <v>127</v>
      </c>
      <c r="C168" s="20"/>
      <c r="D168" s="20"/>
      <c r="E168" s="14">
        <v>0</v>
      </c>
    </row>
    <row r="169" spans="1:5" x14ac:dyDescent="0.25">
      <c r="A169" s="171"/>
      <c r="B169" s="12" t="s">
        <v>128</v>
      </c>
      <c r="C169" s="20"/>
      <c r="D169" s="20"/>
      <c r="E169" s="14">
        <v>0</v>
      </c>
    </row>
    <row r="170" spans="1:5" x14ac:dyDescent="0.25">
      <c r="A170" s="171"/>
      <c r="B170" s="12" t="s">
        <v>129</v>
      </c>
      <c r="C170" s="20"/>
      <c r="D170" s="20"/>
      <c r="E170" s="14">
        <v>0</v>
      </c>
    </row>
    <row r="171" spans="1:5" x14ac:dyDescent="0.25">
      <c r="A171" s="171"/>
      <c r="B171" s="12" t="s">
        <v>130</v>
      </c>
      <c r="C171" s="20"/>
      <c r="D171" s="20"/>
      <c r="E171" s="14">
        <v>0</v>
      </c>
    </row>
    <row r="172" spans="1:5" x14ac:dyDescent="0.25">
      <c r="A172" s="172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376</v>
      </c>
      <c r="D175" s="13">
        <v>426</v>
      </c>
      <c r="E175" s="14">
        <v>-0.117370892018779</v>
      </c>
    </row>
    <row r="176" spans="1:5" x14ac:dyDescent="0.25">
      <c r="A176" s="11" t="s">
        <v>135</v>
      </c>
      <c r="B176" s="18"/>
      <c r="C176" s="13">
        <v>185</v>
      </c>
      <c r="D176" s="13">
        <v>85</v>
      </c>
      <c r="E176" s="14">
        <v>1.1764705882352899</v>
      </c>
    </row>
    <row r="177" spans="1:5" x14ac:dyDescent="0.25">
      <c r="A177" s="11" t="s">
        <v>136</v>
      </c>
      <c r="B177" s="19"/>
      <c r="C177" s="16">
        <v>99</v>
      </c>
      <c r="D177" s="16">
        <v>98</v>
      </c>
      <c r="E177" s="17">
        <v>1.02040816326531E-2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0" t="s">
        <v>138</v>
      </c>
      <c r="B180" s="12" t="s">
        <v>139</v>
      </c>
      <c r="C180" s="13">
        <v>82</v>
      </c>
      <c r="D180" s="20"/>
      <c r="E180" s="14">
        <v>0</v>
      </c>
    </row>
    <row r="181" spans="1:5" x14ac:dyDescent="0.25">
      <c r="A181" s="171"/>
      <c r="B181" s="12" t="s">
        <v>16</v>
      </c>
      <c r="C181" s="13">
        <v>115</v>
      </c>
      <c r="D181" s="13">
        <v>47</v>
      </c>
      <c r="E181" s="14">
        <v>1.4468085106383</v>
      </c>
    </row>
    <row r="182" spans="1:5" x14ac:dyDescent="0.25">
      <c r="A182" s="172"/>
      <c r="B182" s="12" t="s">
        <v>20</v>
      </c>
      <c r="C182" s="13">
        <v>103</v>
      </c>
      <c r="D182" s="13">
        <v>87</v>
      </c>
      <c r="E182" s="14">
        <v>0.18390804597701099</v>
      </c>
    </row>
    <row r="183" spans="1:5" x14ac:dyDescent="0.25">
      <c r="A183" s="170" t="s">
        <v>140</v>
      </c>
      <c r="B183" s="12" t="s">
        <v>141</v>
      </c>
      <c r="C183" s="13">
        <v>62</v>
      </c>
      <c r="D183" s="13">
        <v>59</v>
      </c>
      <c r="E183" s="14">
        <v>5.0847457627118599E-2</v>
      </c>
    </row>
    <row r="184" spans="1:5" x14ac:dyDescent="0.25">
      <c r="A184" s="171"/>
      <c r="B184" s="12" t="s">
        <v>142</v>
      </c>
      <c r="C184" s="13">
        <v>38</v>
      </c>
      <c r="D184" s="13">
        <v>26</v>
      </c>
      <c r="E184" s="14">
        <v>0.46153846153846201</v>
      </c>
    </row>
    <row r="185" spans="1:5" x14ac:dyDescent="0.25">
      <c r="A185" s="172"/>
      <c r="B185" s="12" t="s">
        <v>143</v>
      </c>
      <c r="C185" s="13">
        <v>3</v>
      </c>
      <c r="D185" s="20"/>
      <c r="E185" s="14">
        <v>0</v>
      </c>
    </row>
    <row r="186" spans="1:5" x14ac:dyDescent="0.25">
      <c r="A186" s="11" t="s">
        <v>144</v>
      </c>
      <c r="B186" s="19"/>
      <c r="C186" s="16">
        <v>38</v>
      </c>
      <c r="D186" s="16">
        <v>46</v>
      </c>
      <c r="E186" s="17">
        <v>-0.173913043478261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14</v>
      </c>
      <c r="D189" s="13">
        <v>9</v>
      </c>
      <c r="E189" s="14">
        <v>0.55555555555555602</v>
      </c>
    </row>
    <row r="190" spans="1:5" x14ac:dyDescent="0.25">
      <c r="A190" s="170" t="s">
        <v>147</v>
      </c>
      <c r="B190" s="12" t="s">
        <v>148</v>
      </c>
      <c r="C190" s="13">
        <v>0</v>
      </c>
      <c r="D190" s="13">
        <v>2</v>
      </c>
      <c r="E190" s="14">
        <v>-1</v>
      </c>
    </row>
    <row r="191" spans="1:5" x14ac:dyDescent="0.25">
      <c r="A191" s="171"/>
      <c r="B191" s="12" t="s">
        <v>149</v>
      </c>
      <c r="C191" s="13">
        <v>0</v>
      </c>
      <c r="D191" s="20"/>
      <c r="E191" s="14">
        <v>0</v>
      </c>
    </row>
    <row r="192" spans="1:5" x14ac:dyDescent="0.25">
      <c r="A192" s="172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11" t="s">
        <v>151</v>
      </c>
      <c r="B193" s="18"/>
      <c r="C193" s="13">
        <v>1</v>
      </c>
      <c r="D193" s="20"/>
      <c r="E193" s="14">
        <v>0</v>
      </c>
    </row>
    <row r="194" spans="1:5" x14ac:dyDescent="0.25">
      <c r="A194" s="11" t="s">
        <v>152</v>
      </c>
      <c r="B194" s="18"/>
      <c r="C194" s="13">
        <v>14</v>
      </c>
      <c r="D194" s="13">
        <v>72</v>
      </c>
      <c r="E194" s="14">
        <v>-0.80555555555555602</v>
      </c>
    </row>
    <row r="195" spans="1:5" x14ac:dyDescent="0.25">
      <c r="A195" s="11" t="s">
        <v>106</v>
      </c>
      <c r="B195" s="19"/>
      <c r="C195" s="16">
        <v>52</v>
      </c>
      <c r="D195" s="16">
        <v>31</v>
      </c>
      <c r="E195" s="17">
        <v>0.67741935483870996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10</v>
      </c>
      <c r="D198" s="13">
        <v>3</v>
      </c>
      <c r="E198" s="14">
        <v>2.3333333333333299</v>
      </c>
    </row>
    <row r="199" spans="1:5" x14ac:dyDescent="0.25">
      <c r="A199" s="170" t="s">
        <v>64</v>
      </c>
      <c r="B199" s="12" t="s">
        <v>155</v>
      </c>
      <c r="C199" s="13">
        <v>19</v>
      </c>
      <c r="D199" s="13">
        <v>9</v>
      </c>
      <c r="E199" s="14">
        <v>1.1111111111111101</v>
      </c>
    </row>
    <row r="200" spans="1:5" x14ac:dyDescent="0.25">
      <c r="A200" s="172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0" t="s">
        <v>160</v>
      </c>
      <c r="B206" s="12" t="s">
        <v>161</v>
      </c>
      <c r="C206" s="13">
        <v>0</v>
      </c>
      <c r="D206" s="13">
        <v>3</v>
      </c>
      <c r="E206" s="14">
        <v>-1</v>
      </c>
    </row>
    <row r="207" spans="1:5" x14ac:dyDescent="0.25">
      <c r="A207" s="172"/>
      <c r="B207" s="12" t="s">
        <v>162</v>
      </c>
      <c r="C207" s="13">
        <v>7</v>
      </c>
      <c r="D207" s="13">
        <v>3</v>
      </c>
      <c r="E207" s="14">
        <v>1.3333333333333299</v>
      </c>
    </row>
    <row r="208" spans="1:5" x14ac:dyDescent="0.25">
      <c r="A208" s="11" t="s">
        <v>163</v>
      </c>
      <c r="B208" s="18"/>
      <c r="C208" s="13">
        <v>26</v>
      </c>
      <c r="D208" s="20"/>
      <c r="E208" s="14">
        <v>0</v>
      </c>
    </row>
    <row r="209" spans="1:5" x14ac:dyDescent="0.25">
      <c r="A209" s="11" t="s">
        <v>164</v>
      </c>
      <c r="B209" s="19"/>
      <c r="C209" s="16">
        <v>15</v>
      </c>
      <c r="D209" s="16">
        <v>2</v>
      </c>
      <c r="E209" s="17">
        <v>6.5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0" t="s">
        <v>171</v>
      </c>
      <c r="B217" s="12" t="s">
        <v>172</v>
      </c>
      <c r="C217" s="13">
        <v>7</v>
      </c>
      <c r="D217" s="13">
        <v>1</v>
      </c>
      <c r="E217" s="25">
        <v>3</v>
      </c>
    </row>
    <row r="218" spans="1:5" x14ac:dyDescent="0.25">
      <c r="A218" s="171"/>
      <c r="B218" s="12" t="s">
        <v>173</v>
      </c>
      <c r="C218" s="20"/>
      <c r="D218" s="20"/>
      <c r="E218" s="26"/>
    </row>
    <row r="219" spans="1:5" x14ac:dyDescent="0.25">
      <c r="A219" s="171"/>
      <c r="B219" s="12" t="s">
        <v>174</v>
      </c>
      <c r="C219" s="13">
        <v>2</v>
      </c>
      <c r="D219" s="13">
        <v>3</v>
      </c>
      <c r="E219" s="25">
        <v>2</v>
      </c>
    </row>
    <row r="220" spans="1:5" x14ac:dyDescent="0.25">
      <c r="A220" s="171"/>
      <c r="B220" s="12" t="s">
        <v>175</v>
      </c>
      <c r="C220" s="13">
        <v>2</v>
      </c>
      <c r="D220" s="13">
        <v>2</v>
      </c>
      <c r="E220" s="25">
        <v>0</v>
      </c>
    </row>
    <row r="221" spans="1:5" x14ac:dyDescent="0.25">
      <c r="A221" s="171"/>
      <c r="B221" s="12" t="s">
        <v>176</v>
      </c>
      <c r="C221" s="13">
        <v>65</v>
      </c>
      <c r="D221" s="13">
        <v>107</v>
      </c>
      <c r="E221" s="25">
        <v>32</v>
      </c>
    </row>
    <row r="222" spans="1:5" x14ac:dyDescent="0.25">
      <c r="A222" s="171"/>
      <c r="B222" s="12" t="s">
        <v>177</v>
      </c>
      <c r="C222" s="13">
        <v>94</v>
      </c>
      <c r="D222" s="13">
        <v>101</v>
      </c>
      <c r="E222" s="25">
        <v>0</v>
      </c>
    </row>
    <row r="223" spans="1:5" x14ac:dyDescent="0.25">
      <c r="A223" s="171"/>
      <c r="B223" s="12" t="s">
        <v>178</v>
      </c>
      <c r="C223" s="13">
        <v>62</v>
      </c>
      <c r="D223" s="13">
        <v>77</v>
      </c>
      <c r="E223" s="25">
        <v>29</v>
      </c>
    </row>
    <row r="224" spans="1:5" x14ac:dyDescent="0.25">
      <c r="A224" s="171"/>
      <c r="B224" s="12" t="s">
        <v>179</v>
      </c>
      <c r="C224" s="13">
        <v>47</v>
      </c>
      <c r="D224" s="13">
        <v>41</v>
      </c>
      <c r="E224" s="25">
        <v>0</v>
      </c>
    </row>
    <row r="225" spans="1:5" x14ac:dyDescent="0.25">
      <c r="A225" s="171"/>
      <c r="B225" s="12" t="s">
        <v>180</v>
      </c>
      <c r="C225" s="13">
        <v>0</v>
      </c>
      <c r="D225" s="13">
        <v>0</v>
      </c>
      <c r="E225" s="25">
        <v>0</v>
      </c>
    </row>
    <row r="226" spans="1:5" x14ac:dyDescent="0.25">
      <c r="A226" s="171"/>
      <c r="B226" s="12" t="s">
        <v>181</v>
      </c>
      <c r="C226" s="13">
        <v>46</v>
      </c>
      <c r="D226" s="13">
        <v>5</v>
      </c>
      <c r="E226" s="25">
        <v>22</v>
      </c>
    </row>
    <row r="227" spans="1:5" x14ac:dyDescent="0.25">
      <c r="A227" s="171"/>
      <c r="B227" s="12" t="s">
        <v>182</v>
      </c>
      <c r="C227" s="13">
        <v>64</v>
      </c>
      <c r="D227" s="13">
        <v>113</v>
      </c>
      <c r="E227" s="25">
        <v>35</v>
      </c>
    </row>
    <row r="228" spans="1:5" x14ac:dyDescent="0.25">
      <c r="A228" s="171"/>
      <c r="B228" s="12" t="s">
        <v>183</v>
      </c>
      <c r="C228" s="13">
        <v>15</v>
      </c>
      <c r="D228" s="13">
        <v>20</v>
      </c>
      <c r="E228" s="25">
        <v>0</v>
      </c>
    </row>
    <row r="229" spans="1:5" x14ac:dyDescent="0.25">
      <c r="A229" s="171"/>
      <c r="B229" s="12" t="s">
        <v>184</v>
      </c>
      <c r="C229" s="13">
        <v>3</v>
      </c>
      <c r="D229" s="13">
        <v>3</v>
      </c>
      <c r="E229" s="25">
        <v>1</v>
      </c>
    </row>
    <row r="230" spans="1:5" x14ac:dyDescent="0.25">
      <c r="A230" s="171"/>
      <c r="B230" s="12" t="s">
        <v>185</v>
      </c>
      <c r="C230" s="13">
        <v>5</v>
      </c>
      <c r="D230" s="13">
        <v>8</v>
      </c>
      <c r="E230" s="25">
        <v>0</v>
      </c>
    </row>
    <row r="231" spans="1:5" x14ac:dyDescent="0.25">
      <c r="A231" s="172"/>
      <c r="B231" s="12" t="s">
        <v>186</v>
      </c>
      <c r="C231" s="13">
        <v>0</v>
      </c>
      <c r="D231" s="13">
        <v>0</v>
      </c>
      <c r="E231" s="25">
        <v>0</v>
      </c>
    </row>
    <row r="232" spans="1:5" x14ac:dyDescent="0.25">
      <c r="A232" s="177" t="s">
        <v>187</v>
      </c>
      <c r="B232" s="178"/>
      <c r="C232" s="27">
        <v>412</v>
      </c>
      <c r="D232" s="27">
        <v>481</v>
      </c>
      <c r="E232" s="28">
        <v>124</v>
      </c>
    </row>
    <row r="233" spans="1:5" x14ac:dyDescent="0.25">
      <c r="A233" s="170" t="s">
        <v>188</v>
      </c>
      <c r="B233" s="12" t="s">
        <v>189</v>
      </c>
      <c r="C233" s="13">
        <v>0</v>
      </c>
      <c r="D233" s="13">
        <v>0</v>
      </c>
      <c r="E233" s="25">
        <v>0</v>
      </c>
    </row>
    <row r="234" spans="1:5" x14ac:dyDescent="0.25">
      <c r="A234" s="171"/>
      <c r="B234" s="12" t="s">
        <v>190</v>
      </c>
      <c r="C234" s="13">
        <v>6</v>
      </c>
      <c r="D234" s="13">
        <v>6</v>
      </c>
      <c r="E234" s="25">
        <v>2</v>
      </c>
    </row>
    <row r="235" spans="1:5" x14ac:dyDescent="0.25">
      <c r="A235" s="172"/>
      <c r="B235" s="12" t="s">
        <v>191</v>
      </c>
      <c r="C235" s="13">
        <v>0</v>
      </c>
      <c r="D235" s="13">
        <v>0</v>
      </c>
      <c r="E235" s="25">
        <v>0</v>
      </c>
    </row>
    <row r="236" spans="1:5" x14ac:dyDescent="0.25">
      <c r="A236" s="177" t="s">
        <v>187</v>
      </c>
      <c r="B236" s="178"/>
      <c r="C236" s="27">
        <v>6</v>
      </c>
      <c r="D236" s="27">
        <v>6</v>
      </c>
      <c r="E236" s="28">
        <v>2</v>
      </c>
    </row>
    <row r="237" spans="1:5" x14ac:dyDescent="0.25">
      <c r="A237" s="170" t="s">
        <v>192</v>
      </c>
      <c r="B237" s="12" t="s">
        <v>193</v>
      </c>
      <c r="C237" s="13">
        <v>1</v>
      </c>
      <c r="D237" s="13">
        <v>1</v>
      </c>
      <c r="E237" s="25">
        <v>0</v>
      </c>
    </row>
    <row r="238" spans="1:5" x14ac:dyDescent="0.25">
      <c r="A238" s="171"/>
      <c r="B238" s="12" t="s">
        <v>194</v>
      </c>
      <c r="C238" s="13">
        <v>1</v>
      </c>
      <c r="D238" s="13">
        <v>1</v>
      </c>
      <c r="E238" s="25">
        <v>0</v>
      </c>
    </row>
    <row r="239" spans="1:5" x14ac:dyDescent="0.25">
      <c r="A239" s="171"/>
      <c r="B239" s="12" t="s">
        <v>195</v>
      </c>
      <c r="C239" s="13">
        <v>1</v>
      </c>
      <c r="D239" s="13">
        <v>1</v>
      </c>
      <c r="E239" s="25">
        <v>0</v>
      </c>
    </row>
    <row r="240" spans="1:5" x14ac:dyDescent="0.25">
      <c r="A240" s="171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71"/>
      <c r="B241" s="12" t="s">
        <v>197</v>
      </c>
      <c r="C241" s="13">
        <v>8</v>
      </c>
      <c r="D241" s="13">
        <v>11</v>
      </c>
      <c r="E241" s="25">
        <v>1</v>
      </c>
    </row>
    <row r="242" spans="1:5" x14ac:dyDescent="0.25">
      <c r="A242" s="171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71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71"/>
      <c r="B244" s="12" t="s">
        <v>200</v>
      </c>
      <c r="C244" s="13">
        <v>10</v>
      </c>
      <c r="D244" s="13">
        <v>6</v>
      </c>
      <c r="E244" s="25">
        <v>4</v>
      </c>
    </row>
    <row r="245" spans="1:5" x14ac:dyDescent="0.25">
      <c r="A245" s="171"/>
      <c r="B245" s="12" t="s">
        <v>201</v>
      </c>
      <c r="C245" s="13">
        <v>2</v>
      </c>
      <c r="D245" s="13">
        <v>1</v>
      </c>
      <c r="E245" s="25">
        <v>0</v>
      </c>
    </row>
    <row r="246" spans="1:5" x14ac:dyDescent="0.25">
      <c r="A246" s="171"/>
      <c r="B246" s="12" t="s">
        <v>202</v>
      </c>
      <c r="C246" s="13">
        <v>17</v>
      </c>
      <c r="D246" s="13">
        <v>13</v>
      </c>
      <c r="E246" s="25">
        <v>1</v>
      </c>
    </row>
    <row r="247" spans="1:5" x14ac:dyDescent="0.25">
      <c r="A247" s="171"/>
      <c r="B247" s="12" t="s">
        <v>203</v>
      </c>
      <c r="C247" s="13">
        <v>4</v>
      </c>
      <c r="D247" s="13">
        <v>7</v>
      </c>
      <c r="E247" s="25">
        <v>2</v>
      </c>
    </row>
    <row r="248" spans="1:5" x14ac:dyDescent="0.25">
      <c r="A248" s="171"/>
      <c r="B248" s="12" t="s">
        <v>204</v>
      </c>
      <c r="C248" s="13">
        <v>1</v>
      </c>
      <c r="D248" s="13">
        <v>1</v>
      </c>
      <c r="E248" s="25">
        <v>0</v>
      </c>
    </row>
    <row r="249" spans="1:5" x14ac:dyDescent="0.25">
      <c r="A249" s="171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1"/>
      <c r="B250" s="12" t="s">
        <v>206</v>
      </c>
      <c r="C250" s="13">
        <v>0</v>
      </c>
      <c r="D250" s="13">
        <v>0</v>
      </c>
      <c r="E250" s="25">
        <v>0</v>
      </c>
    </row>
    <row r="251" spans="1:5" x14ac:dyDescent="0.25">
      <c r="A251" s="171"/>
      <c r="B251" s="12" t="s">
        <v>207</v>
      </c>
      <c r="C251" s="13">
        <v>0</v>
      </c>
      <c r="D251" s="13">
        <v>0</v>
      </c>
      <c r="E251" s="25">
        <v>0</v>
      </c>
    </row>
    <row r="252" spans="1:5" x14ac:dyDescent="0.25">
      <c r="A252" s="171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1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71"/>
      <c r="B254" s="12" t="s">
        <v>210</v>
      </c>
      <c r="C254" s="13">
        <v>0</v>
      </c>
      <c r="D254" s="13">
        <v>0</v>
      </c>
      <c r="E254" s="25">
        <v>0</v>
      </c>
    </row>
    <row r="255" spans="1:5" x14ac:dyDescent="0.25">
      <c r="A255" s="171"/>
      <c r="B255" s="12" t="s">
        <v>211</v>
      </c>
      <c r="C255" s="13">
        <v>2</v>
      </c>
      <c r="D255" s="13">
        <v>1</v>
      </c>
      <c r="E255" s="25">
        <v>0</v>
      </c>
    </row>
    <row r="256" spans="1:5" x14ac:dyDescent="0.25">
      <c r="A256" s="171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71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1"/>
      <c r="B258" s="12" t="s">
        <v>214</v>
      </c>
      <c r="C258" s="13">
        <v>5</v>
      </c>
      <c r="D258" s="13">
        <v>3</v>
      </c>
      <c r="E258" s="25">
        <v>3</v>
      </c>
    </row>
    <row r="259" spans="1:5" x14ac:dyDescent="0.25">
      <c r="A259" s="171"/>
      <c r="B259" s="12" t="s">
        <v>215</v>
      </c>
      <c r="C259" s="13">
        <v>17</v>
      </c>
      <c r="D259" s="13">
        <v>13</v>
      </c>
      <c r="E259" s="25">
        <v>1</v>
      </c>
    </row>
    <row r="260" spans="1:5" x14ac:dyDescent="0.25">
      <c r="A260" s="171"/>
      <c r="B260" s="12" t="s">
        <v>216</v>
      </c>
      <c r="C260" s="13">
        <v>2</v>
      </c>
      <c r="D260" s="13">
        <v>4</v>
      </c>
      <c r="E260" s="25">
        <v>3</v>
      </c>
    </row>
    <row r="261" spans="1:5" x14ac:dyDescent="0.25">
      <c r="A261" s="171"/>
      <c r="B261" s="12" t="s">
        <v>217</v>
      </c>
      <c r="C261" s="13">
        <v>14</v>
      </c>
      <c r="D261" s="13">
        <v>5</v>
      </c>
      <c r="E261" s="25">
        <v>6</v>
      </c>
    </row>
    <row r="262" spans="1:5" x14ac:dyDescent="0.25">
      <c r="A262" s="171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71"/>
      <c r="B263" s="12" t="s">
        <v>219</v>
      </c>
      <c r="C263" s="13">
        <v>1</v>
      </c>
      <c r="D263" s="13">
        <v>1</v>
      </c>
      <c r="E263" s="25">
        <v>1</v>
      </c>
    </row>
    <row r="264" spans="1:5" x14ac:dyDescent="0.25">
      <c r="A264" s="171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71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71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71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71"/>
      <c r="B268" s="12" t="s">
        <v>224</v>
      </c>
      <c r="C268" s="13">
        <v>0</v>
      </c>
      <c r="D268" s="13">
        <v>0</v>
      </c>
      <c r="E268" s="25">
        <v>0</v>
      </c>
    </row>
    <row r="269" spans="1:5" x14ac:dyDescent="0.25">
      <c r="A269" s="172"/>
      <c r="B269" s="12" t="s">
        <v>225</v>
      </c>
      <c r="C269" s="13">
        <v>3</v>
      </c>
      <c r="D269" s="13">
        <v>11</v>
      </c>
      <c r="E269" s="25">
        <v>1</v>
      </c>
    </row>
    <row r="270" spans="1:5" x14ac:dyDescent="0.25">
      <c r="A270" s="177" t="s">
        <v>187</v>
      </c>
      <c r="B270" s="178"/>
      <c r="C270" s="27">
        <v>89</v>
      </c>
      <c r="D270" s="27">
        <v>80</v>
      </c>
      <c r="E270" s="28">
        <v>23</v>
      </c>
    </row>
    <row r="271" spans="1:5" x14ac:dyDescent="0.25">
      <c r="A271" s="11" t="s">
        <v>226</v>
      </c>
      <c r="B271" s="12" t="s">
        <v>227</v>
      </c>
      <c r="C271" s="13">
        <v>6</v>
      </c>
      <c r="D271" s="13">
        <v>12</v>
      </c>
      <c r="E271" s="25">
        <v>6</v>
      </c>
    </row>
    <row r="272" spans="1:5" x14ac:dyDescent="0.25">
      <c r="A272" s="177" t="s">
        <v>187</v>
      </c>
      <c r="B272" s="178"/>
      <c r="C272" s="27">
        <v>6</v>
      </c>
      <c r="D272" s="27">
        <v>12</v>
      </c>
      <c r="E272" s="28">
        <v>6</v>
      </c>
    </row>
    <row r="273" spans="1:5" x14ac:dyDescent="0.25">
      <c r="A273" s="170" t="s">
        <v>228</v>
      </c>
      <c r="B273" s="12" t="s">
        <v>229</v>
      </c>
      <c r="C273" s="13">
        <v>10</v>
      </c>
      <c r="D273" s="13">
        <v>10</v>
      </c>
      <c r="E273" s="25">
        <v>0</v>
      </c>
    </row>
    <row r="274" spans="1:5" x14ac:dyDescent="0.25">
      <c r="A274" s="171"/>
      <c r="B274" s="12" t="s">
        <v>230</v>
      </c>
      <c r="C274" s="13">
        <v>0</v>
      </c>
      <c r="D274" s="13">
        <v>0</v>
      </c>
      <c r="E274" s="25">
        <v>0</v>
      </c>
    </row>
    <row r="275" spans="1:5" x14ac:dyDescent="0.25">
      <c r="A275" s="171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71"/>
      <c r="B276" s="12" t="s">
        <v>232</v>
      </c>
      <c r="C276" s="13">
        <v>3</v>
      </c>
      <c r="D276" s="13">
        <v>0</v>
      </c>
      <c r="E276" s="25">
        <v>0</v>
      </c>
    </row>
    <row r="277" spans="1:5" x14ac:dyDescent="0.25">
      <c r="A277" s="171"/>
      <c r="B277" s="12" t="s">
        <v>233</v>
      </c>
      <c r="C277" s="13">
        <v>0</v>
      </c>
      <c r="D277" s="13">
        <v>0</v>
      </c>
      <c r="E277" s="25">
        <v>0</v>
      </c>
    </row>
    <row r="278" spans="1:5" x14ac:dyDescent="0.25">
      <c r="A278" s="171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71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71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2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7" t="s">
        <v>187</v>
      </c>
      <c r="B282" s="178"/>
      <c r="C282" s="27">
        <v>13</v>
      </c>
      <c r="D282" s="27">
        <v>10</v>
      </c>
      <c r="E282" s="28">
        <v>0</v>
      </c>
    </row>
    <row r="283" spans="1:5" x14ac:dyDescent="0.25">
      <c r="A283" s="170" t="s">
        <v>238</v>
      </c>
      <c r="B283" s="12" t="s">
        <v>239</v>
      </c>
      <c r="C283" s="13">
        <v>1</v>
      </c>
      <c r="D283" s="13">
        <v>1</v>
      </c>
      <c r="E283" s="25">
        <v>0</v>
      </c>
    </row>
    <row r="284" spans="1:5" x14ac:dyDescent="0.25">
      <c r="A284" s="171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2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7" t="s">
        <v>187</v>
      </c>
      <c r="B286" s="178"/>
      <c r="C286" s="27">
        <v>1</v>
      </c>
      <c r="D286" s="27">
        <v>1</v>
      </c>
      <c r="E286" s="28">
        <v>0</v>
      </c>
    </row>
    <row r="287" spans="1:5" x14ac:dyDescent="0.25">
      <c r="A287" s="170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71"/>
      <c r="B288" s="12" t="s">
        <v>243</v>
      </c>
      <c r="C288" s="13">
        <v>0</v>
      </c>
      <c r="D288" s="13">
        <v>0</v>
      </c>
      <c r="E288" s="25">
        <v>0</v>
      </c>
    </row>
    <row r="289" spans="1:5" x14ac:dyDescent="0.25">
      <c r="A289" s="171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71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71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71"/>
      <c r="B292" s="12" t="s">
        <v>247</v>
      </c>
      <c r="C292" s="13">
        <v>1</v>
      </c>
      <c r="D292" s="13">
        <v>1</v>
      </c>
      <c r="E292" s="25">
        <v>0</v>
      </c>
    </row>
    <row r="293" spans="1:5" x14ac:dyDescent="0.25">
      <c r="A293" s="171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71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71"/>
      <c r="B295" s="12" t="s">
        <v>250</v>
      </c>
      <c r="C295" s="13">
        <v>0</v>
      </c>
      <c r="D295" s="13">
        <v>0</v>
      </c>
      <c r="E295" s="25">
        <v>0</v>
      </c>
    </row>
    <row r="296" spans="1:5" x14ac:dyDescent="0.25">
      <c r="A296" s="171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72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7" t="s">
        <v>187</v>
      </c>
      <c r="B298" s="178"/>
      <c r="C298" s="27">
        <v>1</v>
      </c>
      <c r="D298" s="27">
        <v>1</v>
      </c>
      <c r="E298" s="28">
        <v>0</v>
      </c>
    </row>
    <row r="299" spans="1:5" x14ac:dyDescent="0.25">
      <c r="A299" s="170" t="s">
        <v>253</v>
      </c>
      <c r="B299" s="12" t="s">
        <v>254</v>
      </c>
      <c r="C299" s="13">
        <v>8</v>
      </c>
      <c r="D299" s="13">
        <v>6</v>
      </c>
      <c r="E299" s="25">
        <v>0</v>
      </c>
    </row>
    <row r="300" spans="1:5" x14ac:dyDescent="0.25">
      <c r="A300" s="171"/>
      <c r="B300" s="12" t="s">
        <v>255</v>
      </c>
      <c r="C300" s="13">
        <v>0</v>
      </c>
      <c r="D300" s="13">
        <v>0</v>
      </c>
      <c r="E300" s="25">
        <v>0</v>
      </c>
    </row>
    <row r="301" spans="1:5" x14ac:dyDescent="0.25">
      <c r="A301" s="172"/>
      <c r="B301" s="12" t="s">
        <v>256</v>
      </c>
      <c r="C301" s="13">
        <v>5</v>
      </c>
      <c r="D301" s="13">
        <v>7</v>
      </c>
      <c r="E301" s="25">
        <v>0</v>
      </c>
    </row>
    <row r="302" spans="1:5" x14ac:dyDescent="0.25">
      <c r="A302" s="177" t="s">
        <v>187</v>
      </c>
      <c r="B302" s="178"/>
      <c r="C302" s="27">
        <v>13</v>
      </c>
      <c r="D302" s="27">
        <v>13</v>
      </c>
      <c r="E302" s="28">
        <v>0</v>
      </c>
    </row>
    <row r="303" spans="1:5" x14ac:dyDescent="0.25">
      <c r="A303" s="170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71"/>
      <c r="B304" s="12" t="s">
        <v>259</v>
      </c>
      <c r="C304" s="13">
        <v>91</v>
      </c>
      <c r="D304" s="13">
        <v>14</v>
      </c>
      <c r="E304" s="25">
        <v>0</v>
      </c>
    </row>
    <row r="305" spans="1:5" x14ac:dyDescent="0.25">
      <c r="A305" s="172"/>
      <c r="B305" s="12" t="s">
        <v>260</v>
      </c>
      <c r="C305" s="13">
        <v>0</v>
      </c>
      <c r="D305" s="13">
        <v>0</v>
      </c>
      <c r="E305" s="25">
        <v>0</v>
      </c>
    </row>
    <row r="306" spans="1:5" x14ac:dyDescent="0.25">
      <c r="A306" s="177" t="s">
        <v>187</v>
      </c>
      <c r="B306" s="178"/>
      <c r="C306" s="27">
        <v>91</v>
      </c>
      <c r="D306" s="27">
        <v>14</v>
      </c>
      <c r="E306" s="28">
        <v>0</v>
      </c>
    </row>
    <row r="307" spans="1:5" x14ac:dyDescent="0.25">
      <c r="A307" s="170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71"/>
      <c r="B308" s="12" t="s">
        <v>263</v>
      </c>
      <c r="C308" s="13">
        <v>6</v>
      </c>
      <c r="D308" s="13">
        <v>9</v>
      </c>
      <c r="E308" s="25">
        <v>0</v>
      </c>
    </row>
    <row r="309" spans="1:5" x14ac:dyDescent="0.25">
      <c r="A309" s="171"/>
      <c r="B309" s="12" t="s">
        <v>264</v>
      </c>
      <c r="C309" s="13">
        <v>0</v>
      </c>
      <c r="D309" s="13">
        <v>0</v>
      </c>
      <c r="E309" s="25">
        <v>0</v>
      </c>
    </row>
    <row r="310" spans="1:5" x14ac:dyDescent="0.25">
      <c r="A310" s="171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71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71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1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71"/>
      <c r="B314" s="12" t="s">
        <v>268</v>
      </c>
      <c r="C314" s="13">
        <v>0</v>
      </c>
      <c r="D314" s="13">
        <v>0</v>
      </c>
      <c r="E314" s="25">
        <v>0</v>
      </c>
    </row>
    <row r="315" spans="1:5" x14ac:dyDescent="0.25">
      <c r="A315" s="171"/>
      <c r="B315" s="12" t="s">
        <v>269</v>
      </c>
      <c r="C315" s="13">
        <v>34</v>
      </c>
      <c r="D315" s="13">
        <v>56</v>
      </c>
      <c r="E315" s="25">
        <v>24</v>
      </c>
    </row>
    <row r="316" spans="1:5" x14ac:dyDescent="0.25">
      <c r="A316" s="171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71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71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2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7" t="s">
        <v>187</v>
      </c>
      <c r="B320" s="178"/>
      <c r="C320" s="27">
        <v>40</v>
      </c>
      <c r="D320" s="27">
        <v>65</v>
      </c>
      <c r="E320" s="28">
        <v>24</v>
      </c>
    </row>
    <row r="321" spans="1:5" x14ac:dyDescent="0.25">
      <c r="A321" s="170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71"/>
      <c r="B322" s="12" t="s">
        <v>276</v>
      </c>
      <c r="C322" s="13">
        <v>2</v>
      </c>
      <c r="D322" s="13">
        <v>3</v>
      </c>
      <c r="E322" s="25">
        <v>0</v>
      </c>
    </row>
    <row r="323" spans="1:5" x14ac:dyDescent="0.25">
      <c r="A323" s="171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71"/>
      <c r="B324" s="12" t="s">
        <v>200</v>
      </c>
      <c r="C324" s="13">
        <v>54</v>
      </c>
      <c r="D324" s="13">
        <v>47</v>
      </c>
      <c r="E324" s="25">
        <v>3</v>
      </c>
    </row>
    <row r="325" spans="1:5" x14ac:dyDescent="0.25">
      <c r="A325" s="171"/>
      <c r="B325" s="12" t="s">
        <v>201</v>
      </c>
      <c r="C325" s="13">
        <v>2</v>
      </c>
      <c r="D325" s="13">
        <v>10</v>
      </c>
      <c r="E325" s="25">
        <v>0</v>
      </c>
    </row>
    <row r="326" spans="1:5" x14ac:dyDescent="0.25">
      <c r="A326" s="171"/>
      <c r="B326" s="12" t="s">
        <v>202</v>
      </c>
      <c r="C326" s="13">
        <v>6</v>
      </c>
      <c r="D326" s="13">
        <v>5</v>
      </c>
      <c r="E326" s="25">
        <v>1</v>
      </c>
    </row>
    <row r="327" spans="1:5" x14ac:dyDescent="0.25">
      <c r="A327" s="171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1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1"/>
      <c r="B329" s="12" t="s">
        <v>279</v>
      </c>
      <c r="C329" s="13">
        <v>3</v>
      </c>
      <c r="D329" s="13">
        <v>3</v>
      </c>
      <c r="E329" s="25">
        <v>0</v>
      </c>
    </row>
    <row r="330" spans="1:5" x14ac:dyDescent="0.25">
      <c r="A330" s="171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1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1"/>
      <c r="B332" s="12" t="s">
        <v>212</v>
      </c>
      <c r="C332" s="13">
        <v>0</v>
      </c>
      <c r="D332" s="13">
        <v>0</v>
      </c>
      <c r="E332" s="25">
        <v>0</v>
      </c>
    </row>
    <row r="333" spans="1:5" x14ac:dyDescent="0.25">
      <c r="A333" s="171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71"/>
      <c r="B334" s="12" t="s">
        <v>281</v>
      </c>
      <c r="C334" s="13">
        <v>112</v>
      </c>
      <c r="D334" s="13">
        <v>131</v>
      </c>
      <c r="E334" s="25">
        <v>81</v>
      </c>
    </row>
    <row r="335" spans="1:5" x14ac:dyDescent="0.25">
      <c r="A335" s="171"/>
      <c r="B335" s="12" t="s">
        <v>282</v>
      </c>
      <c r="C335" s="13">
        <v>190</v>
      </c>
      <c r="D335" s="13">
        <v>199</v>
      </c>
      <c r="E335" s="25">
        <v>0</v>
      </c>
    </row>
    <row r="336" spans="1:5" x14ac:dyDescent="0.25">
      <c r="A336" s="171"/>
      <c r="B336" s="12" t="s">
        <v>283</v>
      </c>
      <c r="C336" s="13">
        <v>0</v>
      </c>
      <c r="D336" s="13">
        <v>0</v>
      </c>
      <c r="E336" s="25">
        <v>0</v>
      </c>
    </row>
    <row r="337" spans="1:5" x14ac:dyDescent="0.25">
      <c r="A337" s="171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71"/>
      <c r="B338" s="12" t="s">
        <v>284</v>
      </c>
      <c r="C338" s="13">
        <v>4</v>
      </c>
      <c r="D338" s="13">
        <v>0</v>
      </c>
      <c r="E338" s="25">
        <v>0</v>
      </c>
    </row>
    <row r="339" spans="1:5" x14ac:dyDescent="0.25">
      <c r="A339" s="171"/>
      <c r="B339" s="12" t="s">
        <v>285</v>
      </c>
      <c r="C339" s="13">
        <v>0</v>
      </c>
      <c r="D339" s="13">
        <v>0</v>
      </c>
      <c r="E339" s="25">
        <v>0</v>
      </c>
    </row>
    <row r="340" spans="1:5" x14ac:dyDescent="0.25">
      <c r="A340" s="171"/>
      <c r="B340" s="12" t="s">
        <v>286</v>
      </c>
      <c r="C340" s="13">
        <v>3</v>
      </c>
      <c r="D340" s="13">
        <v>2</v>
      </c>
      <c r="E340" s="25">
        <v>0</v>
      </c>
    </row>
    <row r="341" spans="1:5" x14ac:dyDescent="0.25">
      <c r="A341" s="171"/>
      <c r="B341" s="12" t="s">
        <v>222</v>
      </c>
      <c r="C341" s="13">
        <v>52</v>
      </c>
      <c r="D341" s="13">
        <v>52</v>
      </c>
      <c r="E341" s="25">
        <v>0</v>
      </c>
    </row>
    <row r="342" spans="1:5" x14ac:dyDescent="0.25">
      <c r="A342" s="172"/>
      <c r="B342" s="12" t="s">
        <v>287</v>
      </c>
      <c r="C342" s="13">
        <v>44</v>
      </c>
      <c r="D342" s="13">
        <v>107</v>
      </c>
      <c r="E342" s="25">
        <v>1</v>
      </c>
    </row>
    <row r="343" spans="1:5" x14ac:dyDescent="0.25">
      <c r="A343" s="177" t="s">
        <v>187</v>
      </c>
      <c r="B343" s="178"/>
      <c r="C343" s="29">
        <v>472</v>
      </c>
      <c r="D343" s="29">
        <v>559</v>
      </c>
      <c r="E343" s="30">
        <v>86</v>
      </c>
    </row>
  </sheetData>
  <sheetProtection algorithmName="SHA-512" hashValue="S+dN6iJpdEWP0zL21REffUGO7AR7oXEoz5kBhDMw+xPDqmLKy1RAGWPjfX8x9rJXa9AazgJbqR7j+IB5grhXaA==" saltValue="Tc1FQcLS0KTCZuSvr48ZJ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2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1034</v>
      </c>
      <c r="C2" s="84" t="s">
        <v>1022</v>
      </c>
      <c r="D2" s="84" t="s">
        <v>907</v>
      </c>
      <c r="E2" s="84" t="s">
        <v>907</v>
      </c>
      <c r="F2" s="84" t="s">
        <v>106</v>
      </c>
      <c r="G2" s="84" t="s">
        <v>908</v>
      </c>
      <c r="H2" s="84" t="s">
        <v>908</v>
      </c>
      <c r="I2" s="84" t="s">
        <v>907</v>
      </c>
      <c r="J2" s="84" t="s">
        <v>643</v>
      </c>
      <c r="K2" s="84" t="s">
        <v>907</v>
      </c>
      <c r="L2" s="84" t="s">
        <v>907</v>
      </c>
      <c r="M2" s="84" t="s">
        <v>912</v>
      </c>
      <c r="O2" s="84" t="s">
        <v>907</v>
      </c>
      <c r="P2" s="84" t="s">
        <v>952</v>
      </c>
      <c r="Q2" s="84" t="s">
        <v>952</v>
      </c>
      <c r="R2" s="84" t="s">
        <v>708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D2" s="84" t="s">
        <v>477</v>
      </c>
      <c r="AE2" s="84" t="s">
        <v>848</v>
      </c>
      <c r="AF2" s="84" t="s">
        <v>858</v>
      </c>
      <c r="AI2" s="84" t="s">
        <v>176</v>
      </c>
      <c r="AL2" s="84" t="s">
        <v>476</v>
      </c>
      <c r="AM2" s="84" t="s">
        <v>476</v>
      </c>
      <c r="AN2" s="84" t="s">
        <v>477</v>
      </c>
      <c r="AO2" s="84" t="s">
        <v>477</v>
      </c>
      <c r="AV2" s="84" t="s">
        <v>476</v>
      </c>
      <c r="AW2" s="84" t="s">
        <v>849</v>
      </c>
      <c r="AX2" s="84" t="s">
        <v>849</v>
      </c>
      <c r="AY2" s="84" t="s">
        <v>17</v>
      </c>
      <c r="AZ2" s="84" t="s">
        <v>676</v>
      </c>
      <c r="BA2" s="84" t="s">
        <v>77</v>
      </c>
      <c r="BC2" s="84" t="s">
        <v>282</v>
      </c>
      <c r="BD2" s="84" t="s">
        <v>311</v>
      </c>
      <c r="BE2" s="84" t="s">
        <v>943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1035</v>
      </c>
      <c r="C3" s="84" t="s">
        <v>1023</v>
      </c>
      <c r="D3" s="84" t="s">
        <v>908</v>
      </c>
      <c r="E3" s="84" t="s">
        <v>911</v>
      </c>
      <c r="G3" s="84" t="s">
        <v>922</v>
      </c>
      <c r="H3" s="84" t="s">
        <v>921</v>
      </c>
      <c r="I3" s="84" t="s">
        <v>908</v>
      </c>
      <c r="J3" s="84" t="s">
        <v>922</v>
      </c>
      <c r="K3" s="84" t="s">
        <v>908</v>
      </c>
      <c r="L3" s="84" t="s">
        <v>643</v>
      </c>
      <c r="O3" s="84" t="s">
        <v>643</v>
      </c>
      <c r="Q3" s="84" t="s">
        <v>954</v>
      </c>
      <c r="R3" s="84" t="s">
        <v>711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D3" s="84" t="s">
        <v>481</v>
      </c>
      <c r="AE3" s="84" t="s">
        <v>850</v>
      </c>
      <c r="AF3" s="84" t="s">
        <v>859</v>
      </c>
      <c r="AI3" s="84" t="s">
        <v>177</v>
      </c>
      <c r="AL3" s="84" t="s">
        <v>477</v>
      </c>
      <c r="AM3" s="84" t="s">
        <v>477</v>
      </c>
      <c r="AN3" s="84" t="s">
        <v>480</v>
      </c>
      <c r="AO3" s="84" t="s">
        <v>480</v>
      </c>
      <c r="AV3" s="84" t="s">
        <v>477</v>
      </c>
      <c r="AW3" s="84" t="s">
        <v>852</v>
      </c>
      <c r="AX3" s="84" t="s">
        <v>459</v>
      </c>
      <c r="AY3" s="84" t="s">
        <v>671</v>
      </c>
      <c r="AZ3" s="84" t="s">
        <v>677</v>
      </c>
      <c r="BA3" s="84" t="s">
        <v>1080</v>
      </c>
      <c r="BC3" s="84" t="s">
        <v>653</v>
      </c>
      <c r="BD3" s="84" t="s">
        <v>630</v>
      </c>
      <c r="BE3" s="84" t="s">
        <v>1086</v>
      </c>
      <c r="BH3" s="84" t="s">
        <v>810</v>
      </c>
    </row>
    <row r="4" spans="1:61" x14ac:dyDescent="0.2">
      <c r="A4" s="84" t="s">
        <v>1042</v>
      </c>
      <c r="B4" s="84" t="s">
        <v>104</v>
      </c>
      <c r="C4" s="84" t="s">
        <v>1024</v>
      </c>
      <c r="D4" s="84" t="s">
        <v>909</v>
      </c>
      <c r="E4" s="84" t="s">
        <v>643</v>
      </c>
      <c r="G4" s="84" t="s">
        <v>106</v>
      </c>
      <c r="H4" s="84" t="s">
        <v>922</v>
      </c>
      <c r="I4" s="84" t="s">
        <v>643</v>
      </c>
      <c r="J4" s="84" t="s">
        <v>106</v>
      </c>
      <c r="K4" s="84" t="s">
        <v>909</v>
      </c>
      <c r="L4" s="84" t="s">
        <v>920</v>
      </c>
      <c r="O4" s="84" t="s">
        <v>922</v>
      </c>
      <c r="Q4" s="84" t="s">
        <v>957</v>
      </c>
      <c r="R4" s="84" t="s">
        <v>712</v>
      </c>
      <c r="S4" s="84" t="s">
        <v>957</v>
      </c>
      <c r="T4" s="84" t="s">
        <v>957</v>
      </c>
      <c r="V4" s="84" t="s">
        <v>28</v>
      </c>
      <c r="AD4" s="84" t="s">
        <v>482</v>
      </c>
      <c r="AE4" s="84" t="s">
        <v>851</v>
      </c>
      <c r="AI4" s="84" t="s">
        <v>178</v>
      </c>
      <c r="AL4" s="84" t="s">
        <v>480</v>
      </c>
      <c r="AM4" s="84" t="s">
        <v>480</v>
      </c>
      <c r="AN4" s="84" t="s">
        <v>481</v>
      </c>
      <c r="AO4" s="84" t="s">
        <v>481</v>
      </c>
      <c r="AV4" s="84" t="s">
        <v>480</v>
      </c>
      <c r="AY4" s="84" t="s">
        <v>672</v>
      </c>
      <c r="AZ4" s="84" t="s">
        <v>678</v>
      </c>
      <c r="BA4" s="84" t="s">
        <v>1081</v>
      </c>
      <c r="BC4" s="84" t="s">
        <v>654</v>
      </c>
      <c r="BD4" s="84" t="s">
        <v>631</v>
      </c>
      <c r="BE4" s="84" t="s">
        <v>948</v>
      </c>
    </row>
    <row r="5" spans="1:61" x14ac:dyDescent="0.2">
      <c r="A5" s="84" t="s">
        <v>698</v>
      </c>
      <c r="B5" s="84" t="s">
        <v>105</v>
      </c>
      <c r="C5" s="84" t="s">
        <v>147</v>
      </c>
      <c r="D5" s="84" t="s">
        <v>643</v>
      </c>
      <c r="E5" s="84" t="s">
        <v>921</v>
      </c>
      <c r="H5" s="84" t="s">
        <v>925</v>
      </c>
      <c r="I5" s="84" t="s">
        <v>922</v>
      </c>
      <c r="K5" s="84" t="s">
        <v>911</v>
      </c>
      <c r="L5" s="84" t="s">
        <v>921</v>
      </c>
      <c r="O5" s="84" t="s">
        <v>925</v>
      </c>
      <c r="R5" s="84" t="s">
        <v>713</v>
      </c>
      <c r="V5" s="84" t="s">
        <v>29</v>
      </c>
      <c r="AI5" s="84" t="s">
        <v>179</v>
      </c>
      <c r="AL5" s="84" t="s">
        <v>481</v>
      </c>
      <c r="AM5" s="84" t="s">
        <v>481</v>
      </c>
      <c r="AV5" s="84" t="s">
        <v>481</v>
      </c>
      <c r="AY5" s="84" t="s">
        <v>673</v>
      </c>
      <c r="AZ5" s="84" t="s">
        <v>679</v>
      </c>
      <c r="BC5" s="84" t="s">
        <v>1083</v>
      </c>
      <c r="BD5" s="84" t="s">
        <v>632</v>
      </c>
    </row>
    <row r="6" spans="1:61" x14ac:dyDescent="0.2">
      <c r="C6" s="84" t="s">
        <v>1025</v>
      </c>
      <c r="D6" s="84" t="s">
        <v>925</v>
      </c>
      <c r="E6" s="84" t="s">
        <v>925</v>
      </c>
      <c r="H6" s="84" t="s">
        <v>106</v>
      </c>
      <c r="I6" s="84" t="s">
        <v>925</v>
      </c>
      <c r="K6" s="84" t="s">
        <v>920</v>
      </c>
      <c r="L6" s="84" t="s">
        <v>927</v>
      </c>
      <c r="O6" s="84" t="s">
        <v>106</v>
      </c>
      <c r="R6" s="84" t="s">
        <v>716</v>
      </c>
      <c r="V6" s="84" t="s">
        <v>30</v>
      </c>
      <c r="AI6" s="84" t="s">
        <v>181</v>
      </c>
      <c r="AL6" s="84" t="s">
        <v>482</v>
      </c>
      <c r="AZ6" s="84" t="s">
        <v>674</v>
      </c>
      <c r="BC6" s="84" t="s">
        <v>645</v>
      </c>
      <c r="BD6" s="84" t="s">
        <v>633</v>
      </c>
    </row>
    <row r="7" spans="1:61" x14ac:dyDescent="0.2">
      <c r="C7" s="84" t="s">
        <v>1026</v>
      </c>
      <c r="D7" s="84" t="s">
        <v>931</v>
      </c>
      <c r="E7" s="84" t="s">
        <v>927</v>
      </c>
      <c r="I7" s="84" t="s">
        <v>106</v>
      </c>
      <c r="AI7" s="84" t="s">
        <v>182</v>
      </c>
      <c r="BD7" s="84" t="s">
        <v>408</v>
      </c>
    </row>
    <row r="8" spans="1:61" x14ac:dyDescent="0.2">
      <c r="C8" s="84" t="s">
        <v>1027</v>
      </c>
      <c r="D8" s="84" t="s">
        <v>106</v>
      </c>
      <c r="E8" s="84" t="s">
        <v>932</v>
      </c>
      <c r="AI8" s="84" t="s">
        <v>183</v>
      </c>
      <c r="BD8" s="84" t="s">
        <v>634</v>
      </c>
    </row>
    <row r="9" spans="1:61" x14ac:dyDescent="0.2">
      <c r="C9" s="84" t="s">
        <v>254</v>
      </c>
      <c r="AI9" s="84" t="s">
        <v>106</v>
      </c>
      <c r="BD9" s="84" t="s">
        <v>636</v>
      </c>
    </row>
    <row r="10" spans="1:61" x14ac:dyDescent="0.2">
      <c r="C10" s="84" t="s">
        <v>1028</v>
      </c>
      <c r="BD10" s="84" t="s">
        <v>637</v>
      </c>
    </row>
    <row r="11" spans="1:61" x14ac:dyDescent="0.2">
      <c r="C11" s="84" t="s">
        <v>261</v>
      </c>
      <c r="BD11" s="84" t="s">
        <v>638</v>
      </c>
    </row>
    <row r="12" spans="1:61" x14ac:dyDescent="0.2">
      <c r="C12" s="84" t="s">
        <v>1029</v>
      </c>
      <c r="BD12" s="84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62</v>
      </c>
      <c r="D4" s="92">
        <f>SUM(DatosViolenciaGénero!D57:D63)</f>
        <v>74</v>
      </c>
    </row>
    <row r="5" spans="2:4" x14ac:dyDescent="0.2">
      <c r="B5" s="91" t="s">
        <v>909</v>
      </c>
      <c r="C5" s="92">
        <f>SUM(DatosViolenciaGénero!C64:C67)</f>
        <v>1</v>
      </c>
      <c r="D5" s="92">
        <f>SUM(DatosViolenciaGénero!D64:D67)</f>
        <v>17</v>
      </c>
    </row>
    <row r="6" spans="2:4" ht="12.75" customHeight="1" x14ac:dyDescent="0.2">
      <c r="B6" s="91" t="s">
        <v>953</v>
      </c>
      <c r="C6" s="92">
        <f>DatosViolenciaGénero!C68</f>
        <v>0</v>
      </c>
      <c r="D6" s="92">
        <f>DatosViolenciaGénero!D68</f>
        <v>0</v>
      </c>
    </row>
    <row r="7" spans="2:4" ht="12.75" customHeight="1" x14ac:dyDescent="0.2">
      <c r="B7" s="91" t="s">
        <v>954</v>
      </c>
      <c r="C7" s="92">
        <f>SUM(DatosViolenciaGénero!C69:C71)</f>
        <v>0</v>
      </c>
      <c r="D7" s="92">
        <f>SUM(DatosViolenciaGénero!D69:D71)</f>
        <v>0</v>
      </c>
    </row>
    <row r="8" spans="2:4" ht="12.75" customHeight="1" x14ac:dyDescent="0.2">
      <c r="B8" s="91" t="s">
        <v>955</v>
      </c>
      <c r="C8" s="92">
        <f>DatosViolenciaGénero!C75</f>
        <v>0</v>
      </c>
      <c r="D8" s="92">
        <f>DatosViolenciaGénero!D75</f>
        <v>0</v>
      </c>
    </row>
    <row r="9" spans="2:4" ht="12.75" customHeight="1" x14ac:dyDescent="0.2">
      <c r="B9" s="91" t="s">
        <v>956</v>
      </c>
      <c r="C9" s="92">
        <f>DatosViolenciaGénero!C72</f>
        <v>0</v>
      </c>
      <c r="D9" s="92">
        <f>DatosViolenciaGénero!D72</f>
        <v>0</v>
      </c>
    </row>
    <row r="10" spans="2:4" ht="12.75" customHeight="1" x14ac:dyDescent="0.2">
      <c r="B10" s="91" t="s">
        <v>957</v>
      </c>
      <c r="C10" s="92">
        <f>SUM(DatosViolenciaGénero!C73:C74)</f>
        <v>16</v>
      </c>
      <c r="D10" s="92">
        <f>SUM(DatosViolenciaGénero!D73:D74)</f>
        <v>32</v>
      </c>
    </row>
    <row r="14" spans="2:4" ht="12.95" customHeight="1" thickTop="1" thickBot="1" x14ac:dyDescent="0.25">
      <c r="B14" s="200" t="s">
        <v>961</v>
      </c>
      <c r="C14" s="200"/>
    </row>
    <row r="15" spans="2:4" ht="13.5" thickTop="1" x14ac:dyDescent="0.2">
      <c r="B15" s="93" t="s">
        <v>959</v>
      </c>
      <c r="C15" s="94">
        <f>DatosViolenciaGénero!C35</f>
        <v>6</v>
      </c>
    </row>
    <row r="16" spans="2:4" ht="13.5" thickBot="1" x14ac:dyDescent="0.25">
      <c r="B16" s="95" t="s">
        <v>960</v>
      </c>
      <c r="C16" s="96">
        <f>DatosViolenciaGénero!C36</f>
        <v>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7</v>
      </c>
      <c r="D4" s="92">
        <f>SUM(DatosViolenciaDoméstica!D45:D51)</f>
        <v>4</v>
      </c>
    </row>
    <row r="5" spans="2:4" x14ac:dyDescent="0.2">
      <c r="B5" s="91" t="s">
        <v>909</v>
      </c>
      <c r="C5" s="92">
        <f>SUM(DatosViolenciaDoméstica!C52:C55)</f>
        <v>0</v>
      </c>
      <c r="D5" s="92">
        <f>SUM(DatosViolenciaDoméstica!D52:D55)</f>
        <v>0</v>
      </c>
    </row>
    <row r="6" spans="2:4" ht="12.75" customHeight="1" x14ac:dyDescent="0.2">
      <c r="B6" s="91" t="s">
        <v>953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0</v>
      </c>
      <c r="D7" s="92">
        <f>SUM(DatosViolenciaDoméstica!D57:D59)</f>
        <v>1</v>
      </c>
    </row>
    <row r="8" spans="2:4" ht="12.75" customHeight="1" x14ac:dyDescent="0.2">
      <c r="B8" s="91" t="s">
        <v>955</v>
      </c>
      <c r="C8" s="92">
        <f>DatosViolenciaDoméstica!C63</f>
        <v>0</v>
      </c>
      <c r="D8" s="92">
        <f>DatosViolenciaDoméstica!D63</f>
        <v>0</v>
      </c>
    </row>
    <row r="9" spans="2:4" ht="12.75" customHeight="1" x14ac:dyDescent="0.2">
      <c r="B9" s="91" t="s">
        <v>956</v>
      </c>
      <c r="C9" s="92">
        <f>DatosViolenciaDoméstica!C60</f>
        <v>0</v>
      </c>
      <c r="D9" s="92">
        <f>DatosViolenciaDoméstica!D60</f>
        <v>0</v>
      </c>
    </row>
    <row r="10" spans="2:4" ht="12.75" customHeight="1" x14ac:dyDescent="0.2">
      <c r="B10" s="91" t="s">
        <v>957</v>
      </c>
      <c r="C10" s="92">
        <f>SUM(DatosViolenciaDoméstica!C61:C62)</f>
        <v>0</v>
      </c>
      <c r="D10" s="92">
        <f>SUM(DatosViolenciaDoméstica!D61:D62)</f>
        <v>1</v>
      </c>
    </row>
    <row r="14" spans="2:4" ht="12.95" customHeight="1" thickTop="1" thickBot="1" x14ac:dyDescent="0.25">
      <c r="B14" s="200" t="s">
        <v>958</v>
      </c>
      <c r="C14" s="200"/>
    </row>
    <row r="15" spans="2:4" ht="13.5" thickTop="1" x14ac:dyDescent="0.2">
      <c r="B15" s="93" t="s">
        <v>959</v>
      </c>
      <c r="C15" s="94">
        <f>DatosViolenciaDoméstica!C31</f>
        <v>0</v>
      </c>
    </row>
    <row r="16" spans="2:4" ht="13.5" thickBot="1" x14ac:dyDescent="0.25">
      <c r="B16" s="95" t="s">
        <v>960</v>
      </c>
      <c r="C16" s="96">
        <f>DatosViolenciaDoméstica!C32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1" t="s">
        <v>942</v>
      </c>
      <c r="C3" s="201"/>
    </row>
    <row r="4" spans="2:3" x14ac:dyDescent="0.2">
      <c r="B4" s="85" t="s">
        <v>943</v>
      </c>
      <c r="C4" s="86">
        <f>DatosMenores!C65</f>
        <v>98</v>
      </c>
    </row>
    <row r="5" spans="2:3" x14ac:dyDescent="0.2">
      <c r="B5" s="85" t="s">
        <v>944</v>
      </c>
      <c r="C5" s="87">
        <f>DatosMenores!C66</f>
        <v>0</v>
      </c>
    </row>
    <row r="6" spans="2:3" x14ac:dyDescent="0.2">
      <c r="B6" s="85" t="s">
        <v>945</v>
      </c>
      <c r="C6" s="87">
        <f>DatosMenores!C67</f>
        <v>0</v>
      </c>
    </row>
    <row r="7" spans="2:3" ht="25.5" x14ac:dyDescent="0.2">
      <c r="B7" s="85" t="s">
        <v>946</v>
      </c>
      <c r="C7" s="87">
        <f>DatosMenores!C70</f>
        <v>0</v>
      </c>
    </row>
    <row r="8" spans="2:3" ht="25.5" x14ac:dyDescent="0.2">
      <c r="B8" s="85" t="s">
        <v>688</v>
      </c>
      <c r="C8" s="87">
        <f>DatosMenores!C71</f>
        <v>0</v>
      </c>
    </row>
    <row r="9" spans="2:3" ht="25.5" x14ac:dyDescent="0.2">
      <c r="B9" s="85" t="s">
        <v>947</v>
      </c>
      <c r="C9" s="87">
        <f>DatosMenores!C72</f>
        <v>0</v>
      </c>
    </row>
    <row r="10" spans="2:3" ht="25.5" x14ac:dyDescent="0.2">
      <c r="B10" s="85" t="s">
        <v>224</v>
      </c>
      <c r="C10" s="87">
        <f>DatosMenores!C74</f>
        <v>0</v>
      </c>
    </row>
    <row r="11" spans="2:3" x14ac:dyDescent="0.2">
      <c r="B11" s="85" t="s">
        <v>948</v>
      </c>
      <c r="C11" s="87">
        <f>DatosMenores!C73</f>
        <v>1</v>
      </c>
    </row>
    <row r="12" spans="2:3" x14ac:dyDescent="0.2">
      <c r="B12" s="85" t="s">
        <v>949</v>
      </c>
      <c r="C12" s="87">
        <f>DatosMenores!C75</f>
        <v>0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2" t="s">
        <v>907</v>
      </c>
      <c r="C11" s="202"/>
      <c r="D11" s="69">
        <f>DatosDelitos!B5+DatosDelitos!B13-DatosDelitos!B17</f>
        <v>2046</v>
      </c>
      <c r="E11" s="70">
        <f>DatosDelitos!G5+DatosDelitos!G13-DatosDelitos!G17</f>
        <v>53</v>
      </c>
      <c r="F11" s="70">
        <f>DatosDelitos!H5+DatosDelitos!H13-DatosDelitos!H17</f>
        <v>47</v>
      </c>
      <c r="G11" s="70">
        <f>DatosDelitos!I5+DatosDelitos!I13-DatosDelitos!I17</f>
        <v>2</v>
      </c>
      <c r="H11" s="71">
        <f>DatosDelitos!J5+DatosDelitos!J13-DatosDelitos!J17</f>
        <v>4</v>
      </c>
      <c r="I11" s="71">
        <f>DatosDelitos!K5+DatosDelitos!K13-DatosDelitos!K17</f>
        <v>0</v>
      </c>
      <c r="J11" s="71">
        <f>DatosDelitos!L5+DatosDelitos!L13-DatosDelitos!L17</f>
        <v>0</v>
      </c>
      <c r="K11" s="71">
        <f>DatosDelitos!N5+DatosDelitos!N13-DatosDelitos!N17</f>
        <v>2</v>
      </c>
      <c r="L11" s="72">
        <f>DatosDelitos!O5+DatosDelitos!O13-DatosDelitos!O17</f>
        <v>89</v>
      </c>
    </row>
    <row r="12" spans="2:13" ht="13.15" customHeight="1" x14ac:dyDescent="0.2">
      <c r="B12" s="203" t="s">
        <v>275</v>
      </c>
      <c r="C12" s="203"/>
      <c r="D12" s="73">
        <f>DatosDelitos!B10</f>
        <v>0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03" t="s">
        <v>318</v>
      </c>
      <c r="C13" s="203"/>
      <c r="D13" s="73">
        <f>DatosDelitos!B20</f>
        <v>1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03" t="s">
        <v>321</v>
      </c>
      <c r="C14" s="203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3" t="s">
        <v>908</v>
      </c>
      <c r="C15" s="203"/>
      <c r="D15" s="73">
        <f>DatosDelitos!B17+DatosDelitos!B44</f>
        <v>275</v>
      </c>
      <c r="E15" s="74">
        <f>DatosDelitos!G17+DatosDelitos!G44</f>
        <v>63</v>
      </c>
      <c r="F15" s="74">
        <f>DatosDelitos!H16+DatosDelitos!H44</f>
        <v>14</v>
      </c>
      <c r="G15" s="74">
        <f>DatosDelitos!I17+DatosDelitos!I44</f>
        <v>1</v>
      </c>
      <c r="H15" s="74">
        <f>DatosDelitos!J17+DatosDelitos!J44</f>
        <v>0</v>
      </c>
      <c r="I15" s="74">
        <f>DatosDelitos!K17+DatosDelitos!K44</f>
        <v>0</v>
      </c>
      <c r="J15" s="74">
        <f>DatosDelitos!L17+DatosDelitos!L44</f>
        <v>0</v>
      </c>
      <c r="K15" s="74">
        <f>DatosDelitos!N17+DatosDelitos!N44</f>
        <v>0</v>
      </c>
      <c r="L15" s="75">
        <f>DatosDelitos!O17+DatosDelitos!O44</f>
        <v>28</v>
      </c>
    </row>
    <row r="16" spans="2:13" ht="13.15" customHeight="1" x14ac:dyDescent="0.2">
      <c r="B16" s="203" t="s">
        <v>909</v>
      </c>
      <c r="C16" s="203"/>
      <c r="D16" s="73">
        <f>DatosDelitos!B30</f>
        <v>137</v>
      </c>
      <c r="E16" s="74">
        <f>DatosDelitos!G30</f>
        <v>10</v>
      </c>
      <c r="F16" s="74">
        <f>DatosDelitos!H30</f>
        <v>19</v>
      </c>
      <c r="G16" s="74">
        <f>DatosDelitos!I30</f>
        <v>1</v>
      </c>
      <c r="H16" s="74">
        <f>DatosDelitos!J30</f>
        <v>0</v>
      </c>
      <c r="I16" s="74">
        <f>DatosDelitos!K30</f>
        <v>0</v>
      </c>
      <c r="J16" s="74">
        <f>DatosDelitos!L30</f>
        <v>0</v>
      </c>
      <c r="K16" s="74">
        <f>DatosDelitos!N30</f>
        <v>0</v>
      </c>
      <c r="L16" s="75">
        <f>DatosDelitos!O30</f>
        <v>40</v>
      </c>
    </row>
    <row r="17" spans="2:12" ht="13.15" customHeight="1" x14ac:dyDescent="0.2">
      <c r="B17" s="204" t="s">
        <v>910</v>
      </c>
      <c r="C17" s="204"/>
      <c r="D17" s="73">
        <f>DatosDelitos!B42-DatosDelitos!B44</f>
        <v>2</v>
      </c>
      <c r="E17" s="74">
        <f>DatosDelitos!G42-DatosDelitos!G44</f>
        <v>0</v>
      </c>
      <c r="F17" s="74">
        <f>DatosDelitos!H42-DatosDelitos!H44</f>
        <v>0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0</v>
      </c>
    </row>
    <row r="18" spans="2:12" ht="13.15" customHeight="1" x14ac:dyDescent="0.2">
      <c r="B18" s="203" t="s">
        <v>911</v>
      </c>
      <c r="C18" s="203"/>
      <c r="D18" s="73">
        <f>DatosDelitos!B50</f>
        <v>46</v>
      </c>
      <c r="E18" s="74">
        <f>DatosDelitos!G50</f>
        <v>8</v>
      </c>
      <c r="F18" s="74">
        <f>DatosDelitos!H50</f>
        <v>9</v>
      </c>
      <c r="G18" s="74">
        <f>DatosDelitos!I50</f>
        <v>5</v>
      </c>
      <c r="H18" s="74">
        <f>DatosDelitos!J50</f>
        <v>0</v>
      </c>
      <c r="I18" s="74">
        <f>DatosDelitos!K50</f>
        <v>0</v>
      </c>
      <c r="J18" s="74">
        <f>DatosDelitos!L50</f>
        <v>0</v>
      </c>
      <c r="K18" s="74">
        <f>DatosDelitos!N50</f>
        <v>2</v>
      </c>
      <c r="L18" s="75">
        <f>DatosDelitos!O50</f>
        <v>12</v>
      </c>
    </row>
    <row r="19" spans="2:12" ht="13.15" customHeight="1" x14ac:dyDescent="0.2">
      <c r="B19" s="203" t="s">
        <v>912</v>
      </c>
      <c r="C19" s="203"/>
      <c r="D19" s="73">
        <f>DatosDelitos!B72</f>
        <v>2</v>
      </c>
      <c r="E19" s="74">
        <f>DatosDelitos!G72</f>
        <v>0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1</v>
      </c>
      <c r="J19" s="74">
        <f>DatosDelitos!L72</f>
        <v>0</v>
      </c>
      <c r="K19" s="74">
        <f>DatosDelitos!N72</f>
        <v>0</v>
      </c>
      <c r="L19" s="75">
        <f>DatosDelitos!O72</f>
        <v>0</v>
      </c>
    </row>
    <row r="20" spans="2:12" ht="27" customHeight="1" x14ac:dyDescent="0.2">
      <c r="B20" s="203" t="s">
        <v>913</v>
      </c>
      <c r="C20" s="203"/>
      <c r="D20" s="73">
        <f>DatosDelitos!B74</f>
        <v>5</v>
      </c>
      <c r="E20" s="74">
        <f>DatosDelitos!G74</f>
        <v>1</v>
      </c>
      <c r="F20" s="74">
        <f>DatosDelitos!H74</f>
        <v>2</v>
      </c>
      <c r="G20" s="74">
        <f>DatosDelitos!I74</f>
        <v>0</v>
      </c>
      <c r="H20" s="74">
        <f>DatosDelitos!J74</f>
        <v>0</v>
      </c>
      <c r="I20" s="74">
        <f>DatosDelitos!K74</f>
        <v>0</v>
      </c>
      <c r="J20" s="74">
        <f>DatosDelitos!L74</f>
        <v>0</v>
      </c>
      <c r="K20" s="74">
        <f>DatosDelitos!N74</f>
        <v>0</v>
      </c>
      <c r="L20" s="75">
        <f>DatosDelitos!O74</f>
        <v>5</v>
      </c>
    </row>
    <row r="21" spans="2:12" ht="13.15" customHeight="1" x14ac:dyDescent="0.2">
      <c r="B21" s="204" t="s">
        <v>914</v>
      </c>
      <c r="C21" s="204"/>
      <c r="D21" s="73">
        <f>DatosDelitos!B82</f>
        <v>42</v>
      </c>
      <c r="E21" s="74">
        <f>DatosDelitos!G82</f>
        <v>2</v>
      </c>
      <c r="F21" s="74">
        <f>DatosDelitos!H82</f>
        <v>2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8</v>
      </c>
    </row>
    <row r="22" spans="2:12" ht="13.15" customHeight="1" x14ac:dyDescent="0.2">
      <c r="B22" s="203" t="s">
        <v>915</v>
      </c>
      <c r="C22" s="203"/>
      <c r="D22" s="73">
        <f>DatosDelitos!B85</f>
        <v>61</v>
      </c>
      <c r="E22" s="74">
        <f>DatosDelitos!G85</f>
        <v>18</v>
      </c>
      <c r="F22" s="74">
        <f>DatosDelitos!H85</f>
        <v>10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5</v>
      </c>
    </row>
    <row r="23" spans="2:12" ht="13.15" customHeight="1" x14ac:dyDescent="0.2">
      <c r="B23" s="203" t="s">
        <v>643</v>
      </c>
      <c r="C23" s="203"/>
      <c r="D23" s="73">
        <f>DatosDelitos!B97</f>
        <v>811</v>
      </c>
      <c r="E23" s="74">
        <f>DatosDelitos!G97</f>
        <v>171</v>
      </c>
      <c r="F23" s="74">
        <f>DatosDelitos!H97</f>
        <v>102</v>
      </c>
      <c r="G23" s="74">
        <f>DatosDelitos!I97</f>
        <v>0</v>
      </c>
      <c r="H23" s="74">
        <f>DatosDelitos!J97</f>
        <v>1</v>
      </c>
      <c r="I23" s="74">
        <f>DatosDelitos!K97</f>
        <v>0</v>
      </c>
      <c r="J23" s="74">
        <f>DatosDelitos!L97</f>
        <v>0</v>
      </c>
      <c r="K23" s="74">
        <f>DatosDelitos!N97</f>
        <v>2</v>
      </c>
      <c r="L23" s="75">
        <f>DatosDelitos!O97</f>
        <v>98</v>
      </c>
    </row>
    <row r="24" spans="2:12" ht="27" customHeight="1" x14ac:dyDescent="0.2">
      <c r="B24" s="203" t="s">
        <v>916</v>
      </c>
      <c r="C24" s="203"/>
      <c r="D24" s="73">
        <f>DatosDelitos!B131</f>
        <v>0</v>
      </c>
      <c r="E24" s="74">
        <f>DatosDelitos!G131</f>
        <v>0</v>
      </c>
      <c r="F24" s="74">
        <f>DatosDelitos!H131</f>
        <v>0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0</v>
      </c>
    </row>
    <row r="25" spans="2:12" ht="13.15" customHeight="1" x14ac:dyDescent="0.2">
      <c r="B25" s="203" t="s">
        <v>917</v>
      </c>
      <c r="C25" s="203"/>
      <c r="D25" s="73">
        <f>DatosDelitos!B137</f>
        <v>8</v>
      </c>
      <c r="E25" s="74">
        <f>DatosDelitos!G137</f>
        <v>3</v>
      </c>
      <c r="F25" s="74">
        <f>DatosDelitos!H137</f>
        <v>3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2</v>
      </c>
    </row>
    <row r="26" spans="2:12" ht="13.15" customHeight="1" x14ac:dyDescent="0.2">
      <c r="B26" s="204" t="s">
        <v>918</v>
      </c>
      <c r="C26" s="204"/>
      <c r="D26" s="73">
        <f>DatosDelitos!B144</f>
        <v>1</v>
      </c>
      <c r="E26" s="74">
        <f>DatosDelitos!G144</f>
        <v>1</v>
      </c>
      <c r="F26" s="74">
        <f>DatosDelitos!H144</f>
        <v>0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1</v>
      </c>
    </row>
    <row r="27" spans="2:12" ht="38.25" customHeight="1" x14ac:dyDescent="0.2">
      <c r="B27" s="203" t="s">
        <v>919</v>
      </c>
      <c r="C27" s="203"/>
      <c r="D27" s="73">
        <f>DatosDelitos!B147</f>
        <v>11</v>
      </c>
      <c r="E27" s="74">
        <f>DatosDelitos!G147</f>
        <v>5</v>
      </c>
      <c r="F27" s="74">
        <f>DatosDelitos!H147</f>
        <v>3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2</v>
      </c>
    </row>
    <row r="28" spans="2:12" ht="13.15" customHeight="1" x14ac:dyDescent="0.2">
      <c r="B28" s="203" t="s">
        <v>920</v>
      </c>
      <c r="C28" s="203"/>
      <c r="D28" s="73">
        <f>DatosDelitos!B156+SUM(DatosDelitos!B167:B172)</f>
        <v>36</v>
      </c>
      <c r="E28" s="74">
        <f>DatosDelitos!G156+SUM(DatosDelitos!G167:G172)</f>
        <v>7</v>
      </c>
      <c r="F28" s="74">
        <f>DatosDelitos!H156+SUM(DatosDelitos!H167:H172)</f>
        <v>2</v>
      </c>
      <c r="G28" s="74">
        <f>DatosDelitos!I156+SUM(DatosDelitos!I167:I172)</f>
        <v>1</v>
      </c>
      <c r="H28" s="74">
        <f>DatosDelitos!J156+SUM(DatosDelitos!J167:J172)</f>
        <v>1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0</v>
      </c>
      <c r="L28" s="74">
        <f>DatosDelitos!O156+SUM(DatosDelitos!O167:P172)</f>
        <v>0</v>
      </c>
    </row>
    <row r="29" spans="2:12" ht="13.15" customHeight="1" x14ac:dyDescent="0.2">
      <c r="B29" s="203" t="s">
        <v>921</v>
      </c>
      <c r="C29" s="203"/>
      <c r="D29" s="73">
        <f>SUM(DatosDelitos!B173:B177)</f>
        <v>35</v>
      </c>
      <c r="E29" s="74">
        <f>SUM(DatosDelitos!G173:G177)</f>
        <v>21</v>
      </c>
      <c r="F29" s="74">
        <f>SUM(DatosDelitos!H173:H177)</f>
        <v>20</v>
      </c>
      <c r="G29" s="74">
        <f>SUM(DatosDelitos!I173:I177)</f>
        <v>0</v>
      </c>
      <c r="H29" s="74">
        <f>SUM(DatosDelitos!J173:J177)</f>
        <v>1</v>
      </c>
      <c r="I29" s="74">
        <f>SUM(DatosDelitos!K173:K177)</f>
        <v>0</v>
      </c>
      <c r="J29" s="74">
        <f>SUM(DatosDelitos!L173:L177)</f>
        <v>0</v>
      </c>
      <c r="K29" s="74">
        <f>SUM(DatosDelitos!N173:N177)</f>
        <v>3</v>
      </c>
      <c r="L29" s="74">
        <f>SUM(DatosDelitos!O173:O177)</f>
        <v>24</v>
      </c>
    </row>
    <row r="30" spans="2:12" ht="13.15" customHeight="1" x14ac:dyDescent="0.2">
      <c r="B30" s="203" t="s">
        <v>922</v>
      </c>
      <c r="C30" s="203"/>
      <c r="D30" s="73">
        <f>DatosDelitos!B178</f>
        <v>97</v>
      </c>
      <c r="E30" s="74">
        <f>DatosDelitos!G178</f>
        <v>62</v>
      </c>
      <c r="F30" s="74">
        <f>DatosDelitos!H178</f>
        <v>55</v>
      </c>
      <c r="G30" s="74">
        <f>DatosDelitos!I178</f>
        <v>0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0</v>
      </c>
      <c r="L30" s="74">
        <f>DatosDelitos!O178</f>
        <v>250</v>
      </c>
    </row>
    <row r="31" spans="2:12" ht="13.15" customHeight="1" x14ac:dyDescent="0.2">
      <c r="B31" s="203" t="s">
        <v>923</v>
      </c>
      <c r="C31" s="203"/>
      <c r="D31" s="73">
        <f>DatosDelitos!B186</f>
        <v>43</v>
      </c>
      <c r="E31" s="74">
        <f>DatosDelitos!G186</f>
        <v>14</v>
      </c>
      <c r="F31" s="74">
        <f>DatosDelitos!H186</f>
        <v>13</v>
      </c>
      <c r="G31" s="74">
        <f>DatosDelitos!I186</f>
        <v>0</v>
      </c>
      <c r="H31" s="74">
        <f>DatosDelitos!J186</f>
        <v>0</v>
      </c>
      <c r="I31" s="74">
        <f>DatosDelitos!K186</f>
        <v>0</v>
      </c>
      <c r="J31" s="74">
        <f>DatosDelitos!L186</f>
        <v>0</v>
      </c>
      <c r="K31" s="74">
        <f>DatosDelitos!N186</f>
        <v>0</v>
      </c>
      <c r="L31" s="74">
        <f>DatosDelitos!O186</f>
        <v>16</v>
      </c>
    </row>
    <row r="32" spans="2:12" ht="13.15" customHeight="1" x14ac:dyDescent="0.2">
      <c r="B32" s="203" t="s">
        <v>924</v>
      </c>
      <c r="C32" s="203"/>
      <c r="D32" s="73">
        <f>DatosDelitos!B201</f>
        <v>7</v>
      </c>
      <c r="E32" s="74">
        <f>DatosDelitos!G201</f>
        <v>2</v>
      </c>
      <c r="F32" s="74">
        <f>DatosDelitos!H201</f>
        <v>1</v>
      </c>
      <c r="G32" s="74">
        <f>DatosDelitos!I201</f>
        <v>0</v>
      </c>
      <c r="H32" s="74">
        <f>DatosDelitos!J201</f>
        <v>0</v>
      </c>
      <c r="I32" s="74">
        <f>DatosDelitos!K201</f>
        <v>0</v>
      </c>
      <c r="J32" s="74">
        <f>DatosDelitos!L201</f>
        <v>0</v>
      </c>
      <c r="K32" s="74">
        <f>DatosDelitos!N201</f>
        <v>0</v>
      </c>
      <c r="L32" s="74">
        <f>DatosDelitos!O201</f>
        <v>2</v>
      </c>
    </row>
    <row r="33" spans="2:13" ht="13.15" customHeight="1" x14ac:dyDescent="0.2">
      <c r="B33" s="203" t="s">
        <v>925</v>
      </c>
      <c r="C33" s="203"/>
      <c r="D33" s="73">
        <f>DatosDelitos!B221</f>
        <v>114</v>
      </c>
      <c r="E33" s="74">
        <f>DatosDelitos!G221</f>
        <v>55</v>
      </c>
      <c r="F33" s="74">
        <f>DatosDelitos!H221</f>
        <v>40</v>
      </c>
      <c r="G33" s="74">
        <f>DatosDelitos!I221</f>
        <v>0</v>
      </c>
      <c r="H33" s="74">
        <f>DatosDelitos!J221</f>
        <v>0</v>
      </c>
      <c r="I33" s="74">
        <f>DatosDelitos!K221</f>
        <v>0</v>
      </c>
      <c r="J33" s="74">
        <f>DatosDelitos!L221</f>
        <v>0</v>
      </c>
      <c r="K33" s="74">
        <f>DatosDelitos!N221</f>
        <v>3</v>
      </c>
      <c r="L33" s="74">
        <f>DatosDelitos!O221</f>
        <v>63</v>
      </c>
    </row>
    <row r="34" spans="2:13" ht="13.15" customHeight="1" x14ac:dyDescent="0.2">
      <c r="B34" s="203" t="s">
        <v>926</v>
      </c>
      <c r="C34" s="203"/>
      <c r="D34" s="73">
        <f>DatosDelitos!B242</f>
        <v>0</v>
      </c>
      <c r="E34" s="74">
        <f>DatosDelitos!G242</f>
        <v>0</v>
      </c>
      <c r="F34" s="74">
        <f>DatosDelitos!H242</f>
        <v>0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4">
        <f>DatosDelitos!O242</f>
        <v>2</v>
      </c>
    </row>
    <row r="35" spans="2:13" ht="13.15" customHeight="1" x14ac:dyDescent="0.2">
      <c r="B35" s="203" t="s">
        <v>927</v>
      </c>
      <c r="C35" s="203"/>
      <c r="D35" s="73">
        <f>DatosDelitos!B269</f>
        <v>38</v>
      </c>
      <c r="E35" s="74">
        <f>DatosDelitos!G269</f>
        <v>23</v>
      </c>
      <c r="F35" s="74">
        <f>DatosDelitos!H269</f>
        <v>26</v>
      </c>
      <c r="G35" s="74">
        <f>DatosDelitos!I269</f>
        <v>0</v>
      </c>
      <c r="H35" s="74">
        <f>DatosDelitos!J269</f>
        <v>2</v>
      </c>
      <c r="I35" s="74">
        <f>DatosDelitos!K269</f>
        <v>0</v>
      </c>
      <c r="J35" s="74">
        <f>DatosDelitos!L269</f>
        <v>0</v>
      </c>
      <c r="K35" s="74">
        <f>DatosDelitos!N269</f>
        <v>1</v>
      </c>
      <c r="L35" s="74">
        <f>DatosDelitos!O269</f>
        <v>34</v>
      </c>
    </row>
    <row r="36" spans="2:13" ht="38.25" customHeight="1" x14ac:dyDescent="0.2">
      <c r="B36" s="203" t="s">
        <v>928</v>
      </c>
      <c r="C36" s="203"/>
      <c r="D36" s="73">
        <f>DatosDelitos!B299</f>
        <v>0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0</v>
      </c>
    </row>
    <row r="37" spans="2:13" ht="13.15" customHeight="1" x14ac:dyDescent="0.2">
      <c r="B37" s="203" t="s">
        <v>929</v>
      </c>
      <c r="C37" s="203"/>
      <c r="D37" s="73">
        <f>DatosDelitos!B303</f>
        <v>0</v>
      </c>
      <c r="E37" s="74">
        <f>DatosDelitos!G303</f>
        <v>0</v>
      </c>
      <c r="F37" s="74">
        <f>DatosDelitos!H303</f>
        <v>1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0</v>
      </c>
    </row>
    <row r="38" spans="2:13" ht="13.15" customHeight="1" x14ac:dyDescent="0.2">
      <c r="B38" s="203" t="s">
        <v>930</v>
      </c>
      <c r="C38" s="203"/>
      <c r="D38" s="73">
        <f>DatosDelitos!B310+DatosDelitos!B316+DatosDelitos!B318</f>
        <v>3</v>
      </c>
      <c r="E38" s="74">
        <f>DatosDelitos!G310+DatosDelitos!G316+DatosDelitos!G318</f>
        <v>0</v>
      </c>
      <c r="F38" s="74">
        <f>DatosDelitos!H310+DatosDelitos!H316+DatosDelitos!H318</f>
        <v>0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1</v>
      </c>
    </row>
    <row r="39" spans="2:13" ht="13.15" customHeight="1" x14ac:dyDescent="0.2">
      <c r="B39" s="203" t="s">
        <v>931</v>
      </c>
      <c r="C39" s="203"/>
      <c r="D39" s="73">
        <f>DatosDelitos!B321</f>
        <v>964</v>
      </c>
      <c r="E39" s="74">
        <f>DatosDelitos!G321</f>
        <v>46</v>
      </c>
      <c r="F39" s="74">
        <f>DatosDelitos!H321</f>
        <v>0</v>
      </c>
      <c r="G39" s="74">
        <f>DatosDelitos!I321</f>
        <v>0</v>
      </c>
      <c r="H39" s="74">
        <f>DatosDelitos!J321</f>
        <v>0</v>
      </c>
      <c r="I39" s="74">
        <f>DatosDelitos!K321</f>
        <v>0</v>
      </c>
      <c r="J39" s="74">
        <f>DatosDelitos!L321</f>
        <v>0</v>
      </c>
      <c r="K39" s="74">
        <f>DatosDelitos!N321</f>
        <v>0</v>
      </c>
      <c r="L39" s="74">
        <f>DatosDelitos!O321</f>
        <v>0</v>
      </c>
    </row>
    <row r="40" spans="2:13" ht="13.15" customHeight="1" x14ac:dyDescent="0.2">
      <c r="B40" s="203" t="s">
        <v>932</v>
      </c>
      <c r="C40" s="203"/>
      <c r="D40" s="73">
        <f>DatosDelitos!B323</f>
        <v>2</v>
      </c>
      <c r="E40" s="73">
        <f>DatosDelitos!G323</f>
        <v>0</v>
      </c>
      <c r="F40" s="73">
        <f>DatosDelitos!H323</f>
        <v>0</v>
      </c>
      <c r="G40" s="73">
        <f>DatosDelitos!I323</f>
        <v>0</v>
      </c>
      <c r="H40" s="73">
        <f>DatosDelitos!J323</f>
        <v>0</v>
      </c>
      <c r="I40" s="73">
        <f>DatosDelitos!K323</f>
        <v>0</v>
      </c>
      <c r="J40" s="73">
        <f>DatosDelitos!L323</f>
        <v>0</v>
      </c>
      <c r="K40" s="73">
        <f>DatosDelitos!N323</f>
        <v>1</v>
      </c>
      <c r="L40" s="73">
        <f>DatosDelitos!O323</f>
        <v>0</v>
      </c>
    </row>
    <row r="41" spans="2:13" ht="13.15" customHeight="1" x14ac:dyDescent="0.2">
      <c r="B41" s="203" t="s">
        <v>623</v>
      </c>
      <c r="C41" s="203"/>
      <c r="D41" s="73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6" t="s">
        <v>624</v>
      </c>
      <c r="C42" s="206"/>
      <c r="D42" s="76">
        <f t="shared" ref="D42:L42" si="0">SUM(D11:D41)</f>
        <v>4787</v>
      </c>
      <c r="E42" s="76">
        <f t="shared" si="0"/>
        <v>565</v>
      </c>
      <c r="F42" s="76">
        <f t="shared" si="0"/>
        <v>369</v>
      </c>
      <c r="G42" s="76">
        <f t="shared" si="0"/>
        <v>10</v>
      </c>
      <c r="H42" s="76">
        <f t="shared" si="0"/>
        <v>9</v>
      </c>
      <c r="I42" s="76">
        <f t="shared" si="0"/>
        <v>1</v>
      </c>
      <c r="J42" s="76">
        <f t="shared" si="0"/>
        <v>0</v>
      </c>
      <c r="K42" s="76">
        <f t="shared" si="0"/>
        <v>14</v>
      </c>
      <c r="L42" s="76">
        <f t="shared" si="0"/>
        <v>682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5" t="s">
        <v>934</v>
      </c>
      <c r="C48" s="205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05" t="s">
        <v>935</v>
      </c>
      <c r="C49" s="205"/>
      <c r="D49" s="79">
        <f>DatosDelitos!E13-DatosDelitos!E17</f>
        <v>4</v>
      </c>
      <c r="E49" s="79">
        <f>DatosDelitos!F13-DatosDelitos!F17</f>
        <v>9</v>
      </c>
    </row>
    <row r="50" spans="2:5" ht="13.15" customHeight="1" x14ac:dyDescent="0.25">
      <c r="B50" s="205" t="s">
        <v>275</v>
      </c>
      <c r="C50" s="205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05" t="s">
        <v>318</v>
      </c>
      <c r="C51" s="205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5" t="s">
        <v>321</v>
      </c>
      <c r="C52" s="205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5" t="s">
        <v>908</v>
      </c>
      <c r="C53" s="205"/>
      <c r="D53" s="79">
        <f>DatosDelitos!E17+DatosDelitos!E44</f>
        <v>153</v>
      </c>
      <c r="E53" s="79">
        <f>DatosDelitos!F17+DatosDelitos!F44</f>
        <v>39</v>
      </c>
    </row>
    <row r="54" spans="2:5" ht="13.15" customHeight="1" x14ac:dyDescent="0.25">
      <c r="B54" s="205" t="s">
        <v>909</v>
      </c>
      <c r="C54" s="205"/>
      <c r="D54" s="79">
        <f>DatosDelitos!E30</f>
        <v>4</v>
      </c>
      <c r="E54" s="79">
        <f>DatosDelitos!F30</f>
        <v>8</v>
      </c>
    </row>
    <row r="55" spans="2:5" ht="13.15" customHeight="1" x14ac:dyDescent="0.25">
      <c r="B55" s="205" t="s">
        <v>910</v>
      </c>
      <c r="C55" s="205"/>
      <c r="D55" s="79">
        <f>DatosDelitos!E42-DatosDelitos!E44</f>
        <v>0</v>
      </c>
      <c r="E55" s="79">
        <f>DatosDelitos!F42-DatosDelitos!F44</f>
        <v>0</v>
      </c>
    </row>
    <row r="56" spans="2:5" ht="13.15" customHeight="1" x14ac:dyDescent="0.25">
      <c r="B56" s="205" t="s">
        <v>911</v>
      </c>
      <c r="C56" s="205"/>
      <c r="D56" s="79">
        <f>DatosDelitos!E50</f>
        <v>1</v>
      </c>
      <c r="E56" s="79">
        <f>DatosDelitos!F50</f>
        <v>1</v>
      </c>
    </row>
    <row r="57" spans="2:5" ht="13.15" customHeight="1" x14ac:dyDescent="0.25">
      <c r="B57" s="205" t="s">
        <v>912</v>
      </c>
      <c r="C57" s="205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05" t="s">
        <v>936</v>
      </c>
      <c r="C58" s="205"/>
      <c r="D58" s="79">
        <f>DatosDelitos!E74</f>
        <v>0</v>
      </c>
      <c r="E58" s="79">
        <f>DatosDelitos!F74</f>
        <v>0</v>
      </c>
    </row>
    <row r="59" spans="2:5" ht="13.15" customHeight="1" x14ac:dyDescent="0.25">
      <c r="B59" s="205" t="s">
        <v>914</v>
      </c>
      <c r="C59" s="205"/>
      <c r="D59" s="79">
        <f>DatosDelitos!E82</f>
        <v>0</v>
      </c>
      <c r="E59" s="79">
        <f>DatosDelitos!F82</f>
        <v>0</v>
      </c>
    </row>
    <row r="60" spans="2:5" ht="13.15" customHeight="1" x14ac:dyDescent="0.25">
      <c r="B60" s="205" t="s">
        <v>915</v>
      </c>
      <c r="C60" s="205"/>
      <c r="D60" s="79">
        <f>DatosDelitos!E85</f>
        <v>0</v>
      </c>
      <c r="E60" s="79">
        <f>DatosDelitos!F85</f>
        <v>1</v>
      </c>
    </row>
    <row r="61" spans="2:5" ht="13.15" customHeight="1" x14ac:dyDescent="0.25">
      <c r="B61" s="205" t="s">
        <v>643</v>
      </c>
      <c r="C61" s="205"/>
      <c r="D61" s="79">
        <f>DatosDelitos!E97</f>
        <v>9</v>
      </c>
      <c r="E61" s="79">
        <f>DatosDelitos!F97</f>
        <v>3</v>
      </c>
    </row>
    <row r="62" spans="2:5" ht="27" customHeight="1" x14ac:dyDescent="0.25">
      <c r="B62" s="205" t="s">
        <v>937</v>
      </c>
      <c r="C62" s="205"/>
      <c r="D62" s="79">
        <f>DatosDelitos!E131</f>
        <v>0</v>
      </c>
      <c r="E62" s="79">
        <f>DatosDelitos!F131</f>
        <v>0</v>
      </c>
    </row>
    <row r="63" spans="2:5" ht="13.15" customHeight="1" x14ac:dyDescent="0.25">
      <c r="B63" s="205" t="s">
        <v>917</v>
      </c>
      <c r="C63" s="205"/>
      <c r="D63" s="79">
        <f>DatosDelitos!E137</f>
        <v>0</v>
      </c>
      <c r="E63" s="79">
        <f>DatosDelitos!F137</f>
        <v>0</v>
      </c>
    </row>
    <row r="64" spans="2:5" ht="13.15" customHeight="1" x14ac:dyDescent="0.25">
      <c r="B64" s="205" t="s">
        <v>918</v>
      </c>
      <c r="C64" s="205"/>
      <c r="D64" s="79">
        <f>DatosDelitos!E144</f>
        <v>0</v>
      </c>
      <c r="E64" s="79">
        <f>DatosDelitos!F144</f>
        <v>0</v>
      </c>
    </row>
    <row r="65" spans="2:5" ht="40.5" customHeight="1" x14ac:dyDescent="0.25">
      <c r="B65" s="205" t="s">
        <v>919</v>
      </c>
      <c r="C65" s="205"/>
      <c r="D65" s="79">
        <f>DatosDelitos!E147</f>
        <v>0</v>
      </c>
      <c r="E65" s="79">
        <f>DatosDelitos!F147</f>
        <v>0</v>
      </c>
    </row>
    <row r="66" spans="2:5" ht="13.15" customHeight="1" x14ac:dyDescent="0.25">
      <c r="B66" s="205" t="s">
        <v>920</v>
      </c>
      <c r="C66" s="205"/>
      <c r="D66" s="79">
        <f>DatosDelitos!E156+SUM(DatosDelitos!E167:F172)</f>
        <v>0</v>
      </c>
      <c r="E66" s="79">
        <f>DatosDelitos!F156+SUM(DatosDelitos!F167:G172)</f>
        <v>7</v>
      </c>
    </row>
    <row r="67" spans="2:5" ht="13.15" customHeight="1" x14ac:dyDescent="0.25">
      <c r="B67" s="205" t="s">
        <v>921</v>
      </c>
      <c r="C67" s="205"/>
      <c r="D67" s="79">
        <f>SUM(DatosDelitos!E173:F177)</f>
        <v>0</v>
      </c>
      <c r="E67" s="79">
        <f>SUM(DatosDelitos!F173:G177)</f>
        <v>21</v>
      </c>
    </row>
    <row r="68" spans="2:5" ht="13.15" customHeight="1" x14ac:dyDescent="0.25">
      <c r="B68" s="205" t="s">
        <v>922</v>
      </c>
      <c r="C68" s="205"/>
      <c r="D68" s="79">
        <f>DatosDelitos!E178</f>
        <v>235</v>
      </c>
      <c r="E68" s="79">
        <f>DatosDelitos!F178</f>
        <v>189</v>
      </c>
    </row>
    <row r="69" spans="2:5" ht="13.15" customHeight="1" x14ac:dyDescent="0.25">
      <c r="B69" s="205" t="s">
        <v>923</v>
      </c>
      <c r="C69" s="205"/>
      <c r="D69" s="79">
        <f>DatosDelitos!E186</f>
        <v>2</v>
      </c>
      <c r="E69" s="79">
        <f>DatosDelitos!F186</f>
        <v>2</v>
      </c>
    </row>
    <row r="70" spans="2:5" ht="13.15" customHeight="1" x14ac:dyDescent="0.25">
      <c r="B70" s="205" t="s">
        <v>924</v>
      </c>
      <c r="C70" s="205"/>
      <c r="D70" s="79">
        <f>DatosDelitos!E201</f>
        <v>0</v>
      </c>
      <c r="E70" s="79">
        <f>DatosDelitos!F201</f>
        <v>1</v>
      </c>
    </row>
    <row r="71" spans="2:5" ht="13.15" customHeight="1" x14ac:dyDescent="0.25">
      <c r="B71" s="205" t="s">
        <v>925</v>
      </c>
      <c r="C71" s="205"/>
      <c r="D71" s="79">
        <f>DatosDelitos!E221</f>
        <v>44</v>
      </c>
      <c r="E71" s="79">
        <f>DatosDelitos!F221</f>
        <v>22</v>
      </c>
    </row>
    <row r="72" spans="2:5" ht="13.15" customHeight="1" x14ac:dyDescent="0.25">
      <c r="B72" s="205" t="s">
        <v>926</v>
      </c>
      <c r="C72" s="205"/>
      <c r="D72" s="79">
        <f>DatosDelitos!E242</f>
        <v>0</v>
      </c>
      <c r="E72" s="79">
        <f>DatosDelitos!F242</f>
        <v>0</v>
      </c>
    </row>
    <row r="73" spans="2:5" ht="13.15" customHeight="1" x14ac:dyDescent="0.25">
      <c r="B73" s="205" t="s">
        <v>927</v>
      </c>
      <c r="C73" s="205"/>
      <c r="D73" s="79">
        <f>DatosDelitos!E269</f>
        <v>3</v>
      </c>
      <c r="E73" s="79">
        <f>DatosDelitos!F269</f>
        <v>4</v>
      </c>
    </row>
    <row r="74" spans="2:5" ht="38.25" customHeight="1" x14ac:dyDescent="0.25">
      <c r="B74" s="205" t="s">
        <v>928</v>
      </c>
      <c r="C74" s="205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5" t="s">
        <v>929</v>
      </c>
      <c r="C75" s="205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5" t="s">
        <v>930</v>
      </c>
      <c r="C76" s="205"/>
      <c r="D76" s="79">
        <f>DatosDelitos!E310+DatosDelitos!E316+DatosDelitos!E318</f>
        <v>0</v>
      </c>
      <c r="E76" s="79">
        <f>DatosDelitos!F310+DatosDelitos!F316+DatosDelitos!F318</f>
        <v>0</v>
      </c>
    </row>
    <row r="77" spans="2:5" ht="13.9" customHeight="1" x14ac:dyDescent="0.25">
      <c r="B77" s="205" t="s">
        <v>931</v>
      </c>
      <c r="C77" s="205"/>
      <c r="D77" s="79">
        <f>DatosDelitos!E321</f>
        <v>5</v>
      </c>
      <c r="E77" s="79">
        <f>DatosDelitos!F321</f>
        <v>0</v>
      </c>
    </row>
    <row r="78" spans="2:5" ht="15" customHeight="1" x14ac:dyDescent="0.25">
      <c r="B78" s="207" t="s">
        <v>932</v>
      </c>
      <c r="C78" s="207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7" t="s">
        <v>623</v>
      </c>
      <c r="C79" s="207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7" t="s">
        <v>187</v>
      </c>
      <c r="C80" s="207"/>
      <c r="D80" s="79">
        <f>SUM(D48:D79)</f>
        <v>460</v>
      </c>
      <c r="E80" s="79">
        <f>SUM(E48:E79)</f>
        <v>307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5" t="s">
        <v>907</v>
      </c>
      <c r="C85" s="205"/>
      <c r="D85" s="79">
        <f>DatosDelitos!M5+DatosDelitos!M13-DatosDelitos!M17</f>
        <v>0</v>
      </c>
    </row>
    <row r="86" spans="2:13" ht="13.15" customHeight="1" x14ac:dyDescent="0.25">
      <c r="B86" s="205" t="s">
        <v>275</v>
      </c>
      <c r="C86" s="205"/>
      <c r="D86" s="79">
        <f>DatosDelitos!M10</f>
        <v>0</v>
      </c>
    </row>
    <row r="87" spans="2:13" ht="13.15" customHeight="1" x14ac:dyDescent="0.25">
      <c r="B87" s="205" t="s">
        <v>318</v>
      </c>
      <c r="C87" s="205"/>
      <c r="D87" s="79">
        <f>DatosDelitos!M20</f>
        <v>0</v>
      </c>
    </row>
    <row r="88" spans="2:13" ht="13.15" customHeight="1" x14ac:dyDescent="0.25">
      <c r="B88" s="205" t="s">
        <v>321</v>
      </c>
      <c r="C88" s="205"/>
      <c r="D88" s="79">
        <f>DatosDelitos!M23</f>
        <v>0</v>
      </c>
    </row>
    <row r="89" spans="2:13" ht="13.15" customHeight="1" x14ac:dyDescent="0.25">
      <c r="B89" s="205" t="s">
        <v>939</v>
      </c>
      <c r="C89" s="205"/>
      <c r="D89" s="79">
        <f>SUM(DatosDelitos!M17,DatosDelitos!M44)</f>
        <v>0</v>
      </c>
    </row>
    <row r="90" spans="2:13" ht="13.15" customHeight="1" x14ac:dyDescent="0.25">
      <c r="B90" s="205" t="s">
        <v>909</v>
      </c>
      <c r="C90" s="205"/>
      <c r="D90" s="79">
        <f>DatosDelitos!M30</f>
        <v>1</v>
      </c>
    </row>
    <row r="91" spans="2:13" ht="13.15" customHeight="1" x14ac:dyDescent="0.25">
      <c r="B91" s="205" t="s">
        <v>910</v>
      </c>
      <c r="C91" s="205"/>
      <c r="D91" s="79">
        <f>DatosDelitos!M42-DatosDelitos!M44</f>
        <v>0</v>
      </c>
    </row>
    <row r="92" spans="2:13" ht="13.15" customHeight="1" x14ac:dyDescent="0.25">
      <c r="B92" s="205" t="s">
        <v>911</v>
      </c>
      <c r="C92" s="205"/>
      <c r="D92" s="79">
        <f>DatosDelitos!M50</f>
        <v>0</v>
      </c>
    </row>
    <row r="93" spans="2:13" ht="13.15" customHeight="1" x14ac:dyDescent="0.25">
      <c r="B93" s="205" t="s">
        <v>912</v>
      </c>
      <c r="C93" s="205"/>
      <c r="D93" s="79">
        <f>DatosDelitos!M72</f>
        <v>0</v>
      </c>
    </row>
    <row r="94" spans="2:13" ht="27" customHeight="1" x14ac:dyDescent="0.25">
      <c r="B94" s="205" t="s">
        <v>936</v>
      </c>
      <c r="C94" s="205"/>
      <c r="D94" s="79">
        <f>DatosDelitos!M74</f>
        <v>0</v>
      </c>
    </row>
    <row r="95" spans="2:13" ht="13.15" customHeight="1" x14ac:dyDescent="0.25">
      <c r="B95" s="205" t="s">
        <v>914</v>
      </c>
      <c r="C95" s="205"/>
      <c r="D95" s="79">
        <f>DatosDelitos!M82</f>
        <v>1</v>
      </c>
    </row>
    <row r="96" spans="2:13" ht="13.15" customHeight="1" x14ac:dyDescent="0.25">
      <c r="B96" s="205" t="s">
        <v>915</v>
      </c>
      <c r="C96" s="205"/>
      <c r="D96" s="79">
        <f>DatosDelitos!M85</f>
        <v>0</v>
      </c>
    </row>
    <row r="97" spans="2:4" ht="13.15" customHeight="1" x14ac:dyDescent="0.25">
      <c r="B97" s="205" t="s">
        <v>643</v>
      </c>
      <c r="C97" s="205"/>
      <c r="D97" s="79">
        <f>DatosDelitos!M97</f>
        <v>1</v>
      </c>
    </row>
    <row r="98" spans="2:4" ht="27" customHeight="1" x14ac:dyDescent="0.25">
      <c r="B98" s="205" t="s">
        <v>937</v>
      </c>
      <c r="C98" s="205"/>
      <c r="D98" s="79">
        <f>DatosDelitos!M131</f>
        <v>0</v>
      </c>
    </row>
    <row r="99" spans="2:4" ht="13.15" customHeight="1" x14ac:dyDescent="0.25">
      <c r="B99" s="205" t="s">
        <v>917</v>
      </c>
      <c r="C99" s="205"/>
      <c r="D99" s="79">
        <f>DatosDelitos!M137</f>
        <v>0</v>
      </c>
    </row>
    <row r="100" spans="2:4" ht="13.15" customHeight="1" x14ac:dyDescent="0.25">
      <c r="B100" s="205" t="s">
        <v>918</v>
      </c>
      <c r="C100" s="205"/>
      <c r="D100" s="79">
        <f>DatosDelitos!M144</f>
        <v>0</v>
      </c>
    </row>
    <row r="101" spans="2:4" ht="13.15" customHeight="1" x14ac:dyDescent="0.25">
      <c r="B101" s="205" t="s">
        <v>940</v>
      </c>
      <c r="C101" s="205"/>
      <c r="D101" s="79">
        <f>DatosDelitos!M148</f>
        <v>0</v>
      </c>
    </row>
    <row r="102" spans="2:4" ht="13.15" customHeight="1" x14ac:dyDescent="0.25">
      <c r="B102" s="205" t="s">
        <v>850</v>
      </c>
      <c r="C102" s="205"/>
      <c r="D102" s="79">
        <f>SUM(DatosDelitos!M149,DatosDelitos!M150)</f>
        <v>1</v>
      </c>
    </row>
    <row r="103" spans="2:4" ht="13.15" customHeight="1" x14ac:dyDescent="0.25">
      <c r="B103" s="205" t="s">
        <v>848</v>
      </c>
      <c r="C103" s="205"/>
      <c r="D103" s="79">
        <f>SUM(DatosDelitos!M151:N155)</f>
        <v>4</v>
      </c>
    </row>
    <row r="104" spans="2:4" ht="13.15" customHeight="1" x14ac:dyDescent="0.25">
      <c r="B104" s="205" t="s">
        <v>920</v>
      </c>
      <c r="C104" s="205"/>
      <c r="D104" s="79">
        <f>SUM(SUM(DatosDelitos!M157:N160),SUM(DatosDelitos!M167:N172))</f>
        <v>0</v>
      </c>
    </row>
    <row r="105" spans="2:4" ht="13.15" customHeight="1" x14ac:dyDescent="0.25">
      <c r="B105" s="205" t="s">
        <v>941</v>
      </c>
      <c r="C105" s="205"/>
      <c r="D105" s="79">
        <f>SUM(DatosDelitos!M161:N165)</f>
        <v>0</v>
      </c>
    </row>
    <row r="106" spans="2:4" ht="13.15" customHeight="1" x14ac:dyDescent="0.25">
      <c r="B106" s="205" t="s">
        <v>921</v>
      </c>
      <c r="C106" s="205"/>
      <c r="D106" s="79">
        <f>SUM(DatosDelitos!M173:N177)</f>
        <v>3</v>
      </c>
    </row>
    <row r="107" spans="2:4" ht="13.15" customHeight="1" x14ac:dyDescent="0.25">
      <c r="B107" s="205" t="s">
        <v>922</v>
      </c>
      <c r="C107" s="205"/>
      <c r="D107" s="79">
        <f>DatosDelitos!M178</f>
        <v>0</v>
      </c>
    </row>
    <row r="108" spans="2:4" ht="13.15" customHeight="1" x14ac:dyDescent="0.25">
      <c r="B108" s="205" t="s">
        <v>923</v>
      </c>
      <c r="C108" s="205"/>
      <c r="D108" s="79">
        <f>DatosDelitos!M186</f>
        <v>1</v>
      </c>
    </row>
    <row r="109" spans="2:4" ht="13.15" customHeight="1" x14ac:dyDescent="0.25">
      <c r="B109" s="205" t="s">
        <v>924</v>
      </c>
      <c r="C109" s="205"/>
      <c r="D109" s="79">
        <f>DatosDelitos!M201</f>
        <v>1</v>
      </c>
    </row>
    <row r="110" spans="2:4" ht="13.15" customHeight="1" x14ac:dyDescent="0.25">
      <c r="B110" s="205" t="s">
        <v>925</v>
      </c>
      <c r="C110" s="205"/>
      <c r="D110" s="79">
        <f>DatosDelitos!M221</f>
        <v>0</v>
      </c>
    </row>
    <row r="111" spans="2:4" ht="13.15" customHeight="1" x14ac:dyDescent="0.25">
      <c r="B111" s="205" t="s">
        <v>926</v>
      </c>
      <c r="C111" s="205"/>
      <c r="D111" s="79">
        <f>DatosDelitos!M242</f>
        <v>0</v>
      </c>
    </row>
    <row r="112" spans="2:4" ht="13.15" customHeight="1" x14ac:dyDescent="0.25">
      <c r="B112" s="205" t="s">
        <v>927</v>
      </c>
      <c r="C112" s="205"/>
      <c r="D112" s="79">
        <f>DatosDelitos!M269</f>
        <v>0</v>
      </c>
    </row>
    <row r="113" spans="2:4" ht="38.25" customHeight="1" x14ac:dyDescent="0.25">
      <c r="B113" s="205" t="s">
        <v>928</v>
      </c>
      <c r="C113" s="205"/>
      <c r="D113" s="79">
        <f>DatosDelitos!M299</f>
        <v>0</v>
      </c>
    </row>
    <row r="114" spans="2:4" ht="13.15" customHeight="1" x14ac:dyDescent="0.25">
      <c r="B114" s="205" t="s">
        <v>929</v>
      </c>
      <c r="C114" s="205"/>
      <c r="D114" s="79">
        <f>DatosDelitos!M303</f>
        <v>0</v>
      </c>
    </row>
    <row r="115" spans="2:4" ht="13.15" customHeight="1" x14ac:dyDescent="0.25">
      <c r="B115" s="205" t="s">
        <v>930</v>
      </c>
      <c r="C115" s="205"/>
      <c r="D115" s="79">
        <f>DatosDelitos!M310+DatosDelitos!M318</f>
        <v>0</v>
      </c>
    </row>
    <row r="116" spans="2:4" ht="13.15" customHeight="1" x14ac:dyDescent="0.25">
      <c r="B116" s="205" t="s">
        <v>614</v>
      </c>
      <c r="C116" s="205"/>
      <c r="D116" s="79">
        <f>DatosDelitos!M316</f>
        <v>0</v>
      </c>
    </row>
    <row r="117" spans="2:4" ht="13.9" customHeight="1" x14ac:dyDescent="0.25">
      <c r="B117" s="205" t="s">
        <v>931</v>
      </c>
      <c r="C117" s="205"/>
      <c r="D117" s="79">
        <f>DatosDelitos!M321</f>
        <v>0</v>
      </c>
    </row>
    <row r="118" spans="2:4" ht="12.75" customHeight="1" x14ac:dyDescent="0.25">
      <c r="B118" s="207" t="s">
        <v>932</v>
      </c>
      <c r="C118" s="207"/>
      <c r="D118" s="79">
        <f>DatosDelitos!M323</f>
        <v>0</v>
      </c>
    </row>
    <row r="119" spans="2:4" ht="15" customHeight="1" x14ac:dyDescent="0.25">
      <c r="B119" s="207" t="s">
        <v>623</v>
      </c>
      <c r="C119" s="207"/>
      <c r="D119" s="79">
        <f>DatosDelitos!M325</f>
        <v>0</v>
      </c>
    </row>
    <row r="120" spans="2:4" ht="15" customHeight="1" x14ac:dyDescent="0.25">
      <c r="B120" s="205" t="s">
        <v>187</v>
      </c>
      <c r="C120" s="205"/>
      <c r="D120" s="79">
        <f>SUM(D85:D119)</f>
        <v>13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3</v>
      </c>
      <c r="C5" s="32">
        <v>0</v>
      </c>
      <c r="D5" s="33">
        <v>0</v>
      </c>
      <c r="E5" s="32">
        <v>0</v>
      </c>
      <c r="F5" s="32">
        <v>0</v>
      </c>
      <c r="G5" s="32">
        <v>0</v>
      </c>
      <c r="H5" s="32">
        <v>2</v>
      </c>
      <c r="I5" s="32">
        <v>0</v>
      </c>
      <c r="J5" s="32">
        <v>1</v>
      </c>
      <c r="K5" s="32">
        <v>0</v>
      </c>
      <c r="L5" s="32">
        <v>0</v>
      </c>
      <c r="M5" s="32">
        <v>0</v>
      </c>
      <c r="N5" s="32">
        <v>2</v>
      </c>
      <c r="O5" s="32">
        <v>7</v>
      </c>
    </row>
    <row r="6" spans="1:15" x14ac:dyDescent="0.25">
      <c r="A6" s="12" t="s">
        <v>304</v>
      </c>
      <c r="B6" s="13">
        <v>2</v>
      </c>
      <c r="C6" s="13">
        <v>0</v>
      </c>
      <c r="D6" s="3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</v>
      </c>
      <c r="O6" s="25">
        <v>2</v>
      </c>
    </row>
    <row r="7" spans="1:15" x14ac:dyDescent="0.25">
      <c r="A7" s="12" t="s">
        <v>305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306</v>
      </c>
      <c r="B8" s="13">
        <v>1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25">
        <v>5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1" t="s">
        <v>310</v>
      </c>
      <c r="B13" s="32">
        <v>2222</v>
      </c>
      <c r="C13" s="32">
        <v>2304</v>
      </c>
      <c r="D13" s="33">
        <v>-3.5590277777777797E-2</v>
      </c>
      <c r="E13" s="32">
        <v>98</v>
      </c>
      <c r="F13" s="32">
        <v>47</v>
      </c>
      <c r="G13" s="32">
        <v>84</v>
      </c>
      <c r="H13" s="32">
        <v>67</v>
      </c>
      <c r="I13" s="32">
        <v>3</v>
      </c>
      <c r="J13" s="32">
        <v>3</v>
      </c>
      <c r="K13" s="32">
        <v>0</v>
      </c>
      <c r="L13" s="32">
        <v>0</v>
      </c>
      <c r="M13" s="32">
        <v>0</v>
      </c>
      <c r="N13" s="32">
        <v>0</v>
      </c>
      <c r="O13" s="32">
        <v>104</v>
      </c>
    </row>
    <row r="14" spans="1:15" x14ac:dyDescent="0.25">
      <c r="A14" s="12" t="s">
        <v>311</v>
      </c>
      <c r="B14" s="13">
        <v>1127</v>
      </c>
      <c r="C14" s="13">
        <v>1134</v>
      </c>
      <c r="D14" s="34">
        <v>-6.17283950617284E-3</v>
      </c>
      <c r="E14" s="13">
        <v>4</v>
      </c>
      <c r="F14" s="13">
        <v>8</v>
      </c>
      <c r="G14" s="13">
        <v>43</v>
      </c>
      <c r="H14" s="13">
        <v>37</v>
      </c>
      <c r="I14" s="13">
        <v>1</v>
      </c>
      <c r="J14" s="13">
        <v>2</v>
      </c>
      <c r="K14" s="13">
        <v>0</v>
      </c>
      <c r="L14" s="13">
        <v>0</v>
      </c>
      <c r="M14" s="13">
        <v>0</v>
      </c>
      <c r="N14" s="13">
        <v>0</v>
      </c>
      <c r="O14" s="25">
        <v>72</v>
      </c>
    </row>
    <row r="15" spans="1:15" x14ac:dyDescent="0.25">
      <c r="A15" s="12" t="s">
        <v>312</v>
      </c>
      <c r="B15" s="13">
        <v>11</v>
      </c>
      <c r="C15" s="13">
        <v>87</v>
      </c>
      <c r="D15" s="34">
        <v>-0.87356321839080497</v>
      </c>
      <c r="E15" s="13">
        <v>0</v>
      </c>
      <c r="F15" s="13">
        <v>0</v>
      </c>
      <c r="G15" s="13">
        <v>0</v>
      </c>
      <c r="H15" s="13">
        <v>1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3</v>
      </c>
    </row>
    <row r="16" spans="1:15" x14ac:dyDescent="0.25">
      <c r="A16" s="12" t="s">
        <v>313</v>
      </c>
      <c r="B16" s="13">
        <v>905</v>
      </c>
      <c r="C16" s="13">
        <v>902</v>
      </c>
      <c r="D16" s="34">
        <v>3.3259423503325899E-3</v>
      </c>
      <c r="E16" s="13">
        <v>0</v>
      </c>
      <c r="F16" s="13">
        <v>1</v>
      </c>
      <c r="G16" s="13">
        <v>10</v>
      </c>
      <c r="H16" s="13">
        <v>7</v>
      </c>
      <c r="I16" s="13">
        <v>0</v>
      </c>
      <c r="J16" s="13">
        <v>1</v>
      </c>
      <c r="K16" s="13">
        <v>0</v>
      </c>
      <c r="L16" s="13">
        <v>0</v>
      </c>
      <c r="M16" s="13">
        <v>0</v>
      </c>
      <c r="N16" s="13">
        <v>0</v>
      </c>
      <c r="O16" s="25">
        <v>7</v>
      </c>
    </row>
    <row r="17" spans="1:15" x14ac:dyDescent="0.25">
      <c r="A17" s="12" t="s">
        <v>314</v>
      </c>
      <c r="B17" s="13">
        <v>179</v>
      </c>
      <c r="C17" s="13">
        <v>178</v>
      </c>
      <c r="D17" s="34">
        <v>5.6179775280898901E-3</v>
      </c>
      <c r="E17" s="13">
        <v>94</v>
      </c>
      <c r="F17" s="13">
        <v>38</v>
      </c>
      <c r="G17" s="13">
        <v>31</v>
      </c>
      <c r="H17" s="13">
        <v>22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22</v>
      </c>
    </row>
    <row r="18" spans="1:15" x14ac:dyDescent="0.25">
      <c r="A18" s="12" t="s">
        <v>315</v>
      </c>
      <c r="B18" s="13">
        <v>0</v>
      </c>
      <c r="C18" s="13">
        <v>3</v>
      </c>
      <c r="D18" s="34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317</v>
      </c>
      <c r="B20" s="32">
        <v>1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1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2">
        <v>137</v>
      </c>
      <c r="C30" s="32">
        <v>87</v>
      </c>
      <c r="D30" s="33">
        <v>0.57471264367816099</v>
      </c>
      <c r="E30" s="32">
        <v>4</v>
      </c>
      <c r="F30" s="32">
        <v>8</v>
      </c>
      <c r="G30" s="32">
        <v>10</v>
      </c>
      <c r="H30" s="32">
        <v>19</v>
      </c>
      <c r="I30" s="32">
        <v>1</v>
      </c>
      <c r="J30" s="32">
        <v>0</v>
      </c>
      <c r="K30" s="32">
        <v>0</v>
      </c>
      <c r="L30" s="32">
        <v>0</v>
      </c>
      <c r="M30" s="32">
        <v>1</v>
      </c>
      <c r="N30" s="32">
        <v>0</v>
      </c>
      <c r="O30" s="32">
        <v>40</v>
      </c>
    </row>
    <row r="31" spans="1:15" x14ac:dyDescent="0.25">
      <c r="A31" s="12" t="s">
        <v>328</v>
      </c>
      <c r="B31" s="13">
        <v>1</v>
      </c>
      <c r="C31" s="13">
        <v>1</v>
      </c>
      <c r="D31" s="3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96</v>
      </c>
      <c r="C33" s="13">
        <v>68</v>
      </c>
      <c r="D33" s="34">
        <v>0.41176470588235298</v>
      </c>
      <c r="E33" s="13">
        <v>3</v>
      </c>
      <c r="F33" s="13">
        <v>7</v>
      </c>
      <c r="G33" s="13">
        <v>5</v>
      </c>
      <c r="H33" s="13">
        <v>12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21</v>
      </c>
    </row>
    <row r="34" spans="1:15" x14ac:dyDescent="0.25">
      <c r="A34" s="12" t="s">
        <v>331</v>
      </c>
      <c r="B34" s="13">
        <v>3</v>
      </c>
      <c r="C34" s="13">
        <v>0</v>
      </c>
      <c r="D34" s="34">
        <v>0</v>
      </c>
      <c r="E34" s="13">
        <v>0</v>
      </c>
      <c r="F34" s="13">
        <v>0</v>
      </c>
      <c r="G34" s="13">
        <v>0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7</v>
      </c>
    </row>
    <row r="35" spans="1:15" x14ac:dyDescent="0.25">
      <c r="A35" s="12" t="s">
        <v>332</v>
      </c>
      <c r="B35" s="13">
        <v>24</v>
      </c>
      <c r="C35" s="13">
        <v>8</v>
      </c>
      <c r="D35" s="34">
        <v>2</v>
      </c>
      <c r="E35" s="13">
        <v>0</v>
      </c>
      <c r="F35" s="13">
        <v>0</v>
      </c>
      <c r="G35" s="13">
        <v>3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4</v>
      </c>
    </row>
    <row r="36" spans="1:15" x14ac:dyDescent="0.25">
      <c r="A36" s="12" t="s">
        <v>333</v>
      </c>
      <c r="B36" s="13">
        <v>6</v>
      </c>
      <c r="C36" s="13">
        <v>7</v>
      </c>
      <c r="D36" s="34">
        <v>-0.14285714285714299</v>
      </c>
      <c r="E36" s="13">
        <v>1</v>
      </c>
      <c r="F36" s="13">
        <v>1</v>
      </c>
      <c r="G36" s="13">
        <v>2</v>
      </c>
      <c r="H36" s="13">
        <v>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2</v>
      </c>
    </row>
    <row r="37" spans="1:15" x14ac:dyDescent="0.25">
      <c r="A37" s="12" t="s">
        <v>334</v>
      </c>
      <c r="B37" s="13">
        <v>3</v>
      </c>
      <c r="C37" s="13">
        <v>0</v>
      </c>
      <c r="D37" s="34">
        <v>0</v>
      </c>
      <c r="E37" s="13">
        <v>0</v>
      </c>
      <c r="F37" s="13">
        <v>0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2</v>
      </c>
    </row>
    <row r="38" spans="1:15" x14ac:dyDescent="0.25">
      <c r="A38" s="12" t="s">
        <v>335</v>
      </c>
      <c r="B38" s="13">
        <v>0</v>
      </c>
      <c r="C38" s="13">
        <v>0</v>
      </c>
      <c r="D38" s="3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4</v>
      </c>
      <c r="C41" s="13">
        <v>3</v>
      </c>
      <c r="D41" s="34">
        <v>0.33333333333333298</v>
      </c>
      <c r="E41" s="13">
        <v>0</v>
      </c>
      <c r="F41" s="13">
        <v>0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4</v>
      </c>
    </row>
    <row r="42" spans="1:15" x14ac:dyDescent="0.25">
      <c r="A42" s="51" t="s">
        <v>339</v>
      </c>
      <c r="B42" s="32">
        <v>98</v>
      </c>
      <c r="C42" s="32">
        <v>72</v>
      </c>
      <c r="D42" s="33">
        <v>0.36111111111111099</v>
      </c>
      <c r="E42" s="32">
        <v>59</v>
      </c>
      <c r="F42" s="32">
        <v>1</v>
      </c>
      <c r="G42" s="32">
        <v>32</v>
      </c>
      <c r="H42" s="32">
        <v>7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6</v>
      </c>
    </row>
    <row r="43" spans="1:15" x14ac:dyDescent="0.25">
      <c r="A43" s="12" t="s">
        <v>340</v>
      </c>
      <c r="B43" s="13">
        <v>2</v>
      </c>
      <c r="C43" s="13">
        <v>2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96</v>
      </c>
      <c r="C44" s="13">
        <v>69</v>
      </c>
      <c r="D44" s="34">
        <v>0.39130434782608697</v>
      </c>
      <c r="E44" s="13">
        <v>59</v>
      </c>
      <c r="F44" s="13">
        <v>1</v>
      </c>
      <c r="G44" s="13">
        <v>32</v>
      </c>
      <c r="H44" s="13">
        <v>7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6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0</v>
      </c>
      <c r="C48" s="13">
        <v>1</v>
      </c>
      <c r="D48" s="34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347</v>
      </c>
      <c r="B50" s="32">
        <v>46</v>
      </c>
      <c r="C50" s="32">
        <v>55</v>
      </c>
      <c r="D50" s="33">
        <v>-0.163636363636364</v>
      </c>
      <c r="E50" s="32">
        <v>1</v>
      </c>
      <c r="F50" s="32">
        <v>1</v>
      </c>
      <c r="G50" s="32">
        <v>8</v>
      </c>
      <c r="H50" s="32">
        <v>9</v>
      </c>
      <c r="I50" s="32">
        <v>5</v>
      </c>
      <c r="J50" s="32">
        <v>0</v>
      </c>
      <c r="K50" s="32">
        <v>0</v>
      </c>
      <c r="L50" s="32">
        <v>0</v>
      </c>
      <c r="M50" s="32">
        <v>0</v>
      </c>
      <c r="N50" s="32">
        <v>2</v>
      </c>
      <c r="O50" s="32">
        <v>12</v>
      </c>
    </row>
    <row r="51" spans="1:15" x14ac:dyDescent="0.25">
      <c r="A51" s="12" t="s">
        <v>348</v>
      </c>
      <c r="B51" s="13">
        <v>10</v>
      </c>
      <c r="C51" s="13">
        <v>5</v>
      </c>
      <c r="D51" s="34">
        <v>1</v>
      </c>
      <c r="E51" s="13">
        <v>0</v>
      </c>
      <c r="F51" s="13">
        <v>0</v>
      </c>
      <c r="G51" s="13">
        <v>0</v>
      </c>
      <c r="H51" s="13">
        <v>0</v>
      </c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2</v>
      </c>
      <c r="O51" s="25">
        <v>1</v>
      </c>
    </row>
    <row r="52" spans="1:15" x14ac:dyDescent="0.25">
      <c r="A52" s="12" t="s">
        <v>349</v>
      </c>
      <c r="B52" s="13">
        <v>0</v>
      </c>
      <c r="C52" s="13">
        <v>1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22</v>
      </c>
      <c r="C53" s="13">
        <v>21</v>
      </c>
      <c r="D53" s="34">
        <v>4.7619047619047603E-2</v>
      </c>
      <c r="E53" s="13">
        <v>0</v>
      </c>
      <c r="F53" s="13">
        <v>0</v>
      </c>
      <c r="G53" s="13">
        <v>3</v>
      </c>
      <c r="H53" s="13">
        <v>5</v>
      </c>
      <c r="I53" s="13">
        <v>3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1</v>
      </c>
    </row>
    <row r="54" spans="1:15" x14ac:dyDescent="0.25">
      <c r="A54" s="12" t="s">
        <v>351</v>
      </c>
      <c r="B54" s="13">
        <v>0</v>
      </c>
      <c r="C54" s="13">
        <v>1</v>
      </c>
      <c r="D54" s="34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2</v>
      </c>
    </row>
    <row r="56" spans="1:15" x14ac:dyDescent="0.25">
      <c r="A56" s="12" t="s">
        <v>353</v>
      </c>
      <c r="B56" s="13">
        <v>4</v>
      </c>
      <c r="C56" s="13">
        <v>2</v>
      </c>
      <c r="D56" s="34">
        <v>1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2</v>
      </c>
      <c r="C57" s="13">
        <v>5</v>
      </c>
      <c r="D57" s="34">
        <v>-0.6</v>
      </c>
      <c r="E57" s="13">
        <v>1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3</v>
      </c>
    </row>
    <row r="58" spans="1:15" x14ac:dyDescent="0.25">
      <c r="A58" s="12" t="s">
        <v>355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0</v>
      </c>
      <c r="C59" s="13">
        <v>1</v>
      </c>
      <c r="D59" s="34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1</v>
      </c>
    </row>
    <row r="60" spans="1:15" x14ac:dyDescent="0.25">
      <c r="A60" s="12" t="s">
        <v>357</v>
      </c>
      <c r="B60" s="13">
        <v>0</v>
      </c>
      <c r="C60" s="13">
        <v>2</v>
      </c>
      <c r="D60" s="34">
        <v>-1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2</v>
      </c>
      <c r="C61" s="13">
        <v>5</v>
      </c>
      <c r="D61" s="34">
        <v>-0.6</v>
      </c>
      <c r="E61" s="13">
        <v>0</v>
      </c>
      <c r="F61" s="13">
        <v>0</v>
      </c>
      <c r="G61" s="13">
        <v>0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1</v>
      </c>
    </row>
    <row r="62" spans="1:15" x14ac:dyDescent="0.25">
      <c r="A62" s="12" t="s">
        <v>359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2</v>
      </c>
      <c r="C63" s="13">
        <v>7</v>
      </c>
      <c r="D63" s="34">
        <v>-0.71428571428571397</v>
      </c>
      <c r="E63" s="13">
        <v>0</v>
      </c>
      <c r="F63" s="13">
        <v>0</v>
      </c>
      <c r="G63" s="13">
        <v>1</v>
      </c>
      <c r="H63" s="13">
        <v>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2</v>
      </c>
    </row>
    <row r="64" spans="1:15" x14ac:dyDescent="0.25">
      <c r="A64" s="12" t="s">
        <v>361</v>
      </c>
      <c r="B64" s="13">
        <v>0</v>
      </c>
      <c r="C64" s="13">
        <v>3</v>
      </c>
      <c r="D64" s="34">
        <v>-1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3</v>
      </c>
      <c r="C65" s="13">
        <v>1</v>
      </c>
      <c r="D65" s="34">
        <v>2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1</v>
      </c>
      <c r="D66" s="34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1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1</v>
      </c>
    </row>
    <row r="72" spans="1:15" x14ac:dyDescent="0.25">
      <c r="A72" s="51" t="s">
        <v>369</v>
      </c>
      <c r="B72" s="32">
        <v>2</v>
      </c>
      <c r="C72" s="32">
        <v>1</v>
      </c>
      <c r="D72" s="33">
        <v>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1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2</v>
      </c>
      <c r="C73" s="13">
        <v>1</v>
      </c>
      <c r="D73" s="34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1" t="s">
        <v>371</v>
      </c>
      <c r="B74" s="32">
        <v>5</v>
      </c>
      <c r="C74" s="32">
        <v>7</v>
      </c>
      <c r="D74" s="33">
        <v>-0.28571428571428598</v>
      </c>
      <c r="E74" s="32">
        <v>0</v>
      </c>
      <c r="F74" s="32">
        <v>0</v>
      </c>
      <c r="G74" s="32">
        <v>1</v>
      </c>
      <c r="H74" s="32">
        <v>2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5</v>
      </c>
    </row>
    <row r="75" spans="1:15" x14ac:dyDescent="0.25">
      <c r="A75" s="12" t="s">
        <v>372</v>
      </c>
      <c r="B75" s="13">
        <v>2</v>
      </c>
      <c r="C75" s="13">
        <v>4</v>
      </c>
      <c r="D75" s="34">
        <v>-0.5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2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3</v>
      </c>
      <c r="C77" s="13">
        <v>2</v>
      </c>
      <c r="D77" s="34">
        <v>0.5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3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0</v>
      </c>
      <c r="C79" s="13">
        <v>1</v>
      </c>
      <c r="D79" s="34">
        <v>-1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1" t="s">
        <v>379</v>
      </c>
      <c r="B82" s="32">
        <v>42</v>
      </c>
      <c r="C82" s="32">
        <v>25</v>
      </c>
      <c r="D82" s="33">
        <v>0.68</v>
      </c>
      <c r="E82" s="32">
        <v>0</v>
      </c>
      <c r="F82" s="32">
        <v>0</v>
      </c>
      <c r="G82" s="32">
        <v>2</v>
      </c>
      <c r="H82" s="32">
        <v>2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8</v>
      </c>
    </row>
    <row r="83" spans="1:15" x14ac:dyDescent="0.25">
      <c r="A83" s="12" t="s">
        <v>380</v>
      </c>
      <c r="B83" s="13">
        <v>6</v>
      </c>
      <c r="C83" s="13">
        <v>5</v>
      </c>
      <c r="D83" s="34">
        <v>0.2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36</v>
      </c>
      <c r="C84" s="13">
        <v>20</v>
      </c>
      <c r="D84" s="34">
        <v>0.8</v>
      </c>
      <c r="E84" s="13">
        <v>0</v>
      </c>
      <c r="F84" s="13">
        <v>0</v>
      </c>
      <c r="G84" s="13">
        <v>2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8</v>
      </c>
    </row>
    <row r="85" spans="1:15" x14ac:dyDescent="0.25">
      <c r="A85" s="51" t="s">
        <v>382</v>
      </c>
      <c r="B85" s="32">
        <v>61</v>
      </c>
      <c r="C85" s="32">
        <v>45</v>
      </c>
      <c r="D85" s="33">
        <v>0.35555555555555601</v>
      </c>
      <c r="E85" s="32">
        <v>0</v>
      </c>
      <c r="F85" s="32">
        <v>1</v>
      </c>
      <c r="G85" s="32">
        <v>18</v>
      </c>
      <c r="H85" s="32">
        <v>10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5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1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19</v>
      </c>
      <c r="C89" s="13">
        <v>13</v>
      </c>
      <c r="D89" s="34">
        <v>0.46153846153846201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0</v>
      </c>
      <c r="C90" s="13">
        <v>1</v>
      </c>
      <c r="D90" s="34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0</v>
      </c>
      <c r="C91" s="13">
        <v>0</v>
      </c>
      <c r="D91" s="34">
        <v>0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7</v>
      </c>
      <c r="C92" s="13">
        <v>4</v>
      </c>
      <c r="D92" s="34">
        <v>0.75</v>
      </c>
      <c r="E92" s="13">
        <v>0</v>
      </c>
      <c r="F92" s="13">
        <v>1</v>
      </c>
      <c r="G92" s="13">
        <v>1</v>
      </c>
      <c r="H92" s="13">
        <v>6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4</v>
      </c>
    </row>
    <row r="93" spans="1:15" x14ac:dyDescent="0.25">
      <c r="A93" s="12" t="s">
        <v>390</v>
      </c>
      <c r="B93" s="13">
        <v>4</v>
      </c>
      <c r="C93" s="13">
        <v>1</v>
      </c>
      <c r="D93" s="34">
        <v>3</v>
      </c>
      <c r="E93" s="13">
        <v>0</v>
      </c>
      <c r="F93" s="13">
        <v>0</v>
      </c>
      <c r="G93" s="13">
        <v>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30</v>
      </c>
      <c r="C94" s="13">
        <v>25</v>
      </c>
      <c r="D94" s="34">
        <v>0.2</v>
      </c>
      <c r="E94" s="13">
        <v>0</v>
      </c>
      <c r="F94" s="13">
        <v>0</v>
      </c>
      <c r="G94" s="13">
        <v>16</v>
      </c>
      <c r="H94" s="13">
        <v>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1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394</v>
      </c>
      <c r="B97" s="32">
        <v>811</v>
      </c>
      <c r="C97" s="32">
        <v>832</v>
      </c>
      <c r="D97" s="33">
        <v>-2.5240384615384599E-2</v>
      </c>
      <c r="E97" s="32">
        <v>9</v>
      </c>
      <c r="F97" s="32">
        <v>3</v>
      </c>
      <c r="G97" s="32">
        <v>171</v>
      </c>
      <c r="H97" s="32">
        <v>102</v>
      </c>
      <c r="I97" s="32">
        <v>0</v>
      </c>
      <c r="J97" s="32">
        <v>1</v>
      </c>
      <c r="K97" s="32">
        <v>0</v>
      </c>
      <c r="L97" s="32">
        <v>0</v>
      </c>
      <c r="M97" s="32">
        <v>1</v>
      </c>
      <c r="N97" s="32">
        <v>2</v>
      </c>
      <c r="O97" s="32">
        <v>98</v>
      </c>
    </row>
    <row r="98" spans="1:15" x14ac:dyDescent="0.25">
      <c r="A98" s="12" t="s">
        <v>395</v>
      </c>
      <c r="B98" s="13">
        <v>168</v>
      </c>
      <c r="C98" s="13">
        <v>209</v>
      </c>
      <c r="D98" s="34">
        <v>-0.196172248803828</v>
      </c>
      <c r="E98" s="13">
        <v>4</v>
      </c>
      <c r="F98" s="13">
        <v>2</v>
      </c>
      <c r="G98" s="13">
        <v>36</v>
      </c>
      <c r="H98" s="13">
        <v>13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20</v>
      </c>
    </row>
    <row r="99" spans="1:15" x14ac:dyDescent="0.25">
      <c r="A99" s="12" t="s">
        <v>396</v>
      </c>
      <c r="B99" s="13">
        <v>88</v>
      </c>
      <c r="C99" s="13">
        <v>85</v>
      </c>
      <c r="D99" s="34">
        <v>3.5294117647058802E-2</v>
      </c>
      <c r="E99" s="13">
        <v>0</v>
      </c>
      <c r="F99" s="13">
        <v>1</v>
      </c>
      <c r="G99" s="13">
        <v>32</v>
      </c>
      <c r="H99" s="13">
        <v>12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5">
        <v>11</v>
      </c>
    </row>
    <row r="100" spans="1:15" x14ac:dyDescent="0.25">
      <c r="A100" s="12" t="s">
        <v>397</v>
      </c>
      <c r="B100" s="13">
        <v>10</v>
      </c>
      <c r="C100" s="13">
        <v>28</v>
      </c>
      <c r="D100" s="34">
        <v>-0.64285714285714302</v>
      </c>
      <c r="E100" s="13">
        <v>1</v>
      </c>
      <c r="F100" s="13">
        <v>0</v>
      </c>
      <c r="G100" s="13">
        <v>4</v>
      </c>
      <c r="H100" s="13">
        <v>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8</v>
      </c>
    </row>
    <row r="101" spans="1:15" x14ac:dyDescent="0.25">
      <c r="A101" s="12" t="s">
        <v>398</v>
      </c>
      <c r="B101" s="13">
        <v>27</v>
      </c>
      <c r="C101" s="13">
        <v>32</v>
      </c>
      <c r="D101" s="34">
        <v>-0.15625</v>
      </c>
      <c r="E101" s="13">
        <v>0</v>
      </c>
      <c r="F101" s="13">
        <v>0</v>
      </c>
      <c r="G101" s="13">
        <v>5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6</v>
      </c>
    </row>
    <row r="102" spans="1:15" x14ac:dyDescent="0.25">
      <c r="A102" s="12" t="s">
        <v>399</v>
      </c>
      <c r="B102" s="13">
        <v>0</v>
      </c>
      <c r="C102" s="13">
        <v>0</v>
      </c>
      <c r="D102" s="34">
        <v>0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19</v>
      </c>
      <c r="C103" s="13">
        <v>14</v>
      </c>
      <c r="D103" s="34">
        <v>0.35714285714285698</v>
      </c>
      <c r="E103" s="13">
        <v>0</v>
      </c>
      <c r="F103" s="13">
        <v>0</v>
      </c>
      <c r="G103" s="13">
        <v>1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401</v>
      </c>
      <c r="B104" s="13">
        <v>37</v>
      </c>
      <c r="C104" s="13">
        <v>26</v>
      </c>
      <c r="D104" s="34">
        <v>0.42307692307692302</v>
      </c>
      <c r="E104" s="13">
        <v>0</v>
      </c>
      <c r="F104" s="13">
        <v>0</v>
      </c>
      <c r="G104" s="13">
        <v>2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1</v>
      </c>
    </row>
    <row r="105" spans="1:15" x14ac:dyDescent="0.25">
      <c r="A105" s="12" t="s">
        <v>402</v>
      </c>
      <c r="B105" s="13">
        <v>223</v>
      </c>
      <c r="C105" s="13">
        <v>208</v>
      </c>
      <c r="D105" s="34">
        <v>7.2115384615384595E-2</v>
      </c>
      <c r="E105" s="13">
        <v>2</v>
      </c>
      <c r="F105" s="13">
        <v>0</v>
      </c>
      <c r="G105" s="13">
        <v>52</v>
      </c>
      <c r="H105" s="13">
        <v>29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26</v>
      </c>
    </row>
    <row r="106" spans="1:15" x14ac:dyDescent="0.25">
      <c r="A106" s="12" t="s">
        <v>403</v>
      </c>
      <c r="B106" s="13">
        <v>44</v>
      </c>
      <c r="C106" s="13">
        <v>39</v>
      </c>
      <c r="D106" s="34">
        <v>0.128205128205128</v>
      </c>
      <c r="E106" s="13">
        <v>1</v>
      </c>
      <c r="F106" s="13">
        <v>0</v>
      </c>
      <c r="G106" s="13">
        <v>10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4</v>
      </c>
    </row>
    <row r="107" spans="1:15" x14ac:dyDescent="0.25">
      <c r="A107" s="12" t="s">
        <v>404</v>
      </c>
      <c r="B107" s="13">
        <v>2</v>
      </c>
      <c r="C107" s="13">
        <v>18</v>
      </c>
      <c r="D107" s="34">
        <v>-0.88888888888888895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1</v>
      </c>
      <c r="C108" s="13">
        <v>0</v>
      </c>
      <c r="D108" s="34">
        <v>0</v>
      </c>
      <c r="E108" s="13">
        <v>0</v>
      </c>
      <c r="F108" s="13">
        <v>0</v>
      </c>
      <c r="G108" s="13">
        <v>6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1</v>
      </c>
      <c r="C109" s="13">
        <v>1</v>
      </c>
      <c r="D109" s="34">
        <v>0</v>
      </c>
      <c r="E109" s="13">
        <v>0</v>
      </c>
      <c r="F109" s="13">
        <v>0</v>
      </c>
      <c r="G109" s="13">
        <v>1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407</v>
      </c>
      <c r="B110" s="13">
        <v>0</v>
      </c>
      <c r="C110" s="13">
        <v>1</v>
      </c>
      <c r="D110" s="34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158</v>
      </c>
      <c r="C111" s="13">
        <v>136</v>
      </c>
      <c r="D111" s="34">
        <v>0.161764705882353</v>
      </c>
      <c r="E111" s="13">
        <v>1</v>
      </c>
      <c r="F111" s="13">
        <v>0</v>
      </c>
      <c r="G111" s="13">
        <v>17</v>
      </c>
      <c r="H111" s="13">
        <v>14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17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22</v>
      </c>
      <c r="C114" s="13">
        <v>25</v>
      </c>
      <c r="D114" s="34">
        <v>-0.12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2</v>
      </c>
      <c r="C115" s="13">
        <v>0</v>
      </c>
      <c r="D115" s="34">
        <v>0</v>
      </c>
      <c r="E115" s="13">
        <v>0</v>
      </c>
      <c r="F115" s="13">
        <v>0</v>
      </c>
      <c r="G115" s="13">
        <v>3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</v>
      </c>
    </row>
    <row r="116" spans="1:15" x14ac:dyDescent="0.25">
      <c r="A116" s="12" t="s">
        <v>413</v>
      </c>
      <c r="B116" s="13">
        <v>6</v>
      </c>
      <c r="C116" s="13">
        <v>5</v>
      </c>
      <c r="D116" s="34">
        <v>0.2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0</v>
      </c>
      <c r="C120" s="13">
        <v>0</v>
      </c>
      <c r="D120" s="3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1</v>
      </c>
      <c r="C121" s="13">
        <v>4</v>
      </c>
      <c r="D121" s="34">
        <v>-0.75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</v>
      </c>
    </row>
    <row r="122" spans="1:15" x14ac:dyDescent="0.25">
      <c r="A122" s="12" t="s">
        <v>419</v>
      </c>
      <c r="B122" s="13">
        <v>0</v>
      </c>
      <c r="C122" s="13">
        <v>1</v>
      </c>
      <c r="D122" s="34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1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2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2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1" t="s">
        <v>428</v>
      </c>
      <c r="B131" s="32">
        <v>0</v>
      </c>
      <c r="C131" s="32">
        <v>1</v>
      </c>
      <c r="D131" s="33">
        <v>-1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1</v>
      </c>
      <c r="D135" s="34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1" t="s">
        <v>434</v>
      </c>
      <c r="B137" s="32">
        <v>8</v>
      </c>
      <c r="C137" s="32">
        <v>15</v>
      </c>
      <c r="D137" s="33">
        <v>-0.46666666666666701</v>
      </c>
      <c r="E137" s="32">
        <v>0</v>
      </c>
      <c r="F137" s="32">
        <v>0</v>
      </c>
      <c r="G137" s="32">
        <v>3</v>
      </c>
      <c r="H137" s="32">
        <v>3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2</v>
      </c>
    </row>
    <row r="138" spans="1:15" x14ac:dyDescent="0.25">
      <c r="A138" s="12" t="s">
        <v>435</v>
      </c>
      <c r="B138" s="13">
        <v>4</v>
      </c>
      <c r="C138" s="13">
        <v>2</v>
      </c>
      <c r="D138" s="34">
        <v>1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2</v>
      </c>
    </row>
    <row r="139" spans="1:15" x14ac:dyDescent="0.25">
      <c r="A139" s="12" t="s">
        <v>436</v>
      </c>
      <c r="B139" s="13">
        <v>1</v>
      </c>
      <c r="C139" s="13">
        <v>2</v>
      </c>
      <c r="D139" s="34">
        <v>-0.5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3</v>
      </c>
      <c r="C142" s="13">
        <v>9</v>
      </c>
      <c r="D142" s="34">
        <v>-0.66666666666666696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440</v>
      </c>
      <c r="B143" s="13">
        <v>0</v>
      </c>
      <c r="C143" s="13">
        <v>2</v>
      </c>
      <c r="D143" s="34">
        <v>-1</v>
      </c>
      <c r="E143" s="13">
        <v>0</v>
      </c>
      <c r="F143" s="13">
        <v>0</v>
      </c>
      <c r="G143" s="13">
        <v>2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51" t="s">
        <v>441</v>
      </c>
      <c r="B144" s="32">
        <v>1</v>
      </c>
      <c r="C144" s="32">
        <v>2</v>
      </c>
      <c r="D144" s="33">
        <v>-0.5</v>
      </c>
      <c r="E144" s="32">
        <v>0</v>
      </c>
      <c r="F144" s="32">
        <v>0</v>
      </c>
      <c r="G144" s="32">
        <v>1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1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1</v>
      </c>
      <c r="C146" s="13">
        <v>2</v>
      </c>
      <c r="D146" s="34">
        <v>-0.5</v>
      </c>
      <c r="E146" s="13">
        <v>0</v>
      </c>
      <c r="F146" s="13">
        <v>0</v>
      </c>
      <c r="G146" s="13">
        <v>1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1</v>
      </c>
    </row>
    <row r="147" spans="1:15" x14ac:dyDescent="0.25">
      <c r="A147" s="51" t="s">
        <v>444</v>
      </c>
      <c r="B147" s="32">
        <v>11</v>
      </c>
      <c r="C147" s="32">
        <v>8</v>
      </c>
      <c r="D147" s="33">
        <v>0.375</v>
      </c>
      <c r="E147" s="32">
        <v>0</v>
      </c>
      <c r="F147" s="32">
        <v>0</v>
      </c>
      <c r="G147" s="32">
        <v>5</v>
      </c>
      <c r="H147" s="32">
        <v>3</v>
      </c>
      <c r="I147" s="32">
        <v>0</v>
      </c>
      <c r="J147" s="32">
        <v>0</v>
      </c>
      <c r="K147" s="32">
        <v>0</v>
      </c>
      <c r="L147" s="32">
        <v>0</v>
      </c>
      <c r="M147" s="32">
        <v>5</v>
      </c>
      <c r="N147" s="32">
        <v>0</v>
      </c>
      <c r="O147" s="32">
        <v>2</v>
      </c>
    </row>
    <row r="148" spans="1:15" x14ac:dyDescent="0.25">
      <c r="A148" s="12" t="s">
        <v>445</v>
      </c>
      <c r="B148" s="13">
        <v>3</v>
      </c>
      <c r="C148" s="13">
        <v>3</v>
      </c>
      <c r="D148" s="34">
        <v>0</v>
      </c>
      <c r="E148" s="13">
        <v>0</v>
      </c>
      <c r="F148" s="13">
        <v>0</v>
      </c>
      <c r="G148" s="13">
        <v>2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1</v>
      </c>
    </row>
    <row r="149" spans="1:15" x14ac:dyDescent="0.25">
      <c r="A149" s="12" t="s">
        <v>446</v>
      </c>
      <c r="B149" s="13">
        <v>1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2</v>
      </c>
      <c r="C151" s="13">
        <v>0</v>
      </c>
      <c r="D151" s="34">
        <v>0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1</v>
      </c>
      <c r="D153" s="34">
        <v>-1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3</v>
      </c>
      <c r="C154" s="13">
        <v>0</v>
      </c>
      <c r="D154" s="34">
        <v>0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5">
        <v>0</v>
      </c>
    </row>
    <row r="155" spans="1:15" x14ac:dyDescent="0.25">
      <c r="A155" s="12" t="s">
        <v>452</v>
      </c>
      <c r="B155" s="13">
        <v>2</v>
      </c>
      <c r="C155" s="13">
        <v>4</v>
      </c>
      <c r="D155" s="34">
        <v>-0.5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1</v>
      </c>
    </row>
    <row r="156" spans="1:15" x14ac:dyDescent="0.25">
      <c r="A156" s="51" t="s">
        <v>453</v>
      </c>
      <c r="B156" s="32">
        <v>21</v>
      </c>
      <c r="C156" s="32">
        <v>15</v>
      </c>
      <c r="D156" s="33">
        <v>0.4</v>
      </c>
      <c r="E156" s="32">
        <v>0</v>
      </c>
      <c r="F156" s="32">
        <v>0</v>
      </c>
      <c r="G156" s="32">
        <v>0</v>
      </c>
      <c r="H156" s="32">
        <v>2</v>
      </c>
      <c r="I156" s="32">
        <v>1</v>
      </c>
      <c r="J156" s="32">
        <v>1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1</v>
      </c>
      <c r="I159" s="13">
        <v>0</v>
      </c>
      <c r="J159" s="13">
        <v>1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0</v>
      </c>
      <c r="C161" s="13">
        <v>2</v>
      </c>
      <c r="D161" s="34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5</v>
      </c>
      <c r="C162" s="13">
        <v>1</v>
      </c>
      <c r="D162" s="34">
        <v>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2</v>
      </c>
      <c r="C163" s="13">
        <v>3</v>
      </c>
      <c r="D163" s="34">
        <v>-0.33333333333333298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2</v>
      </c>
      <c r="C164" s="13">
        <v>1</v>
      </c>
      <c r="D164" s="34">
        <v>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12</v>
      </c>
      <c r="C165" s="13">
        <v>8</v>
      </c>
      <c r="D165" s="34">
        <v>0.5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1" t="s">
        <v>463</v>
      </c>
      <c r="B166" s="32">
        <v>50</v>
      </c>
      <c r="C166" s="32">
        <v>48</v>
      </c>
      <c r="D166" s="33">
        <v>4.1666666666666699E-2</v>
      </c>
      <c r="E166" s="32">
        <v>0</v>
      </c>
      <c r="F166" s="32">
        <v>0</v>
      </c>
      <c r="G166" s="32">
        <v>28</v>
      </c>
      <c r="H166" s="32">
        <v>20</v>
      </c>
      <c r="I166" s="32">
        <v>0</v>
      </c>
      <c r="J166" s="32">
        <v>1</v>
      </c>
      <c r="K166" s="32">
        <v>0</v>
      </c>
      <c r="L166" s="32">
        <v>0</v>
      </c>
      <c r="M166" s="32">
        <v>0</v>
      </c>
      <c r="N166" s="32">
        <v>3</v>
      </c>
      <c r="O166" s="32">
        <v>24</v>
      </c>
    </row>
    <row r="167" spans="1:15" x14ac:dyDescent="0.25">
      <c r="A167" s="12" t="s">
        <v>464</v>
      </c>
      <c r="B167" s="13">
        <v>15</v>
      </c>
      <c r="C167" s="13">
        <v>21</v>
      </c>
      <c r="D167" s="34">
        <v>-0.28571428571428598</v>
      </c>
      <c r="E167" s="13">
        <v>0</v>
      </c>
      <c r="F167" s="13">
        <v>0</v>
      </c>
      <c r="G167" s="13">
        <v>7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4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19</v>
      </c>
      <c r="C173" s="13">
        <v>12</v>
      </c>
      <c r="D173" s="34">
        <v>0.58333333333333304</v>
      </c>
      <c r="E173" s="13">
        <v>0</v>
      </c>
      <c r="F173" s="13">
        <v>0</v>
      </c>
      <c r="G173" s="13">
        <v>11</v>
      </c>
      <c r="H173" s="13">
        <v>7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</v>
      </c>
      <c r="O173" s="25">
        <v>6</v>
      </c>
    </row>
    <row r="174" spans="1:15" x14ac:dyDescent="0.25">
      <c r="A174" s="12" t="s">
        <v>471</v>
      </c>
      <c r="B174" s="13">
        <v>15</v>
      </c>
      <c r="C174" s="13">
        <v>14</v>
      </c>
      <c r="D174" s="34">
        <v>7.1428571428571397E-2</v>
      </c>
      <c r="E174" s="13">
        <v>0</v>
      </c>
      <c r="F174" s="13">
        <v>0</v>
      </c>
      <c r="G174" s="13">
        <v>9</v>
      </c>
      <c r="H174" s="13">
        <v>11</v>
      </c>
      <c r="I174" s="13">
        <v>0</v>
      </c>
      <c r="J174" s="13">
        <v>1</v>
      </c>
      <c r="K174" s="13">
        <v>0</v>
      </c>
      <c r="L174" s="13">
        <v>0</v>
      </c>
      <c r="M174" s="13">
        <v>0</v>
      </c>
      <c r="N174" s="13">
        <v>0</v>
      </c>
      <c r="O174" s="25">
        <v>18</v>
      </c>
    </row>
    <row r="175" spans="1:15" x14ac:dyDescent="0.25">
      <c r="A175" s="12" t="s">
        <v>472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1</v>
      </c>
      <c r="H175" s="13">
        <v>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475</v>
      </c>
      <c r="B178" s="32">
        <v>97</v>
      </c>
      <c r="C178" s="32">
        <v>143</v>
      </c>
      <c r="D178" s="33">
        <v>-0.321678321678322</v>
      </c>
      <c r="E178" s="32">
        <v>235</v>
      </c>
      <c r="F178" s="32">
        <v>189</v>
      </c>
      <c r="G178" s="32">
        <v>62</v>
      </c>
      <c r="H178" s="32">
        <v>55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250</v>
      </c>
    </row>
    <row r="179" spans="1:15" x14ac:dyDescent="0.25">
      <c r="A179" s="12" t="s">
        <v>476</v>
      </c>
      <c r="B179" s="13">
        <v>0</v>
      </c>
      <c r="C179" s="13">
        <v>4</v>
      </c>
      <c r="D179" s="34">
        <v>-1</v>
      </c>
      <c r="E179" s="13">
        <v>1</v>
      </c>
      <c r="F179" s="13">
        <v>4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</v>
      </c>
    </row>
    <row r="180" spans="1:15" x14ac:dyDescent="0.25">
      <c r="A180" s="12" t="s">
        <v>477</v>
      </c>
      <c r="B180" s="13">
        <v>47</v>
      </c>
      <c r="C180" s="13">
        <v>87</v>
      </c>
      <c r="D180" s="34">
        <v>-0.45977011494252901</v>
      </c>
      <c r="E180" s="13">
        <v>126</v>
      </c>
      <c r="F180" s="13">
        <v>101</v>
      </c>
      <c r="G180" s="13">
        <v>30</v>
      </c>
      <c r="H180" s="13">
        <v>25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135</v>
      </c>
    </row>
    <row r="181" spans="1:15" x14ac:dyDescent="0.25">
      <c r="A181" s="12" t="s">
        <v>478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0</v>
      </c>
      <c r="C183" s="13">
        <v>2</v>
      </c>
      <c r="D183" s="34">
        <v>-1</v>
      </c>
      <c r="E183" s="13">
        <v>3</v>
      </c>
      <c r="F183" s="13">
        <v>1</v>
      </c>
      <c r="G183" s="13">
        <v>3</v>
      </c>
      <c r="H183" s="13">
        <v>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6</v>
      </c>
    </row>
    <row r="184" spans="1:15" x14ac:dyDescent="0.25">
      <c r="A184" s="12" t="s">
        <v>481</v>
      </c>
      <c r="B184" s="13">
        <v>46</v>
      </c>
      <c r="C184" s="13">
        <v>50</v>
      </c>
      <c r="D184" s="34">
        <v>-0.08</v>
      </c>
      <c r="E184" s="13">
        <v>104</v>
      </c>
      <c r="F184" s="13">
        <v>83</v>
      </c>
      <c r="G184" s="13">
        <v>29</v>
      </c>
      <c r="H184" s="13">
        <v>27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108</v>
      </c>
    </row>
    <row r="185" spans="1:15" x14ac:dyDescent="0.25">
      <c r="A185" s="12" t="s">
        <v>482</v>
      </c>
      <c r="B185" s="13">
        <v>4</v>
      </c>
      <c r="C185" s="13">
        <v>0</v>
      </c>
      <c r="D185" s="34">
        <v>0</v>
      </c>
      <c r="E185" s="13">
        <v>1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1" t="s">
        <v>483</v>
      </c>
      <c r="B186" s="32">
        <v>43</v>
      </c>
      <c r="C186" s="32">
        <v>39</v>
      </c>
      <c r="D186" s="33">
        <v>0.102564102564103</v>
      </c>
      <c r="E186" s="32">
        <v>2</v>
      </c>
      <c r="F186" s="32">
        <v>2</v>
      </c>
      <c r="G186" s="32">
        <v>14</v>
      </c>
      <c r="H186" s="32">
        <v>13</v>
      </c>
      <c r="I186" s="32">
        <v>0</v>
      </c>
      <c r="J186" s="32">
        <v>0</v>
      </c>
      <c r="K186" s="32">
        <v>0</v>
      </c>
      <c r="L186" s="32">
        <v>0</v>
      </c>
      <c r="M186" s="32">
        <v>1</v>
      </c>
      <c r="N186" s="32">
        <v>0</v>
      </c>
      <c r="O186" s="32">
        <v>16</v>
      </c>
    </row>
    <row r="187" spans="1:15" x14ac:dyDescent="0.25">
      <c r="A187" s="12" t="s">
        <v>484</v>
      </c>
      <c r="B187" s="13">
        <v>3</v>
      </c>
      <c r="C187" s="13">
        <v>1</v>
      </c>
      <c r="D187" s="34">
        <v>2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1</v>
      </c>
    </row>
    <row r="189" spans="1:15" x14ac:dyDescent="0.25">
      <c r="A189" s="12" t="s">
        <v>486</v>
      </c>
      <c r="B189" s="13">
        <v>9</v>
      </c>
      <c r="C189" s="13">
        <v>13</v>
      </c>
      <c r="D189" s="34">
        <v>-0.30769230769230799</v>
      </c>
      <c r="E189" s="13">
        <v>1</v>
      </c>
      <c r="F189" s="13">
        <v>2</v>
      </c>
      <c r="G189" s="13">
        <v>5</v>
      </c>
      <c r="H189" s="13">
        <v>6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5">
        <v>5</v>
      </c>
    </row>
    <row r="190" spans="1:15" x14ac:dyDescent="0.25">
      <c r="A190" s="12" t="s">
        <v>487</v>
      </c>
      <c r="B190" s="13">
        <v>0</v>
      </c>
      <c r="C190" s="13">
        <v>2</v>
      </c>
      <c r="D190" s="34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2</v>
      </c>
      <c r="C191" s="13">
        <v>1</v>
      </c>
      <c r="D191" s="34">
        <v>1</v>
      </c>
      <c r="E191" s="13">
        <v>0</v>
      </c>
      <c r="F191" s="13">
        <v>0</v>
      </c>
      <c r="G191" s="13">
        <v>1</v>
      </c>
      <c r="H191" s="13">
        <v>6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8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4</v>
      </c>
      <c r="C193" s="13">
        <v>3</v>
      </c>
      <c r="D193" s="34">
        <v>0.33333333333333298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2</v>
      </c>
    </row>
    <row r="194" spans="1:15" x14ac:dyDescent="0.25">
      <c r="A194" s="12" t="s">
        <v>491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1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21</v>
      </c>
      <c r="C197" s="13">
        <v>19</v>
      </c>
      <c r="D197" s="34">
        <v>0.105263157894737</v>
      </c>
      <c r="E197" s="13">
        <v>1</v>
      </c>
      <c r="F197" s="13">
        <v>0</v>
      </c>
      <c r="G197" s="13">
        <v>7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1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2</v>
      </c>
      <c r="C200" s="13">
        <v>0</v>
      </c>
      <c r="D200" s="34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1" t="s">
        <v>498</v>
      </c>
      <c r="B201" s="32">
        <v>7</v>
      </c>
      <c r="C201" s="32">
        <v>8</v>
      </c>
      <c r="D201" s="33">
        <v>-0.125</v>
      </c>
      <c r="E201" s="32">
        <v>0</v>
      </c>
      <c r="F201" s="32">
        <v>1</v>
      </c>
      <c r="G201" s="32">
        <v>2</v>
      </c>
      <c r="H201" s="32">
        <v>1</v>
      </c>
      <c r="I201" s="32">
        <v>0</v>
      </c>
      <c r="J201" s="32">
        <v>0</v>
      </c>
      <c r="K201" s="32">
        <v>0</v>
      </c>
      <c r="L201" s="32">
        <v>0</v>
      </c>
      <c r="M201" s="32">
        <v>1</v>
      </c>
      <c r="N201" s="32">
        <v>0</v>
      </c>
      <c r="O201" s="32">
        <v>2</v>
      </c>
    </row>
    <row r="202" spans="1:15" x14ac:dyDescent="0.25">
      <c r="A202" s="12" t="s">
        <v>499</v>
      </c>
      <c r="B202" s="13">
        <v>3</v>
      </c>
      <c r="C202" s="13">
        <v>4</v>
      </c>
      <c r="D202" s="34">
        <v>-0.25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2</v>
      </c>
      <c r="C206" s="13">
        <v>2</v>
      </c>
      <c r="D206" s="34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2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</v>
      </c>
      <c r="C214" s="13">
        <v>1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1</v>
      </c>
      <c r="D215" s="34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2">
        <v>114</v>
      </c>
      <c r="C221" s="32">
        <v>111</v>
      </c>
      <c r="D221" s="33">
        <v>2.7027027027027001E-2</v>
      </c>
      <c r="E221" s="32">
        <v>44</v>
      </c>
      <c r="F221" s="32">
        <v>22</v>
      </c>
      <c r="G221" s="32">
        <v>55</v>
      </c>
      <c r="H221" s="32">
        <v>40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3</v>
      </c>
      <c r="O221" s="32">
        <v>63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1</v>
      </c>
      <c r="D223" s="34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1</v>
      </c>
    </row>
    <row r="229" spans="1:15" x14ac:dyDescent="0.25">
      <c r="A229" s="12" t="s">
        <v>526</v>
      </c>
      <c r="B229" s="13">
        <v>10</v>
      </c>
      <c r="C229" s="13">
        <v>6</v>
      </c>
      <c r="D229" s="34">
        <v>0.66666666666666696</v>
      </c>
      <c r="E229" s="13">
        <v>0</v>
      </c>
      <c r="F229" s="13">
        <v>0</v>
      </c>
      <c r="G229" s="13">
        <v>2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527</v>
      </c>
      <c r="B230" s="13">
        <v>8</v>
      </c>
      <c r="C230" s="13">
        <v>8</v>
      </c>
      <c r="D230" s="34">
        <v>0</v>
      </c>
      <c r="E230" s="13">
        <v>1</v>
      </c>
      <c r="F230" s="13">
        <v>1</v>
      </c>
      <c r="G230" s="13">
        <v>3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1</v>
      </c>
    </row>
    <row r="231" spans="1:15" x14ac:dyDescent="0.25">
      <c r="A231" s="12" t="s">
        <v>528</v>
      </c>
      <c r="B231" s="13">
        <v>11</v>
      </c>
      <c r="C231" s="13">
        <v>4</v>
      </c>
      <c r="D231" s="34">
        <v>1.75</v>
      </c>
      <c r="E231" s="13">
        <v>0</v>
      </c>
      <c r="F231" s="13">
        <v>0</v>
      </c>
      <c r="G231" s="13">
        <v>2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1</v>
      </c>
    </row>
    <row r="232" spans="1:15" x14ac:dyDescent="0.25">
      <c r="A232" s="12" t="s">
        <v>529</v>
      </c>
      <c r="B232" s="13">
        <v>0</v>
      </c>
      <c r="C232" s="13">
        <v>0</v>
      </c>
      <c r="D232" s="3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530</v>
      </c>
      <c r="B233" s="13">
        <v>0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84</v>
      </c>
      <c r="C236" s="13">
        <v>92</v>
      </c>
      <c r="D236" s="34">
        <v>-8.6956521739130405E-2</v>
      </c>
      <c r="E236" s="13">
        <v>43</v>
      </c>
      <c r="F236" s="13">
        <v>21</v>
      </c>
      <c r="G236" s="13">
        <v>48</v>
      </c>
      <c r="H236" s="13">
        <v>35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3</v>
      </c>
      <c r="O236" s="25">
        <v>60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1" t="s">
        <v>539</v>
      </c>
      <c r="B242" s="32">
        <v>0</v>
      </c>
      <c r="C242" s="32">
        <v>0</v>
      </c>
      <c r="D242" s="33">
        <v>0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1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1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2">
        <v>38</v>
      </c>
      <c r="C269" s="32">
        <v>29</v>
      </c>
      <c r="D269" s="33">
        <v>0.31034482758620702</v>
      </c>
      <c r="E269" s="32">
        <v>3</v>
      </c>
      <c r="F269" s="32">
        <v>4</v>
      </c>
      <c r="G269" s="32">
        <v>23</v>
      </c>
      <c r="H269" s="32">
        <v>26</v>
      </c>
      <c r="I269" s="32">
        <v>0</v>
      </c>
      <c r="J269" s="32">
        <v>2</v>
      </c>
      <c r="K269" s="32">
        <v>0</v>
      </c>
      <c r="L269" s="32">
        <v>0</v>
      </c>
      <c r="M269" s="32">
        <v>0</v>
      </c>
      <c r="N269" s="32">
        <v>1</v>
      </c>
      <c r="O269" s="32">
        <v>34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19</v>
      </c>
      <c r="C271" s="13">
        <v>17</v>
      </c>
      <c r="D271" s="34">
        <v>0.11764705882352899</v>
      </c>
      <c r="E271" s="13">
        <v>2</v>
      </c>
      <c r="F271" s="13">
        <v>2</v>
      </c>
      <c r="G271" s="13">
        <v>14</v>
      </c>
      <c r="H271" s="13">
        <v>19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5">
        <v>22</v>
      </c>
    </row>
    <row r="272" spans="1:15" x14ac:dyDescent="0.25">
      <c r="A272" s="12" t="s">
        <v>569</v>
      </c>
      <c r="B272" s="13">
        <v>14</v>
      </c>
      <c r="C272" s="13">
        <v>12</v>
      </c>
      <c r="D272" s="34">
        <v>0.16666666666666699</v>
      </c>
      <c r="E272" s="13">
        <v>1</v>
      </c>
      <c r="F272" s="13">
        <v>0</v>
      </c>
      <c r="G272" s="13">
        <v>9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7</v>
      </c>
    </row>
    <row r="273" spans="1:15" x14ac:dyDescent="0.25">
      <c r="A273" s="12" t="s">
        <v>570</v>
      </c>
      <c r="B273" s="13">
        <v>2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2</v>
      </c>
    </row>
    <row r="274" spans="1:15" x14ac:dyDescent="0.25">
      <c r="A274" s="12" t="s">
        <v>571</v>
      </c>
      <c r="B274" s="13">
        <v>1</v>
      </c>
      <c r="C274" s="13">
        <v>0</v>
      </c>
      <c r="D274" s="3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1</v>
      </c>
    </row>
    <row r="275" spans="1:15" x14ac:dyDescent="0.25">
      <c r="A275" s="12" t="s">
        <v>572</v>
      </c>
      <c r="B275" s="13">
        <v>0</v>
      </c>
      <c r="C275" s="13">
        <v>0</v>
      </c>
      <c r="D275" s="3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5">
        <v>1</v>
      </c>
    </row>
    <row r="276" spans="1:15" x14ac:dyDescent="0.25">
      <c r="A276" s="12" t="s">
        <v>573</v>
      </c>
      <c r="B276" s="13">
        <v>2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1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1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1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1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1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1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2">
        <v>0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1</v>
      </c>
    </row>
    <row r="311" spans="1:15" x14ac:dyDescent="0.25">
      <c r="A311" s="12" t="s">
        <v>608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2">
        <v>3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3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x14ac:dyDescent="0.25">
      <c r="A318" s="51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2">
        <v>964</v>
      </c>
      <c r="C321" s="32">
        <v>1055</v>
      </c>
      <c r="D321" s="33">
        <v>-8.6255924170616102E-2</v>
      </c>
      <c r="E321" s="32">
        <v>5</v>
      </c>
      <c r="F321" s="32">
        <v>0</v>
      </c>
      <c r="G321" s="32">
        <v>46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</row>
    <row r="322" spans="1:15" x14ac:dyDescent="0.25">
      <c r="A322" s="12" t="s">
        <v>619</v>
      </c>
      <c r="B322" s="13">
        <v>964</v>
      </c>
      <c r="C322" s="13">
        <v>1055</v>
      </c>
      <c r="D322" s="34">
        <v>-8.6255924170616102E-2</v>
      </c>
      <c r="E322" s="13">
        <v>5</v>
      </c>
      <c r="F322" s="13">
        <v>0</v>
      </c>
      <c r="G322" s="13">
        <v>46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5">
        <v>0</v>
      </c>
    </row>
    <row r="323" spans="1:15" x14ac:dyDescent="0.25">
      <c r="A323" s="51" t="s">
        <v>620</v>
      </c>
      <c r="B323" s="32">
        <v>2</v>
      </c>
      <c r="C323" s="32">
        <v>0</v>
      </c>
      <c r="D323" s="33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1</v>
      </c>
      <c r="O323" s="32">
        <v>0</v>
      </c>
    </row>
    <row r="324" spans="1:15" x14ac:dyDescent="0.25">
      <c r="A324" s="12" t="s">
        <v>621</v>
      </c>
      <c r="B324" s="13">
        <v>2</v>
      </c>
      <c r="C324" s="13">
        <v>0</v>
      </c>
      <c r="D324" s="3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1</v>
      </c>
      <c r="O324" s="25">
        <v>0</v>
      </c>
    </row>
    <row r="325" spans="1:15" x14ac:dyDescent="0.25">
      <c r="A325" s="51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2">
        <v>4787</v>
      </c>
      <c r="C327" s="32">
        <v>4902</v>
      </c>
      <c r="D327" s="33">
        <v>-2.3459812321501398E-2</v>
      </c>
      <c r="E327" s="32">
        <v>460</v>
      </c>
      <c r="F327" s="32">
        <v>279</v>
      </c>
      <c r="G327" s="32">
        <v>565</v>
      </c>
      <c r="H327" s="32">
        <v>384</v>
      </c>
      <c r="I327" s="32">
        <v>10</v>
      </c>
      <c r="J327" s="32">
        <v>9</v>
      </c>
      <c r="K327" s="32">
        <v>1</v>
      </c>
      <c r="L327" s="32">
        <v>0</v>
      </c>
      <c r="M327" s="32">
        <v>10</v>
      </c>
      <c r="N327" s="32">
        <v>14</v>
      </c>
      <c r="O327" s="32">
        <v>682</v>
      </c>
    </row>
  </sheetData>
  <sheetProtection algorithmName="SHA-512" hashValue="njmGD6AcwP6BmByhtpaiW/I+ASSAxU9R7605M0vKDxXSopEEvtCQsHUHP9kmaNs/XnIDIkTM0x1krLhsXXecIQ==" saltValue="VX7wfZPp1su3jRVEwqK2I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0" t="s">
        <v>627</v>
      </c>
      <c r="B5" s="12" t="s">
        <v>628</v>
      </c>
      <c r="C5" s="25">
        <v>0</v>
      </c>
    </row>
    <row r="6" spans="1:3" x14ac:dyDescent="0.25">
      <c r="A6" s="171"/>
      <c r="B6" s="12" t="s">
        <v>311</v>
      </c>
      <c r="C6" s="25">
        <v>16</v>
      </c>
    </row>
    <row r="7" spans="1:3" x14ac:dyDescent="0.25">
      <c r="A7" s="171"/>
      <c r="B7" s="12" t="s">
        <v>629</v>
      </c>
      <c r="C7" s="25">
        <v>0</v>
      </c>
    </row>
    <row r="8" spans="1:3" x14ac:dyDescent="0.25">
      <c r="A8" s="171"/>
      <c r="B8" s="12" t="s">
        <v>630</v>
      </c>
      <c r="C8" s="25">
        <v>3</v>
      </c>
    </row>
    <row r="9" spans="1:3" x14ac:dyDescent="0.25">
      <c r="A9" s="171"/>
      <c r="B9" s="12" t="s">
        <v>631</v>
      </c>
      <c r="C9" s="25">
        <v>5</v>
      </c>
    </row>
    <row r="10" spans="1:3" x14ac:dyDescent="0.25">
      <c r="A10" s="171"/>
      <c r="B10" s="12" t="s">
        <v>632</v>
      </c>
      <c r="C10" s="25">
        <v>3</v>
      </c>
    </row>
    <row r="11" spans="1:3" x14ac:dyDescent="0.25">
      <c r="A11" s="171"/>
      <c r="B11" s="12" t="s">
        <v>633</v>
      </c>
      <c r="C11" s="25">
        <v>18</v>
      </c>
    </row>
    <row r="12" spans="1:3" x14ac:dyDescent="0.25">
      <c r="A12" s="171"/>
      <c r="B12" s="12" t="s">
        <v>408</v>
      </c>
      <c r="C12" s="25">
        <v>13</v>
      </c>
    </row>
    <row r="13" spans="1:3" x14ac:dyDescent="0.25">
      <c r="A13" s="171"/>
      <c r="B13" s="12" t="s">
        <v>634</v>
      </c>
      <c r="C13" s="25">
        <v>2</v>
      </c>
    </row>
    <row r="14" spans="1:3" x14ac:dyDescent="0.25">
      <c r="A14" s="171"/>
      <c r="B14" s="12" t="s">
        <v>635</v>
      </c>
      <c r="C14" s="25">
        <v>0</v>
      </c>
    </row>
    <row r="15" spans="1:3" x14ac:dyDescent="0.25">
      <c r="A15" s="171"/>
      <c r="B15" s="12" t="s">
        <v>478</v>
      </c>
      <c r="C15" s="25">
        <v>0</v>
      </c>
    </row>
    <row r="16" spans="1:3" x14ac:dyDescent="0.25">
      <c r="A16" s="171"/>
      <c r="B16" s="12" t="s">
        <v>636</v>
      </c>
      <c r="C16" s="25">
        <v>5</v>
      </c>
    </row>
    <row r="17" spans="1:3" x14ac:dyDescent="0.25">
      <c r="A17" s="171"/>
      <c r="B17" s="12" t="s">
        <v>637</v>
      </c>
      <c r="C17" s="25">
        <v>9</v>
      </c>
    </row>
    <row r="18" spans="1:3" x14ac:dyDescent="0.25">
      <c r="A18" s="171"/>
      <c r="B18" s="12" t="s">
        <v>638</v>
      </c>
      <c r="C18" s="25">
        <v>2</v>
      </c>
    </row>
    <row r="19" spans="1:3" x14ac:dyDescent="0.25">
      <c r="A19" s="172"/>
      <c r="B19" s="12" t="s">
        <v>106</v>
      </c>
      <c r="C19" s="25">
        <v>24</v>
      </c>
    </row>
    <row r="20" spans="1:3" x14ac:dyDescent="0.25">
      <c r="A20" s="170" t="s">
        <v>639</v>
      </c>
      <c r="B20" s="12" t="s">
        <v>640</v>
      </c>
      <c r="C20" s="25">
        <v>0</v>
      </c>
    </row>
    <row r="21" spans="1:3" x14ac:dyDescent="0.25">
      <c r="A21" s="172"/>
      <c r="B21" s="12" t="s">
        <v>641</v>
      </c>
      <c r="C21" s="25">
        <v>0</v>
      </c>
    </row>
    <row r="22" spans="1:3" x14ac:dyDescent="0.25">
      <c r="A22" s="170" t="s">
        <v>642</v>
      </c>
      <c r="B22" s="12" t="s">
        <v>643</v>
      </c>
      <c r="C22" s="25">
        <v>1</v>
      </c>
    </row>
    <row r="23" spans="1:3" x14ac:dyDescent="0.25">
      <c r="A23" s="171"/>
      <c r="B23" s="12" t="s">
        <v>644</v>
      </c>
      <c r="C23" s="25">
        <v>0</v>
      </c>
    </row>
    <row r="24" spans="1:3" x14ac:dyDescent="0.25">
      <c r="A24" s="172"/>
      <c r="B24" s="15" t="s">
        <v>645</v>
      </c>
      <c r="C24" s="35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6"/>
    </row>
    <row r="28" spans="1:3" x14ac:dyDescent="0.25">
      <c r="A28" s="170" t="s">
        <v>282</v>
      </c>
      <c r="B28" s="12" t="s">
        <v>648</v>
      </c>
      <c r="C28" s="25">
        <v>0</v>
      </c>
    </row>
    <row r="29" spans="1:3" x14ac:dyDescent="0.25">
      <c r="A29" s="171"/>
      <c r="B29" s="12" t="s">
        <v>649</v>
      </c>
      <c r="C29" s="25">
        <v>1</v>
      </c>
    </row>
    <row r="30" spans="1:3" x14ac:dyDescent="0.25">
      <c r="A30" s="171"/>
      <c r="B30" s="12" t="s">
        <v>650</v>
      </c>
      <c r="C30" s="25">
        <v>0</v>
      </c>
    </row>
    <row r="31" spans="1:3" x14ac:dyDescent="0.25">
      <c r="A31" s="172"/>
      <c r="B31" s="12" t="s">
        <v>651</v>
      </c>
      <c r="C31" s="25">
        <v>0</v>
      </c>
    </row>
    <row r="32" spans="1:3" x14ac:dyDescent="0.25">
      <c r="A32" s="11" t="s">
        <v>652</v>
      </c>
      <c r="B32" s="18"/>
      <c r="C32" s="25">
        <v>0</v>
      </c>
    </row>
    <row r="33" spans="1:3" x14ac:dyDescent="0.25">
      <c r="A33" s="11" t="s">
        <v>653</v>
      </c>
      <c r="B33" s="18"/>
      <c r="C33" s="25">
        <v>12</v>
      </c>
    </row>
    <row r="34" spans="1:3" x14ac:dyDescent="0.25">
      <c r="A34" s="11" t="s">
        <v>654</v>
      </c>
      <c r="B34" s="18"/>
      <c r="C34" s="25">
        <v>36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0</v>
      </c>
    </row>
    <row r="37" spans="1:3" x14ac:dyDescent="0.25">
      <c r="A37" s="11" t="s">
        <v>657</v>
      </c>
      <c r="B37" s="18"/>
      <c r="C37" s="25">
        <v>1</v>
      </c>
    </row>
    <row r="38" spans="1:3" x14ac:dyDescent="0.25">
      <c r="A38" s="11" t="s">
        <v>645</v>
      </c>
      <c r="B38" s="18"/>
      <c r="C38" s="25">
        <v>9</v>
      </c>
    </row>
    <row r="39" spans="1:3" x14ac:dyDescent="0.25">
      <c r="A39" s="170" t="s">
        <v>658</v>
      </c>
      <c r="B39" s="12" t="s">
        <v>659</v>
      </c>
      <c r="C39" s="25">
        <v>1</v>
      </c>
    </row>
    <row r="40" spans="1:3" x14ac:dyDescent="0.25">
      <c r="A40" s="171"/>
      <c r="B40" s="12" t="s">
        <v>660</v>
      </c>
      <c r="C40" s="25">
        <v>0</v>
      </c>
    </row>
    <row r="41" spans="1:3" x14ac:dyDescent="0.25">
      <c r="A41" s="171"/>
      <c r="B41" s="12" t="s">
        <v>661</v>
      </c>
      <c r="C41" s="25">
        <v>2</v>
      </c>
    </row>
    <row r="42" spans="1:3" x14ac:dyDescent="0.25">
      <c r="A42" s="171"/>
      <c r="B42" s="12" t="s">
        <v>662</v>
      </c>
      <c r="C42" s="25">
        <v>0</v>
      </c>
    </row>
    <row r="43" spans="1:3" x14ac:dyDescent="0.25">
      <c r="A43" s="172"/>
      <c r="B43" s="15" t="s">
        <v>663</v>
      </c>
      <c r="C43" s="35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9</v>
      </c>
    </row>
    <row r="47" spans="1:3" x14ac:dyDescent="0.25">
      <c r="A47" s="170" t="s">
        <v>76</v>
      </c>
      <c r="B47" s="12" t="s">
        <v>665</v>
      </c>
      <c r="C47" s="25">
        <v>12</v>
      </c>
    </row>
    <row r="48" spans="1:3" x14ac:dyDescent="0.25">
      <c r="A48" s="172"/>
      <c r="B48" s="12" t="s">
        <v>666</v>
      </c>
      <c r="C48" s="25">
        <v>37</v>
      </c>
    </row>
    <row r="49" spans="1:3" x14ac:dyDescent="0.25">
      <c r="A49" s="170" t="s">
        <v>667</v>
      </c>
      <c r="B49" s="12" t="s">
        <v>668</v>
      </c>
      <c r="C49" s="25">
        <v>0</v>
      </c>
    </row>
    <row r="50" spans="1:3" x14ac:dyDescent="0.25">
      <c r="A50" s="172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0" t="s">
        <v>204</v>
      </c>
      <c r="B53" s="12" t="s">
        <v>17</v>
      </c>
      <c r="C53" s="25">
        <v>180</v>
      </c>
    </row>
    <row r="54" spans="1:3" x14ac:dyDescent="0.25">
      <c r="A54" s="171"/>
      <c r="B54" s="12" t="s">
        <v>671</v>
      </c>
      <c r="C54" s="25">
        <v>25</v>
      </c>
    </row>
    <row r="55" spans="1:3" x14ac:dyDescent="0.25">
      <c r="A55" s="171"/>
      <c r="B55" s="12" t="s">
        <v>672</v>
      </c>
      <c r="C55" s="25">
        <v>8</v>
      </c>
    </row>
    <row r="56" spans="1:3" x14ac:dyDescent="0.25">
      <c r="A56" s="171"/>
      <c r="B56" s="12" t="s">
        <v>673</v>
      </c>
      <c r="C56" s="25">
        <v>46</v>
      </c>
    </row>
    <row r="57" spans="1:3" x14ac:dyDescent="0.25">
      <c r="A57" s="172"/>
      <c r="B57" s="12" t="s">
        <v>674</v>
      </c>
      <c r="C57" s="25">
        <v>0</v>
      </c>
    </row>
    <row r="58" spans="1:3" x14ac:dyDescent="0.25">
      <c r="A58" s="170" t="s">
        <v>675</v>
      </c>
      <c r="B58" s="12" t="s">
        <v>676</v>
      </c>
      <c r="C58" s="25">
        <v>101</v>
      </c>
    </row>
    <row r="59" spans="1:3" x14ac:dyDescent="0.25">
      <c r="A59" s="171"/>
      <c r="B59" s="12" t="s">
        <v>677</v>
      </c>
      <c r="C59" s="25">
        <v>5</v>
      </c>
    </row>
    <row r="60" spans="1:3" x14ac:dyDescent="0.25">
      <c r="A60" s="171"/>
      <c r="B60" s="12" t="s">
        <v>678</v>
      </c>
      <c r="C60" s="25">
        <v>4</v>
      </c>
    </row>
    <row r="61" spans="1:3" x14ac:dyDescent="0.25">
      <c r="A61" s="171"/>
      <c r="B61" s="12" t="s">
        <v>679</v>
      </c>
      <c r="C61" s="25">
        <v>41</v>
      </c>
    </row>
    <row r="62" spans="1:3" x14ac:dyDescent="0.25">
      <c r="A62" s="172"/>
      <c r="B62" s="15" t="s">
        <v>674</v>
      </c>
      <c r="C62" s="35">
        <v>55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98</v>
      </c>
    </row>
    <row r="66" spans="1:3" x14ac:dyDescent="0.25">
      <c r="A66" s="11" t="s">
        <v>682</v>
      </c>
      <c r="B66" s="18"/>
      <c r="C66" s="25">
        <v>0</v>
      </c>
    </row>
    <row r="67" spans="1:3" x14ac:dyDescent="0.25">
      <c r="A67" s="11" t="s">
        <v>683</v>
      </c>
      <c r="B67" s="18"/>
      <c r="C67" s="25">
        <v>0</v>
      </c>
    </row>
    <row r="68" spans="1:3" x14ac:dyDescent="0.25">
      <c r="A68" s="170" t="s">
        <v>684</v>
      </c>
      <c r="B68" s="12" t="s">
        <v>685</v>
      </c>
      <c r="C68" s="25">
        <v>0</v>
      </c>
    </row>
    <row r="69" spans="1:3" x14ac:dyDescent="0.25">
      <c r="A69" s="172"/>
      <c r="B69" s="12" t="s">
        <v>686</v>
      </c>
      <c r="C69" s="25">
        <v>2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0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1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5">
        <v>0</v>
      </c>
    </row>
  </sheetData>
  <sheetProtection algorithmName="SHA-512" hashValue="H7loi8MNjJn4SLE3/+kRFkf5TKz4He3HZLakIXzLUrkQoYNZ5jWRygQulO/VDZJcWacNfDvNRcjPu1spcoD4xA==" saltValue="6GAK/JFR7kjVolf5aOemOg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81" t="s">
        <v>695</v>
      </c>
      <c r="B5" s="40" t="s">
        <v>696</v>
      </c>
      <c r="C5" s="41">
        <v>1</v>
      </c>
    </row>
    <row r="6" spans="1:3" x14ac:dyDescent="0.25">
      <c r="A6" s="182"/>
      <c r="B6" s="40" t="s">
        <v>289</v>
      </c>
      <c r="C6" s="41">
        <v>7</v>
      </c>
    </row>
    <row r="7" spans="1:3" x14ac:dyDescent="0.25">
      <c r="A7" s="182"/>
      <c r="B7" s="40" t="s">
        <v>697</v>
      </c>
      <c r="C7" s="41">
        <v>7</v>
      </c>
    </row>
    <row r="8" spans="1:3" x14ac:dyDescent="0.25">
      <c r="A8" s="182"/>
      <c r="B8" s="40" t="s">
        <v>698</v>
      </c>
      <c r="C8" s="26"/>
    </row>
    <row r="9" spans="1:3" x14ac:dyDescent="0.25">
      <c r="A9" s="182"/>
      <c r="B9" s="40" t="s">
        <v>699</v>
      </c>
      <c r="C9" s="26"/>
    </row>
    <row r="10" spans="1:3" x14ac:dyDescent="0.25">
      <c r="A10" s="182"/>
      <c r="B10" s="40" t="s">
        <v>700</v>
      </c>
      <c r="C10" s="26"/>
    </row>
    <row r="11" spans="1:3" x14ac:dyDescent="0.25">
      <c r="A11" s="183"/>
      <c r="B11" s="40" t="s">
        <v>701</v>
      </c>
      <c r="C11" s="26"/>
    </row>
    <row r="12" spans="1:3" x14ac:dyDescent="0.25">
      <c r="A12" s="181" t="s">
        <v>702</v>
      </c>
      <c r="B12" s="40" t="s">
        <v>59</v>
      </c>
      <c r="C12" s="41">
        <v>12</v>
      </c>
    </row>
    <row r="13" spans="1:3" x14ac:dyDescent="0.25">
      <c r="A13" s="182"/>
      <c r="B13" s="40" t="s">
        <v>703</v>
      </c>
      <c r="C13" s="41">
        <v>2</v>
      </c>
    </row>
    <row r="14" spans="1:3" x14ac:dyDescent="0.25">
      <c r="A14" s="182"/>
      <c r="B14" s="40" t="s">
        <v>704</v>
      </c>
      <c r="C14" s="26"/>
    </row>
    <row r="15" spans="1:3" x14ac:dyDescent="0.25">
      <c r="A15" s="183"/>
      <c r="B15" s="42" t="s">
        <v>705</v>
      </c>
      <c r="C15" s="43">
        <v>6</v>
      </c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41">
        <v>0</v>
      </c>
    </row>
    <row r="19" spans="1:3" x14ac:dyDescent="0.25">
      <c r="A19" s="39" t="s">
        <v>708</v>
      </c>
      <c r="B19" s="18"/>
      <c r="C19" s="41">
        <v>1</v>
      </c>
    </row>
    <row r="20" spans="1:3" x14ac:dyDescent="0.25">
      <c r="A20" s="39" t="s">
        <v>709</v>
      </c>
      <c r="B20" s="18"/>
      <c r="C20" s="41">
        <v>0</v>
      </c>
    </row>
    <row r="21" spans="1:3" x14ac:dyDescent="0.25">
      <c r="A21" s="39" t="s">
        <v>710</v>
      </c>
      <c r="B21" s="18"/>
      <c r="C21" s="41">
        <v>0</v>
      </c>
    </row>
    <row r="22" spans="1:3" x14ac:dyDescent="0.25">
      <c r="A22" s="39" t="s">
        <v>711</v>
      </c>
      <c r="B22" s="18"/>
      <c r="C22" s="41">
        <v>2</v>
      </c>
    </row>
    <row r="23" spans="1:3" x14ac:dyDescent="0.25">
      <c r="A23" s="39" t="s">
        <v>712</v>
      </c>
      <c r="B23" s="18"/>
      <c r="C23" s="41">
        <v>1</v>
      </c>
    </row>
    <row r="24" spans="1:3" x14ac:dyDescent="0.25">
      <c r="A24" s="39" t="s">
        <v>713</v>
      </c>
      <c r="B24" s="18"/>
      <c r="C24" s="41">
        <v>1</v>
      </c>
    </row>
    <row r="25" spans="1:3" x14ac:dyDescent="0.25">
      <c r="A25" s="39" t="s">
        <v>714</v>
      </c>
      <c r="B25" s="18"/>
      <c r="C25" s="41">
        <v>0</v>
      </c>
    </row>
    <row r="26" spans="1:3" x14ac:dyDescent="0.25">
      <c r="A26" s="39" t="s">
        <v>715</v>
      </c>
      <c r="B26" s="18"/>
      <c r="C26" s="41">
        <v>0</v>
      </c>
    </row>
    <row r="27" spans="1:3" x14ac:dyDescent="0.25">
      <c r="A27" s="39" t="s">
        <v>716</v>
      </c>
      <c r="B27" s="19"/>
      <c r="C27" s="43">
        <v>2</v>
      </c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41">
        <v>1</v>
      </c>
    </row>
    <row r="31" spans="1:3" x14ac:dyDescent="0.25">
      <c r="A31" s="39" t="s">
        <v>719</v>
      </c>
      <c r="B31" s="18"/>
      <c r="C31" s="26"/>
    </row>
    <row r="32" spans="1:3" x14ac:dyDescent="0.25">
      <c r="A32" s="39" t="s">
        <v>720</v>
      </c>
      <c r="B32" s="18"/>
      <c r="C32" s="41">
        <v>4</v>
      </c>
    </row>
    <row r="33" spans="1:6" x14ac:dyDescent="0.25">
      <c r="A33" s="39" t="s">
        <v>721</v>
      </c>
      <c r="B33" s="18"/>
      <c r="C33" s="41">
        <v>4</v>
      </c>
    </row>
    <row r="34" spans="1:6" x14ac:dyDescent="0.25">
      <c r="A34" s="39" t="s">
        <v>722</v>
      </c>
      <c r="B34" s="18"/>
      <c r="C34" s="26"/>
    </row>
    <row r="35" spans="1:6" x14ac:dyDescent="0.25">
      <c r="A35" s="39" t="s">
        <v>723</v>
      </c>
      <c r="B35" s="18"/>
      <c r="C35" s="41">
        <v>3</v>
      </c>
    </row>
    <row r="36" spans="1:6" x14ac:dyDescent="0.25">
      <c r="A36" s="39" t="s">
        <v>724</v>
      </c>
      <c r="B36" s="18"/>
      <c r="C36" s="26"/>
    </row>
    <row r="37" spans="1:6" x14ac:dyDescent="0.25">
      <c r="A37" s="39" t="s">
        <v>725</v>
      </c>
      <c r="B37" s="19"/>
      <c r="C37" s="43">
        <v>1</v>
      </c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41">
        <v>0</v>
      </c>
    </row>
    <row r="41" spans="1:6" x14ac:dyDescent="0.25">
      <c r="A41" s="39" t="s">
        <v>109</v>
      </c>
      <c r="B41" s="18"/>
      <c r="C41" s="41">
        <v>0</v>
      </c>
    </row>
    <row r="42" spans="1:6" x14ac:dyDescent="0.25">
      <c r="A42" s="39" t="s">
        <v>727</v>
      </c>
      <c r="B42" s="19"/>
      <c r="C42" s="43">
        <v>0</v>
      </c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81" t="s">
        <v>627</v>
      </c>
      <c r="B45" s="40" t="s">
        <v>730</v>
      </c>
      <c r="C45" s="45">
        <v>0</v>
      </c>
      <c r="D45" s="45">
        <v>0</v>
      </c>
      <c r="E45" s="45">
        <v>0</v>
      </c>
      <c r="F45" s="41">
        <v>0</v>
      </c>
    </row>
    <row r="46" spans="1:6" x14ac:dyDescent="0.25">
      <c r="A46" s="182"/>
      <c r="B46" s="40" t="s">
        <v>731</v>
      </c>
      <c r="C46" s="45">
        <v>0</v>
      </c>
      <c r="D46" s="45">
        <v>0</v>
      </c>
      <c r="E46" s="45">
        <v>0</v>
      </c>
      <c r="F46" s="41">
        <v>0</v>
      </c>
    </row>
    <row r="47" spans="1:6" x14ac:dyDescent="0.25">
      <c r="A47" s="182"/>
      <c r="B47" s="40" t="s">
        <v>732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182"/>
      <c r="B48" s="40" t="s">
        <v>733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182"/>
      <c r="B49" s="40" t="s">
        <v>311</v>
      </c>
      <c r="C49" s="45">
        <v>0</v>
      </c>
      <c r="D49" s="45">
        <v>0</v>
      </c>
      <c r="E49" s="45">
        <v>0</v>
      </c>
      <c r="F49" s="41">
        <v>1</v>
      </c>
    </row>
    <row r="50" spans="1:6" x14ac:dyDescent="0.25">
      <c r="A50" s="182"/>
      <c r="B50" s="40" t="s">
        <v>734</v>
      </c>
      <c r="C50" s="45">
        <v>4</v>
      </c>
      <c r="D50" s="45">
        <v>1</v>
      </c>
      <c r="E50" s="45">
        <v>0</v>
      </c>
      <c r="F50" s="41">
        <v>0</v>
      </c>
    </row>
    <row r="51" spans="1:6" x14ac:dyDescent="0.25">
      <c r="A51" s="182"/>
      <c r="B51" s="40" t="s">
        <v>735</v>
      </c>
      <c r="C51" s="45">
        <v>3</v>
      </c>
      <c r="D51" s="45">
        <v>3</v>
      </c>
      <c r="E51" s="45">
        <v>0</v>
      </c>
      <c r="F51" s="41">
        <v>2</v>
      </c>
    </row>
    <row r="52" spans="1:6" x14ac:dyDescent="0.25">
      <c r="A52" s="182"/>
      <c r="B52" s="40" t="s">
        <v>736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182"/>
      <c r="B53" s="40" t="s">
        <v>737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182"/>
      <c r="B54" s="40" t="s">
        <v>738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182"/>
      <c r="B55" s="40" t="s">
        <v>739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182"/>
      <c r="B56" s="40" t="s">
        <v>740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2"/>
      <c r="B57" s="40" t="s">
        <v>349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182"/>
      <c r="B58" s="40" t="s">
        <v>741</v>
      </c>
      <c r="C58" s="45">
        <v>0</v>
      </c>
      <c r="D58" s="45">
        <v>1</v>
      </c>
      <c r="E58" s="45">
        <v>0</v>
      </c>
      <c r="F58" s="41">
        <v>0</v>
      </c>
    </row>
    <row r="59" spans="1:6" x14ac:dyDescent="0.25">
      <c r="A59" s="182"/>
      <c r="B59" s="40" t="s">
        <v>742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2"/>
      <c r="B60" s="40" t="s">
        <v>743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2"/>
      <c r="B61" s="40" t="s">
        <v>744</v>
      </c>
      <c r="C61" s="45">
        <v>0</v>
      </c>
      <c r="D61" s="45">
        <v>1</v>
      </c>
      <c r="E61" s="45">
        <v>0</v>
      </c>
      <c r="F61" s="41">
        <v>0</v>
      </c>
    </row>
    <row r="62" spans="1:6" x14ac:dyDescent="0.25">
      <c r="A62" s="182"/>
      <c r="B62" s="40" t="s">
        <v>745</v>
      </c>
      <c r="C62" s="45">
        <v>0</v>
      </c>
      <c r="D62" s="45">
        <v>0</v>
      </c>
      <c r="E62" s="45">
        <v>0</v>
      </c>
      <c r="F62" s="41">
        <v>0</v>
      </c>
    </row>
    <row r="63" spans="1:6" x14ac:dyDescent="0.25">
      <c r="A63" s="183"/>
      <c r="B63" s="40" t="s">
        <v>746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79" t="s">
        <v>747</v>
      </c>
      <c r="B64" s="180"/>
      <c r="C64" s="46">
        <v>7</v>
      </c>
      <c r="D64" s="46">
        <v>6</v>
      </c>
      <c r="E64" s="46">
        <v>0</v>
      </c>
      <c r="F64" s="46">
        <v>3</v>
      </c>
    </row>
    <row r="65" spans="1:6" x14ac:dyDescent="0.25">
      <c r="A65" s="181" t="s">
        <v>642</v>
      </c>
      <c r="B65" s="40" t="s">
        <v>748</v>
      </c>
      <c r="C65" s="45">
        <v>0</v>
      </c>
      <c r="D65" s="45">
        <v>0</v>
      </c>
      <c r="E65" s="45">
        <v>0</v>
      </c>
      <c r="F65" s="41">
        <v>0</v>
      </c>
    </row>
    <row r="66" spans="1:6" x14ac:dyDescent="0.25">
      <c r="A66" s="182"/>
      <c r="B66" s="40" t="s">
        <v>749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3"/>
      <c r="B67" s="40" t="s">
        <v>106</v>
      </c>
      <c r="C67" s="45">
        <v>0</v>
      </c>
      <c r="D67" s="45">
        <v>0</v>
      </c>
      <c r="E67" s="45">
        <v>0</v>
      </c>
      <c r="F67" s="41">
        <v>0</v>
      </c>
    </row>
    <row r="68" spans="1:6" x14ac:dyDescent="0.25">
      <c r="A68" s="179" t="s">
        <v>750</v>
      </c>
      <c r="B68" s="180"/>
      <c r="C68" s="46">
        <v>0</v>
      </c>
      <c r="D68" s="46">
        <v>0</v>
      </c>
      <c r="E68" s="46">
        <v>0</v>
      </c>
      <c r="F68" s="46">
        <v>0</v>
      </c>
    </row>
  </sheetData>
  <sheetProtection algorithmName="SHA-512" hashValue="fG1J0AUZA8H5+rUqRl2wamO9fSJcheyFWXIyr5NRSy11noMtPcTzV+gtVtf+hmFIjyoKdvyznKcC/+omimrNlg==" saltValue="6j23dx8HR+w2Lb5uhPkXj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0" t="s">
        <v>753</v>
      </c>
      <c r="B6" s="12" t="s">
        <v>754</v>
      </c>
      <c r="C6" s="25">
        <v>135</v>
      </c>
    </row>
    <row r="7" spans="1:3" x14ac:dyDescent="0.25">
      <c r="A7" s="171"/>
      <c r="B7" s="12" t="s">
        <v>696</v>
      </c>
      <c r="C7" s="25">
        <v>45</v>
      </c>
    </row>
    <row r="8" spans="1:3" x14ac:dyDescent="0.25">
      <c r="A8" s="171"/>
      <c r="B8" s="12" t="s">
        <v>755</v>
      </c>
      <c r="C8" s="25">
        <v>83</v>
      </c>
    </row>
    <row r="9" spans="1:3" x14ac:dyDescent="0.25">
      <c r="A9" s="171"/>
      <c r="B9" s="12" t="s">
        <v>756</v>
      </c>
      <c r="C9" s="25">
        <v>78</v>
      </c>
    </row>
    <row r="10" spans="1:3" x14ac:dyDescent="0.25">
      <c r="A10" s="171"/>
      <c r="B10" s="12" t="s">
        <v>698</v>
      </c>
      <c r="C10" s="25">
        <v>1</v>
      </c>
    </row>
    <row r="11" spans="1:3" x14ac:dyDescent="0.25">
      <c r="A11" s="171"/>
      <c r="B11" s="12" t="s">
        <v>699</v>
      </c>
      <c r="C11" s="25">
        <v>0</v>
      </c>
    </row>
    <row r="12" spans="1:3" x14ac:dyDescent="0.25">
      <c r="A12" s="171"/>
      <c r="B12" s="12" t="s">
        <v>757</v>
      </c>
      <c r="C12" s="25">
        <v>0</v>
      </c>
    </row>
    <row r="13" spans="1:3" x14ac:dyDescent="0.25">
      <c r="A13" s="172"/>
      <c r="B13" s="15" t="s">
        <v>758</v>
      </c>
      <c r="C13" s="35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119</v>
      </c>
    </row>
    <row r="17" spans="1:3" x14ac:dyDescent="0.25">
      <c r="A17" s="11" t="s">
        <v>761</v>
      </c>
      <c r="B17" s="18"/>
      <c r="C17" s="25">
        <v>32</v>
      </c>
    </row>
    <row r="18" spans="1:3" x14ac:dyDescent="0.25">
      <c r="A18" s="11" t="s">
        <v>762</v>
      </c>
      <c r="B18" s="18"/>
      <c r="C18" s="25">
        <v>35</v>
      </c>
    </row>
    <row r="19" spans="1:3" x14ac:dyDescent="0.25">
      <c r="A19" s="11" t="s">
        <v>763</v>
      </c>
      <c r="B19" s="19"/>
      <c r="C19" s="35">
        <v>30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0</v>
      </c>
    </row>
    <row r="23" spans="1:3" x14ac:dyDescent="0.25">
      <c r="A23" s="11" t="s">
        <v>766</v>
      </c>
      <c r="B23" s="18"/>
      <c r="C23" s="25">
        <v>0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5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1</v>
      </c>
    </row>
    <row r="31" spans="1:3" x14ac:dyDescent="0.25">
      <c r="A31" s="11" t="s">
        <v>773</v>
      </c>
      <c r="B31" s="19"/>
      <c r="C31" s="35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</v>
      </c>
    </row>
    <row r="35" spans="1:3" x14ac:dyDescent="0.25">
      <c r="A35" s="11" t="s">
        <v>775</v>
      </c>
      <c r="B35" s="18"/>
      <c r="C35" s="25">
        <v>6</v>
      </c>
    </row>
    <row r="36" spans="1:3" x14ac:dyDescent="0.25">
      <c r="A36" s="11" t="s">
        <v>776</v>
      </c>
      <c r="B36" s="18"/>
      <c r="C36" s="25">
        <v>66</v>
      </c>
    </row>
    <row r="37" spans="1:3" x14ac:dyDescent="0.25">
      <c r="A37" s="11" t="s">
        <v>777</v>
      </c>
      <c r="B37" s="18"/>
      <c r="C37" s="25">
        <v>20</v>
      </c>
    </row>
    <row r="38" spans="1:3" x14ac:dyDescent="0.25">
      <c r="A38" s="11" t="s">
        <v>778</v>
      </c>
      <c r="B38" s="18"/>
      <c r="C38" s="25">
        <v>58</v>
      </c>
    </row>
    <row r="39" spans="1:3" x14ac:dyDescent="0.25">
      <c r="A39" s="11" t="s">
        <v>779</v>
      </c>
      <c r="B39" s="19"/>
      <c r="C39" s="35">
        <v>7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0</v>
      </c>
    </row>
    <row r="43" spans="1:3" x14ac:dyDescent="0.25">
      <c r="A43" s="11" t="s">
        <v>782</v>
      </c>
      <c r="B43" s="19"/>
      <c r="C43" s="35">
        <v>0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0" t="s">
        <v>784</v>
      </c>
      <c r="B46" s="12" t="s">
        <v>785</v>
      </c>
      <c r="C46" s="25">
        <v>38</v>
      </c>
    </row>
    <row r="47" spans="1:3" x14ac:dyDescent="0.25">
      <c r="A47" s="171"/>
      <c r="B47" s="12" t="s">
        <v>120</v>
      </c>
      <c r="C47" s="25">
        <v>21</v>
      </c>
    </row>
    <row r="48" spans="1:3" x14ac:dyDescent="0.25">
      <c r="A48" s="171"/>
      <c r="B48" s="12" t="s">
        <v>786</v>
      </c>
      <c r="C48" s="25">
        <v>31</v>
      </c>
    </row>
    <row r="49" spans="1:6" x14ac:dyDescent="0.25">
      <c r="A49" s="172"/>
      <c r="B49" s="15" t="s">
        <v>787</v>
      </c>
      <c r="C49" s="35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0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727</v>
      </c>
      <c r="B54" s="19"/>
      <c r="C54" s="35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0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5">
        <v>0</v>
      </c>
    </row>
    <row r="58" spans="1:6" x14ac:dyDescent="0.25">
      <c r="A58" s="171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71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71"/>
      <c r="B60" s="12" t="s">
        <v>733</v>
      </c>
      <c r="C60" s="13">
        <v>0</v>
      </c>
      <c r="D60" s="13">
        <v>0</v>
      </c>
      <c r="E60" s="13">
        <v>0</v>
      </c>
      <c r="F60" s="25">
        <v>0</v>
      </c>
    </row>
    <row r="61" spans="1:6" x14ac:dyDescent="0.25">
      <c r="A61" s="171"/>
      <c r="B61" s="12" t="s">
        <v>311</v>
      </c>
      <c r="C61" s="13">
        <v>3</v>
      </c>
      <c r="D61" s="13">
        <v>11</v>
      </c>
      <c r="E61" s="13">
        <v>4</v>
      </c>
      <c r="F61" s="25">
        <v>2</v>
      </c>
    </row>
    <row r="62" spans="1:6" x14ac:dyDescent="0.25">
      <c r="A62" s="171"/>
      <c r="B62" s="12" t="s">
        <v>788</v>
      </c>
      <c r="C62" s="13">
        <v>50</v>
      </c>
      <c r="D62" s="13">
        <v>58</v>
      </c>
      <c r="E62" s="13">
        <v>7</v>
      </c>
      <c r="F62" s="25">
        <v>8</v>
      </c>
    </row>
    <row r="63" spans="1:6" x14ac:dyDescent="0.25">
      <c r="A63" s="171"/>
      <c r="B63" s="12" t="s">
        <v>789</v>
      </c>
      <c r="C63" s="13">
        <v>9</v>
      </c>
      <c r="D63" s="13">
        <v>5</v>
      </c>
      <c r="E63" s="13">
        <v>2</v>
      </c>
      <c r="F63" s="25">
        <v>0</v>
      </c>
    </row>
    <row r="64" spans="1:6" x14ac:dyDescent="0.25">
      <c r="A64" s="171"/>
      <c r="B64" s="12" t="s">
        <v>736</v>
      </c>
      <c r="C64" s="13">
        <v>0</v>
      </c>
      <c r="D64" s="13">
        <v>1</v>
      </c>
      <c r="E64" s="13">
        <v>1</v>
      </c>
      <c r="F64" s="25">
        <v>0</v>
      </c>
    </row>
    <row r="65" spans="1:6" x14ac:dyDescent="0.25">
      <c r="A65" s="171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71"/>
      <c r="B66" s="12" t="s">
        <v>791</v>
      </c>
      <c r="C66" s="13">
        <v>1</v>
      </c>
      <c r="D66" s="13">
        <v>16</v>
      </c>
      <c r="E66" s="13">
        <v>7</v>
      </c>
      <c r="F66" s="25">
        <v>3</v>
      </c>
    </row>
    <row r="67" spans="1:6" x14ac:dyDescent="0.25">
      <c r="A67" s="171"/>
      <c r="B67" s="12" t="s">
        <v>792</v>
      </c>
      <c r="C67" s="13">
        <v>0</v>
      </c>
      <c r="D67" s="13">
        <v>0</v>
      </c>
      <c r="E67" s="13">
        <v>2</v>
      </c>
      <c r="F67" s="25">
        <v>0</v>
      </c>
    </row>
    <row r="68" spans="1:6" x14ac:dyDescent="0.25">
      <c r="A68" s="171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71"/>
      <c r="B69" s="12" t="s">
        <v>349</v>
      </c>
      <c r="C69" s="13">
        <v>0</v>
      </c>
      <c r="D69" s="13">
        <v>0</v>
      </c>
      <c r="E69" s="13">
        <v>0</v>
      </c>
      <c r="F69" s="25">
        <v>0</v>
      </c>
    </row>
    <row r="70" spans="1:6" x14ac:dyDescent="0.25">
      <c r="A70" s="171"/>
      <c r="B70" s="12" t="s">
        <v>741</v>
      </c>
      <c r="C70" s="13">
        <v>0</v>
      </c>
      <c r="D70" s="13">
        <v>0</v>
      </c>
      <c r="E70" s="13">
        <v>0</v>
      </c>
      <c r="F70" s="25">
        <v>0</v>
      </c>
    </row>
    <row r="71" spans="1:6" x14ac:dyDescent="0.25">
      <c r="A71" s="171"/>
      <c r="B71" s="12" t="s">
        <v>742</v>
      </c>
      <c r="C71" s="13">
        <v>0</v>
      </c>
      <c r="D71" s="13">
        <v>0</v>
      </c>
      <c r="E71" s="13">
        <v>0</v>
      </c>
      <c r="F71" s="25">
        <v>0</v>
      </c>
    </row>
    <row r="72" spans="1:6" x14ac:dyDescent="0.25">
      <c r="A72" s="171"/>
      <c r="B72" s="12" t="s">
        <v>743</v>
      </c>
      <c r="C72" s="13">
        <v>0</v>
      </c>
      <c r="D72" s="13">
        <v>0</v>
      </c>
      <c r="E72" s="13">
        <v>1</v>
      </c>
      <c r="F72" s="25">
        <v>0</v>
      </c>
    </row>
    <row r="73" spans="1:6" x14ac:dyDescent="0.25">
      <c r="A73" s="171"/>
      <c r="B73" s="12" t="s">
        <v>744</v>
      </c>
      <c r="C73" s="13">
        <v>16</v>
      </c>
      <c r="D73" s="13">
        <v>29</v>
      </c>
      <c r="E73" s="13">
        <v>11</v>
      </c>
      <c r="F73" s="25">
        <v>3</v>
      </c>
    </row>
    <row r="74" spans="1:6" x14ac:dyDescent="0.25">
      <c r="A74" s="171"/>
      <c r="B74" s="12" t="s">
        <v>745</v>
      </c>
      <c r="C74" s="13">
        <v>0</v>
      </c>
      <c r="D74" s="13">
        <v>3</v>
      </c>
      <c r="E74" s="13">
        <v>0</v>
      </c>
      <c r="F74" s="25">
        <v>0</v>
      </c>
    </row>
    <row r="75" spans="1:6" x14ac:dyDescent="0.25">
      <c r="A75" s="172"/>
      <c r="B75" s="12" t="s">
        <v>746</v>
      </c>
      <c r="C75" s="13">
        <v>0</v>
      </c>
      <c r="D75" s="13">
        <v>0</v>
      </c>
      <c r="E75" s="13">
        <v>0</v>
      </c>
      <c r="F75" s="25">
        <v>0</v>
      </c>
    </row>
    <row r="76" spans="1:6" x14ac:dyDescent="0.25">
      <c r="A76" s="184" t="s">
        <v>747</v>
      </c>
      <c r="B76" s="185"/>
      <c r="C76" s="32">
        <v>79</v>
      </c>
      <c r="D76" s="32">
        <v>123</v>
      </c>
      <c r="E76" s="32">
        <v>35</v>
      </c>
      <c r="F76" s="32">
        <v>16</v>
      </c>
    </row>
    <row r="77" spans="1:6" x14ac:dyDescent="0.25">
      <c r="A77" s="170" t="s">
        <v>793</v>
      </c>
      <c r="B77" s="12" t="s">
        <v>748</v>
      </c>
      <c r="C77" s="13">
        <v>3</v>
      </c>
      <c r="D77" s="13">
        <v>0</v>
      </c>
      <c r="E77" s="13">
        <v>0</v>
      </c>
      <c r="F77" s="25">
        <v>0</v>
      </c>
    </row>
    <row r="78" spans="1:6" x14ac:dyDescent="0.25">
      <c r="A78" s="171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72"/>
      <c r="B79" s="12" t="s">
        <v>106</v>
      </c>
      <c r="C79" s="13">
        <v>1</v>
      </c>
      <c r="D79" s="13">
        <v>0</v>
      </c>
      <c r="E79" s="13">
        <v>0</v>
      </c>
      <c r="F79" s="25">
        <v>0</v>
      </c>
    </row>
    <row r="80" spans="1:6" x14ac:dyDescent="0.25">
      <c r="A80" s="184" t="s">
        <v>794</v>
      </c>
      <c r="B80" s="185"/>
      <c r="C80" s="32">
        <v>4</v>
      </c>
      <c r="D80" s="32">
        <v>0</v>
      </c>
      <c r="E80" s="32">
        <v>0</v>
      </c>
      <c r="F80" s="32">
        <v>0</v>
      </c>
    </row>
  </sheetData>
  <sheetProtection algorithmName="SHA-512" hashValue="KgRYiCUmrb+g/MkdUMnk5khEnVe5cm7KcMfkVeHoM0A8TGj4QohHLcJoJwaZX/ovlEdc7TGkmu31lHsa8d0eWA==" saltValue="5zNfOcs/9H2/lLe9xQac9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3</v>
      </c>
    </row>
    <row r="6" spans="1:3" x14ac:dyDescent="0.25">
      <c r="A6" s="11" t="s">
        <v>798</v>
      </c>
      <c r="B6" s="18"/>
      <c r="C6" s="25">
        <v>63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5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2</v>
      </c>
    </row>
    <row r="13" spans="1:3" x14ac:dyDescent="0.25">
      <c r="A13" s="11" t="s">
        <v>798</v>
      </c>
      <c r="B13" s="18"/>
      <c r="C13" s="25">
        <v>5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5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0</v>
      </c>
    </row>
    <row r="20" spans="1:3" x14ac:dyDescent="0.25">
      <c r="A20" s="11" t="s">
        <v>805</v>
      </c>
      <c r="B20" s="18"/>
      <c r="C20" s="25">
        <v>0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5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</v>
      </c>
    </row>
    <row r="26" spans="1:3" x14ac:dyDescent="0.25">
      <c r="A26" s="11" t="s">
        <v>810</v>
      </c>
      <c r="B26" s="19"/>
      <c r="C26" s="35">
        <v>1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</v>
      </c>
    </row>
    <row r="30" spans="1:3" x14ac:dyDescent="0.25">
      <c r="A30" s="11" t="s">
        <v>813</v>
      </c>
      <c r="B30" s="19"/>
      <c r="C30" s="35">
        <v>0</v>
      </c>
    </row>
  </sheetData>
  <sheetProtection algorithmName="SHA-512" hashValue="E6GQxIXyYmKbEc7ygNvdTuQ+p2YznjWkAiBMt5AxSoB8VV8ihPwquVSILaOElFAPSMLJOXdFWd8G5FDrLV4eLA==" saltValue="hoIoV2bcNkxoCA+ay/Cms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73</v>
      </c>
    </row>
    <row r="6" spans="1:3" x14ac:dyDescent="0.25">
      <c r="A6" s="11" t="s">
        <v>817</v>
      </c>
      <c r="B6" s="18"/>
      <c r="C6" s="26"/>
    </row>
    <row r="7" spans="1:3" x14ac:dyDescent="0.25">
      <c r="A7" s="11" t="s">
        <v>818</v>
      </c>
      <c r="B7" s="18"/>
      <c r="C7" s="26"/>
    </row>
    <row r="8" spans="1:3" x14ac:dyDescent="0.25">
      <c r="A8" s="11" t="s">
        <v>819</v>
      </c>
      <c r="B8" s="18"/>
      <c r="C8" s="25">
        <v>2</v>
      </c>
    </row>
    <row r="9" spans="1:3" x14ac:dyDescent="0.25">
      <c r="A9" s="11" t="s">
        <v>820</v>
      </c>
      <c r="B9" s="18"/>
      <c r="C9" s="26"/>
    </row>
    <row r="10" spans="1:3" x14ac:dyDescent="0.25">
      <c r="A10" s="11" t="s">
        <v>821</v>
      </c>
      <c r="B10" s="19"/>
      <c r="C10" s="35">
        <v>16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15</v>
      </c>
    </row>
    <row r="14" spans="1:3" x14ac:dyDescent="0.25">
      <c r="A14" s="11" t="s">
        <v>824</v>
      </c>
      <c r="B14" s="18"/>
      <c r="C14" s="25">
        <v>1</v>
      </c>
    </row>
    <row r="15" spans="1:3" x14ac:dyDescent="0.25">
      <c r="A15" s="11" t="s">
        <v>825</v>
      </c>
      <c r="B15" s="19"/>
      <c r="C15" s="35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6"/>
    </row>
    <row r="19" spans="1:3" x14ac:dyDescent="0.25">
      <c r="A19" s="11" t="s">
        <v>828</v>
      </c>
      <c r="B19" s="18"/>
      <c r="C19" s="26"/>
    </row>
    <row r="20" spans="1:3" x14ac:dyDescent="0.25">
      <c r="A20" s="11" t="s">
        <v>829</v>
      </c>
      <c r="B20" s="19"/>
      <c r="C20" s="47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6"/>
    </row>
    <row r="24" spans="1:3" x14ac:dyDescent="0.25">
      <c r="A24" s="11" t="s">
        <v>832</v>
      </c>
      <c r="B24" s="18"/>
      <c r="C24" s="26"/>
    </row>
    <row r="25" spans="1:3" x14ac:dyDescent="0.25">
      <c r="A25" s="11" t="s">
        <v>833</v>
      </c>
      <c r="B25" s="18"/>
      <c r="C25" s="26"/>
    </row>
    <row r="26" spans="1:3" x14ac:dyDescent="0.25">
      <c r="A26" s="11" t="s">
        <v>834</v>
      </c>
      <c r="B26" s="18"/>
      <c r="C26" s="26"/>
    </row>
    <row r="27" spans="1:3" x14ac:dyDescent="0.25">
      <c r="A27" s="11" t="s">
        <v>835</v>
      </c>
      <c r="B27" s="19"/>
      <c r="C27" s="47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6"/>
    </row>
    <row r="31" spans="1:3" x14ac:dyDescent="0.25">
      <c r="A31" s="11" t="s">
        <v>838</v>
      </c>
      <c r="B31" s="18"/>
      <c r="C31" s="26"/>
    </row>
    <row r="32" spans="1:3" x14ac:dyDescent="0.25">
      <c r="A32" s="11" t="s">
        <v>839</v>
      </c>
      <c r="B32" s="18"/>
      <c r="C32" s="25">
        <v>2</v>
      </c>
    </row>
    <row r="33" spans="1:3" x14ac:dyDescent="0.25">
      <c r="A33" s="11" t="s">
        <v>760</v>
      </c>
      <c r="B33" s="18"/>
      <c r="C33" s="26"/>
    </row>
    <row r="34" spans="1:3" x14ac:dyDescent="0.25">
      <c r="A34" s="11" t="s">
        <v>840</v>
      </c>
      <c r="B34" s="18"/>
      <c r="C34" s="26"/>
    </row>
    <row r="35" spans="1:3" x14ac:dyDescent="0.25">
      <c r="A35" s="11" t="s">
        <v>841</v>
      </c>
      <c r="B35" s="19"/>
      <c r="C35" s="47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6"/>
    </row>
    <row r="39" spans="1:3" x14ac:dyDescent="0.25">
      <c r="A39" s="11" t="s">
        <v>838</v>
      </c>
      <c r="B39" s="18"/>
      <c r="C39" s="26"/>
    </row>
    <row r="40" spans="1:3" x14ac:dyDescent="0.25">
      <c r="A40" s="11" t="s">
        <v>839</v>
      </c>
      <c r="B40" s="18"/>
      <c r="C40" s="25">
        <v>1</v>
      </c>
    </row>
    <row r="41" spans="1:3" x14ac:dyDescent="0.25">
      <c r="A41" s="11" t="s">
        <v>760</v>
      </c>
      <c r="B41" s="18"/>
      <c r="C41" s="26"/>
    </row>
    <row r="42" spans="1:3" x14ac:dyDescent="0.25">
      <c r="A42" s="11" t="s">
        <v>840</v>
      </c>
      <c r="B42" s="19"/>
      <c r="C42" s="35">
        <v>1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6"/>
    </row>
    <row r="46" spans="1:3" x14ac:dyDescent="0.25">
      <c r="A46" s="11" t="s">
        <v>838</v>
      </c>
      <c r="B46" s="18"/>
      <c r="C46" s="26"/>
    </row>
    <row r="47" spans="1:3" x14ac:dyDescent="0.25">
      <c r="A47" s="11" t="s">
        <v>839</v>
      </c>
      <c r="B47" s="18"/>
      <c r="C47" s="26"/>
    </row>
    <row r="48" spans="1:3" x14ac:dyDescent="0.25">
      <c r="A48" s="11" t="s">
        <v>760</v>
      </c>
      <c r="B48" s="18"/>
      <c r="C48" s="26"/>
    </row>
    <row r="49" spans="1:3" x14ac:dyDescent="0.25">
      <c r="A49" s="11" t="s">
        <v>840</v>
      </c>
      <c r="B49" s="19"/>
      <c r="C49" s="47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6"/>
    </row>
    <row r="53" spans="1:3" x14ac:dyDescent="0.25">
      <c r="A53" s="11" t="s">
        <v>838</v>
      </c>
      <c r="B53" s="18"/>
      <c r="C53" s="26"/>
    </row>
    <row r="54" spans="1:3" x14ac:dyDescent="0.25">
      <c r="A54" s="11" t="s">
        <v>839</v>
      </c>
      <c r="B54" s="18"/>
      <c r="C54" s="26"/>
    </row>
    <row r="55" spans="1:3" x14ac:dyDescent="0.25">
      <c r="A55" s="11" t="s">
        <v>760</v>
      </c>
      <c r="B55" s="18"/>
      <c r="C55" s="26"/>
    </row>
    <row r="56" spans="1:3" x14ac:dyDescent="0.25">
      <c r="A56" s="11" t="s">
        <v>840</v>
      </c>
      <c r="B56" s="19"/>
      <c r="C56" s="35">
        <v>1</v>
      </c>
    </row>
  </sheetData>
  <sheetProtection algorithmName="SHA-512" hashValue="GhF137R+lB8a+ejFAiFUuNuzNlxYic3EeDXxIfP7cLg+A35y96DHRmORfGUFLe1XivPpeXDQEN/i33Uz25/kGA==" saltValue="jyM5rJ4wsBnwlgTnLdVIp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97</v>
      </c>
      <c r="C4" s="32">
        <v>143</v>
      </c>
      <c r="D4" s="33">
        <v>-0.321678321678322</v>
      </c>
      <c r="E4" s="32">
        <v>235</v>
      </c>
      <c r="F4" s="32">
        <v>189</v>
      </c>
      <c r="G4" s="32">
        <v>62</v>
      </c>
      <c r="H4" s="32">
        <v>55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250</v>
      </c>
    </row>
    <row r="5" spans="1:15" x14ac:dyDescent="0.25">
      <c r="A5" s="12" t="s">
        <v>476</v>
      </c>
      <c r="B5" s="13">
        <v>0</v>
      </c>
      <c r="C5" s="13">
        <v>4</v>
      </c>
      <c r="D5" s="34">
        <v>-1</v>
      </c>
      <c r="E5" s="13">
        <v>1</v>
      </c>
      <c r="F5" s="13">
        <v>4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</v>
      </c>
    </row>
    <row r="6" spans="1:15" x14ac:dyDescent="0.25">
      <c r="A6" s="12" t="s">
        <v>477</v>
      </c>
      <c r="B6" s="13">
        <v>47</v>
      </c>
      <c r="C6" s="13">
        <v>87</v>
      </c>
      <c r="D6" s="34">
        <v>-0.45977011494252901</v>
      </c>
      <c r="E6" s="13">
        <v>126</v>
      </c>
      <c r="F6" s="13">
        <v>101</v>
      </c>
      <c r="G6" s="13">
        <v>30</v>
      </c>
      <c r="H6" s="13">
        <v>25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135</v>
      </c>
    </row>
    <row r="7" spans="1:15" x14ac:dyDescent="0.25">
      <c r="A7" s="12" t="s">
        <v>478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0</v>
      </c>
      <c r="C9" s="13">
        <v>2</v>
      </c>
      <c r="D9" s="34">
        <v>-1</v>
      </c>
      <c r="E9" s="13">
        <v>3</v>
      </c>
      <c r="F9" s="13">
        <v>1</v>
      </c>
      <c r="G9" s="13">
        <v>3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6</v>
      </c>
    </row>
    <row r="10" spans="1:15" x14ac:dyDescent="0.25">
      <c r="A10" s="12" t="s">
        <v>481</v>
      </c>
      <c r="B10" s="13">
        <v>46</v>
      </c>
      <c r="C10" s="13">
        <v>50</v>
      </c>
      <c r="D10" s="34">
        <v>-0.08</v>
      </c>
      <c r="E10" s="13">
        <v>104</v>
      </c>
      <c r="F10" s="13">
        <v>83</v>
      </c>
      <c r="G10" s="13">
        <v>29</v>
      </c>
      <c r="H10" s="13">
        <v>27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108</v>
      </c>
    </row>
    <row r="11" spans="1:15" x14ac:dyDescent="0.25">
      <c r="A11" s="15" t="s">
        <v>482</v>
      </c>
      <c r="B11" s="16">
        <v>4</v>
      </c>
      <c r="C11" s="16">
        <v>0</v>
      </c>
      <c r="D11" s="48">
        <v>0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7PZ/StUbMxhVDyYFAYwZIEQUncMVAb351gdh73oblp6I5yj6sWvRjCu7W+n+GxAHcynzYFERukX7uuoQk+DJkg==" saltValue="k2n8e44RHyhP5yw3v63on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2020-05-19T09:59:59Z</dcterms:created>
  <dcterms:modified xsi:type="dcterms:W3CDTF">2020-06-08T11:05:47Z</dcterms:modified>
</cp:coreProperties>
</file>