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a1D9vNhoL6ryi+qCI7JZM2Skvry7eYJivT2j2cfAlcOyYZ5VTDFmI2pu0L6cs2zT04UxHkCJJ6u2/2copYsFAg==" workbookSaltValue="HPqVM7EbpP6BEnmmdAJ7HQ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20" i="12" s="1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E80" i="12"/>
  <c r="D80" i="12"/>
  <c r="K42" i="12"/>
  <c r="G42" i="12"/>
  <c r="L42" i="12"/>
  <c r="J42" i="12"/>
  <c r="I42" i="12"/>
  <c r="H42" i="12"/>
  <c r="F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<sst xmlns="http://schemas.openxmlformats.org/spreadsheetml/2006/main" count="2138" uniqueCount="1113">
  <si>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</si>
  <si>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</si>
  <si>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</si>
  <si>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</si>
  <si>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</si>
  <si>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</si>
  <si>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Madrid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</si>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</sst>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07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9D-4588-98DF-DD791B92AA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09D-4588-98DF-DD791B92AA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31272</c:v>
                </c:pt>
                <c:pt idx="1">
                  <c:v>149988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9D-4588-98DF-DD791B92A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FB-4E25-AF3B-FA6149C24C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FB-4E25-AF3B-FA6149C24C1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3FB-4E25-AF3B-FA6149C24C1B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279</c:v>
                </c:pt>
                <c:pt idx="1">
                  <c:v>7250</c:v>
                </c:pt>
                <c:pt idx="2">
                  <c:v>5016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FB-4E25-AF3B-FA6149C24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CD-45EA-BC2F-70C61C564E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DCD-45EA-BC2F-70C61C564E5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DCD-45EA-BC2F-70C61C564E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27467</c:v>
                </c:pt>
                <c:pt idx="1">
                  <c:v>9990</c:v>
                </c:pt>
                <c:pt idx="2">
                  <c:v>13227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CD-45EA-BC2F-70C61C564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33-43D9-AE4F-84C68EFA8E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33-43D9-AE4F-84C68EFA8E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3335</c:v>
                </c:pt>
                <c:pt idx="1">
                  <c:v>1349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33-43D9-AE4F-84C68EFA8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5C-4478-9432-4F692A2DC4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5C-4478-9432-4F692A2DC4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44498</c:v>
                </c:pt>
                <c:pt idx="1">
                  <c:v>23142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5C-4478-9432-4F692A2DC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5214</c:v>
              </c:pt>
              <c:pt idx="1">
                <c:v>24095</c:v>
              </c:pt>
              <c:pt idx="2">
                <c:v>222</c:v>
              </c:pt>
              <c:pt idx="3">
                <c:v>35</c:v>
              </c:pt>
              <c:pt idx="4">
                <c:v>1706</c:v>
              </c:pt>
            </c:numLit>
          </c:val>
          <c:extLst>
            <c:ext xmlns:c16="http://schemas.microsoft.com/office/drawing/2014/chart" uri="{C3380CC4-5D6E-409C-BE32-E72D297353CC}">
              <c16:uniqueId val="{00000001-A8A5-44BA-B3E7-4D74EE62A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210798650168722E-2"/>
          <c:y val="0.26916640419947507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13364</c:v>
              </c:pt>
              <c:pt idx="1">
                <c:v>18388</c:v>
              </c:pt>
              <c:pt idx="2">
                <c:v>1006</c:v>
              </c:pt>
              <c:pt idx="3">
                <c:v>312</c:v>
              </c:pt>
              <c:pt idx="4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1-EFFA-4C9C-82D9-C7D5529D1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851743532058488"/>
          <c:y val="0.3388776902887139"/>
          <c:w val="0.23433970753655792"/>
          <c:h val="0.5222440944881889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80</c:v>
              </c:pt>
              <c:pt idx="1">
                <c:v>719</c:v>
              </c:pt>
              <c:pt idx="2">
                <c:v>48</c:v>
              </c:pt>
              <c:pt idx="3">
                <c:v>7</c:v>
              </c:pt>
              <c:pt idx="4">
                <c:v>220</c:v>
              </c:pt>
              <c:pt idx="5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1-4B62-4B9A-8F87-20D411965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69"/>
          <c:y val="7.775590551181101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505</c:v>
              </c:pt>
              <c:pt idx="1">
                <c:v>577</c:v>
              </c:pt>
              <c:pt idx="2">
                <c:v>214</c:v>
              </c:pt>
            </c:numLit>
          </c:val>
          <c:extLst>
            <c:ext xmlns:c16="http://schemas.microsoft.com/office/drawing/2014/chart" uri="{C3380CC4-5D6E-409C-BE32-E72D297353CC}">
              <c16:uniqueId val="{00000001-D377-4ADB-8CE7-96D1F82BB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19554</c:v>
              </c:pt>
              <c:pt idx="1">
                <c:v>238</c:v>
              </c:pt>
              <c:pt idx="2">
                <c:v>2695</c:v>
              </c:pt>
              <c:pt idx="3">
                <c:v>273</c:v>
              </c:pt>
              <c:pt idx="4">
                <c:v>231</c:v>
              </c:pt>
              <c:pt idx="5">
                <c:v>4</c:v>
              </c:pt>
              <c:pt idx="6">
                <c:v>39</c:v>
              </c:pt>
              <c:pt idx="7">
                <c:v>574</c:v>
              </c:pt>
              <c:pt idx="8">
                <c:v>4031</c:v>
              </c:pt>
              <c:pt idx="9">
                <c:v>1258</c:v>
              </c:pt>
              <c:pt idx="10">
                <c:v>33335</c:v>
              </c:pt>
            </c:numLit>
          </c:val>
          <c:extLst>
            <c:ext xmlns:c16="http://schemas.microsoft.com/office/drawing/2014/chart" uri="{C3380CC4-5D6E-409C-BE32-E72D297353CC}">
              <c16:uniqueId val="{00000001-2622-4DCD-9B31-D3D280E75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7.2709138630398476E-2"/>
          <c:w val="0.26628523622047245"/>
          <c:h val="0.8970054879503697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Aux!$AI$2:$AI$15</c:f>
              <c:strCache>
                <c:ptCount val="14"/>
                <c:pt idx="0">
                  <c:v>Desacuerdo conyugal</c:v>
                </c:pt>
                <c:pt idx="1">
                  <c:v>Separación contencioso</c:v>
                </c:pt>
                <c:pt idx="2">
                  <c:v>Separación mutuo acuerdo</c:v>
                </c:pt>
                <c:pt idx="3">
                  <c:v>Divorcio contencioso</c:v>
                </c:pt>
                <c:pt idx="4">
                  <c:v>Divorcio mutuo acuerdo</c:v>
                </c:pt>
                <c:pt idx="5">
                  <c:v>Ruptura unión de hecho contenciosa</c:v>
                </c:pt>
                <c:pt idx="6">
                  <c:v>Ruptura unión de hecho mutuo acuerdo</c:v>
                </c:pt>
                <c:pt idx="7">
                  <c:v>Nulidad matrimonial</c:v>
                </c:pt>
                <c:pt idx="8">
                  <c:v>Medidas provisionales previas/coetáneas/posteriores</c:v>
                </c:pt>
                <c:pt idx="9">
                  <c:v>Incidente modificación medidas contencioso</c:v>
                </c:pt>
                <c:pt idx="10">
                  <c:v>Incidente modificación medidas mutuo acuerdo</c:v>
                </c:pt>
                <c:pt idx="11">
                  <c:v>Liquidación régimen económico matrimonial</c:v>
                </c:pt>
                <c:pt idx="12">
                  <c:v>Ejecución forzosa medidas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105</c:v>
              </c:pt>
              <c:pt idx="1">
                <c:v>70</c:v>
              </c:pt>
              <c:pt idx="2">
                <c:v>209</c:v>
              </c:pt>
              <c:pt idx="3">
                <c:v>3100</c:v>
              </c:pt>
              <c:pt idx="4">
                <c:v>4150</c:v>
              </c:pt>
              <c:pt idx="5">
                <c:v>3381</c:v>
              </c:pt>
              <c:pt idx="6">
                <c:v>1635</c:v>
              </c:pt>
              <c:pt idx="7">
                <c:v>24</c:v>
              </c:pt>
              <c:pt idx="8">
                <c:v>2196</c:v>
              </c:pt>
              <c:pt idx="9">
                <c:v>3158</c:v>
              </c:pt>
              <c:pt idx="10">
                <c:v>629</c:v>
              </c:pt>
              <c:pt idx="11">
                <c:v>33</c:v>
              </c:pt>
              <c:pt idx="12">
                <c:v>854</c:v>
              </c:pt>
              <c:pt idx="1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95AF-486C-84F5-293C76103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41-46E2-AAB4-57BE213FEB5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41-46E2-AAB4-57BE213FEB5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541-46E2-AAB4-57BE213FEB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3669</c:v>
                </c:pt>
                <c:pt idx="1">
                  <c:v>5525</c:v>
                </c:pt>
                <c:pt idx="2">
                  <c:v>13364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41-46E2-AAB4-57BE213FE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Aux!$D$2:$D$21</c:f>
              <c:strCache>
                <c:ptCount val="2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Honor</c:v>
                </c:pt>
                <c:pt idx="7">
                  <c:v>Relaciones familiares</c:v>
                </c:pt>
                <c:pt idx="8">
                  <c:v>Patrimonio</c:v>
                </c:pt>
                <c:pt idx="9">
                  <c:v>Derechos trabajadores</c:v>
                </c:pt>
                <c:pt idx="10">
                  <c:v>Ordenación territorio / patrimonio histórico / medio ambiente</c:v>
                </c:pt>
                <c:pt idx="11">
                  <c:v>Seguridad colectiva</c:v>
                </c:pt>
                <c:pt idx="12">
                  <c:v>Drogas</c:v>
                </c:pt>
                <c:pt idx="13">
                  <c:v>Seguridad Vial </c:v>
                </c:pt>
                <c:pt idx="14">
                  <c:v>Falsedades</c:v>
                </c:pt>
                <c:pt idx="15">
                  <c:v>Administración Pública</c:v>
                </c:pt>
                <c:pt idx="16">
                  <c:v>Administración Justicia</c:v>
                </c:pt>
                <c:pt idx="17">
                  <c:v>Orden público</c:v>
                </c:pt>
                <c:pt idx="18">
                  <c:v>S / E</c:v>
                </c:pt>
                <c:pt idx="19">
                  <c:v>Otros</c:v>
                </c:pt>
              </c:strCache>
            </c:strRef>
          </c:cat>
          <c:val>
            <c:numLit>
              <c:formatCode>General</c:formatCode>
              <c:ptCount val="20"/>
              <c:pt idx="0">
                <c:v>44443</c:v>
              </c:pt>
              <c:pt idx="1">
                <c:v>15821</c:v>
              </c:pt>
              <c:pt idx="2">
                <c:v>5708</c:v>
              </c:pt>
              <c:pt idx="3">
                <c:v>142</c:v>
              </c:pt>
              <c:pt idx="4">
                <c:v>2735</c:v>
              </c:pt>
              <c:pt idx="5">
                <c:v>485</c:v>
              </c:pt>
              <c:pt idx="6">
                <c:v>610</c:v>
              </c:pt>
              <c:pt idx="7">
                <c:v>3100</c:v>
              </c:pt>
              <c:pt idx="8">
                <c:v>38156</c:v>
              </c:pt>
              <c:pt idx="9">
                <c:v>210</c:v>
              </c:pt>
              <c:pt idx="10">
                <c:v>177</c:v>
              </c:pt>
              <c:pt idx="11">
                <c:v>128</c:v>
              </c:pt>
              <c:pt idx="12">
                <c:v>2794</c:v>
              </c:pt>
              <c:pt idx="13">
                <c:v>3430</c:v>
              </c:pt>
              <c:pt idx="14">
                <c:v>2815</c:v>
              </c:pt>
              <c:pt idx="15">
                <c:v>291</c:v>
              </c:pt>
              <c:pt idx="16">
                <c:v>5625</c:v>
              </c:pt>
              <c:pt idx="17">
                <c:v>2460</c:v>
              </c:pt>
              <c:pt idx="18">
                <c:v>44246</c:v>
              </c:pt>
              <c:pt idx="19">
                <c:v>305</c:v>
              </c:pt>
            </c:numLit>
          </c:val>
          <c:extLst>
            <c:ext xmlns:c16="http://schemas.microsoft.com/office/drawing/2014/chart" uri="{C3380CC4-5D6E-409C-BE32-E72D297353CC}">
              <c16:uniqueId val="{00000000-217F-405B-83C1-C0D809FA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448</c:v>
              </c:pt>
              <c:pt idx="1">
                <c:v>8219</c:v>
              </c:pt>
              <c:pt idx="2">
                <c:v>1621</c:v>
              </c:pt>
              <c:pt idx="3">
                <c:v>73</c:v>
              </c:pt>
              <c:pt idx="4">
                <c:v>1672</c:v>
              </c:pt>
              <c:pt idx="5">
                <c:v>9431</c:v>
              </c:pt>
              <c:pt idx="6">
                <c:v>115</c:v>
              </c:pt>
              <c:pt idx="7">
                <c:v>1189</c:v>
              </c:pt>
              <c:pt idx="8">
                <c:v>593</c:v>
              </c:pt>
              <c:pt idx="9">
                <c:v>57</c:v>
              </c:pt>
              <c:pt idx="10">
                <c:v>174</c:v>
              </c:pt>
            </c:numLit>
          </c:val>
          <c:extLst>
            <c:ext xmlns:c16="http://schemas.microsoft.com/office/drawing/2014/chart" uri="{C3380CC4-5D6E-409C-BE32-E72D297353CC}">
              <c16:uniqueId val="{00000000-B680-4DA0-93A0-B02B75F4E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Aux!$H$2:$H$15</c:f>
              <c:strCache>
                <c:ptCount val="14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394</c:v>
              </c:pt>
              <c:pt idx="1">
                <c:v>1964</c:v>
              </c:pt>
              <c:pt idx="2">
                <c:v>862</c:v>
              </c:pt>
              <c:pt idx="3">
                <c:v>27</c:v>
              </c:pt>
              <c:pt idx="4">
                <c:v>13</c:v>
              </c:pt>
              <c:pt idx="5">
                <c:v>17</c:v>
              </c:pt>
              <c:pt idx="6">
                <c:v>1042</c:v>
              </c:pt>
              <c:pt idx="7">
                <c:v>1704</c:v>
              </c:pt>
              <c:pt idx="8">
                <c:v>8530</c:v>
              </c:pt>
              <c:pt idx="9">
                <c:v>124</c:v>
              </c:pt>
              <c:pt idx="10">
                <c:v>21</c:v>
              </c:pt>
              <c:pt idx="11">
                <c:v>827</c:v>
              </c:pt>
              <c:pt idx="12">
                <c:v>385</c:v>
              </c:pt>
              <c:pt idx="13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9699-400A-87A1-5BDA5CD16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Hacienda Pública / Seguridad Social </c:v>
                </c:pt>
                <c:pt idx="8">
                  <c:v>Derechos trabajadores</c:v>
                </c:pt>
                <c:pt idx="9">
                  <c:v>Ordenación territorio / patrimonio histórico / medio ambiente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S / E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2239</c:v>
              </c:pt>
              <c:pt idx="1">
                <c:v>4337</c:v>
              </c:pt>
              <c:pt idx="2">
                <c:v>656</c:v>
              </c:pt>
              <c:pt idx="3">
                <c:v>517</c:v>
              </c:pt>
              <c:pt idx="4">
                <c:v>111</c:v>
              </c:pt>
              <c:pt idx="5">
                <c:v>995</c:v>
              </c:pt>
              <c:pt idx="6">
                <c:v>9807</c:v>
              </c:pt>
              <c:pt idx="7">
                <c:v>85</c:v>
              </c:pt>
              <c:pt idx="8">
                <c:v>71</c:v>
              </c:pt>
              <c:pt idx="9">
                <c:v>91</c:v>
              </c:pt>
              <c:pt idx="10">
                <c:v>1694</c:v>
              </c:pt>
              <c:pt idx="11">
                <c:v>1799</c:v>
              </c:pt>
              <c:pt idx="12">
                <c:v>1398</c:v>
              </c:pt>
              <c:pt idx="13">
                <c:v>82</c:v>
              </c:pt>
              <c:pt idx="14">
                <c:v>2187</c:v>
              </c:pt>
              <c:pt idx="15">
                <c:v>1629</c:v>
              </c:pt>
              <c:pt idx="16">
                <c:v>696</c:v>
              </c:pt>
              <c:pt idx="17">
                <c:v>129</c:v>
              </c:pt>
            </c:numLit>
          </c:val>
          <c:extLst>
            <c:ext xmlns:c16="http://schemas.microsoft.com/office/drawing/2014/chart" uri="{C3380CC4-5D6E-409C-BE32-E72D297353CC}">
              <c16:uniqueId val="{00000000-3677-45F4-8998-120227C24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0"/>
          <c:w val="0.32971082677165353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Hacienda Pública / Seguridad Social </c:v>
                </c:pt>
                <c:pt idx="8">
                  <c:v>Ordenación territorio / patrimonio histórico / medio ambiente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2698</c:v>
              </c:pt>
              <c:pt idx="1">
                <c:v>411</c:v>
              </c:pt>
              <c:pt idx="2">
                <c:v>1050</c:v>
              </c:pt>
              <c:pt idx="3">
                <c:v>332</c:v>
              </c:pt>
              <c:pt idx="4">
                <c:v>90</c:v>
              </c:pt>
              <c:pt idx="5">
                <c:v>548</c:v>
              </c:pt>
              <c:pt idx="6">
                <c:v>6666</c:v>
              </c:pt>
              <c:pt idx="7">
                <c:v>63</c:v>
              </c:pt>
              <c:pt idx="8">
                <c:v>76</c:v>
              </c:pt>
              <c:pt idx="9">
                <c:v>1152</c:v>
              </c:pt>
              <c:pt idx="10">
                <c:v>1857</c:v>
              </c:pt>
              <c:pt idx="11">
                <c:v>1231</c:v>
              </c:pt>
              <c:pt idx="12">
                <c:v>71</c:v>
              </c:pt>
              <c:pt idx="13">
                <c:v>1817</c:v>
              </c:pt>
              <c:pt idx="14">
                <c:v>1696</c:v>
              </c:pt>
              <c:pt idx="15">
                <c:v>133</c:v>
              </c:pt>
            </c:numLit>
          </c:val>
          <c:extLst>
            <c:ext xmlns:c16="http://schemas.microsoft.com/office/drawing/2014/chart" uri="{C3380CC4-5D6E-409C-BE32-E72D297353CC}">
              <c16:uniqueId val="{00000000-BC55-443E-AB42-1614A4C7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4.6859996159016711E-2"/>
          <c:w val="0.32971082677165353"/>
          <c:h val="0.9518084629665195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Ordenación territorio / patrimonio histórico / medio ambiente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S / E</c:v>
                </c:pt>
                <c:pt idx="11">
                  <c:v>De la trata de seres humanos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31</c:v>
              </c:pt>
              <c:pt idx="2">
                <c:v>2</c:v>
              </c:pt>
              <c:pt idx="3">
                <c:v>174</c:v>
              </c:pt>
              <c:pt idx="4">
                <c:v>4</c:v>
              </c:pt>
              <c:pt idx="5">
                <c:v>1</c:v>
              </c:pt>
              <c:pt idx="6">
                <c:v>1</c:v>
              </c:pt>
              <c:pt idx="7">
                <c:v>7</c:v>
              </c:pt>
              <c:pt idx="8">
                <c:v>1</c:v>
              </c:pt>
              <c:pt idx="9">
                <c:v>1</c:v>
              </c:pt>
              <c:pt idx="10">
                <c:v>2</c:v>
              </c:pt>
              <c:pt idx="1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AC5-4202-99A1-B5F9FB7CE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Derechos trabajadores</c:v>
                </c:pt>
                <c:pt idx="7">
                  <c:v>Derechos extranjeros</c:v>
                </c:pt>
                <c:pt idx="8">
                  <c:v>Ordenación territorio / patrimonio histórico / medio ambiente</c:v>
                </c:pt>
                <c:pt idx="9">
                  <c:v>Seguridad colectiva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De la trata de seres humanos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69</c:v>
              </c:pt>
              <c:pt idx="1">
                <c:v>23</c:v>
              </c:pt>
              <c:pt idx="2">
                <c:v>11</c:v>
              </c:pt>
              <c:pt idx="3">
                <c:v>205</c:v>
              </c:pt>
              <c:pt idx="4">
                <c:v>1</c:v>
              </c:pt>
              <c:pt idx="5">
                <c:v>17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9</c:v>
              </c:pt>
              <c:pt idx="10">
                <c:v>9</c:v>
              </c:pt>
              <c:pt idx="11">
                <c:v>1</c:v>
              </c:pt>
              <c:pt idx="12">
                <c:v>5</c:v>
              </c:pt>
              <c:pt idx="13">
                <c:v>6</c:v>
              </c:pt>
              <c:pt idx="1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5B3-430B-9734-58147C30B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5.9013863475942792E-2"/>
          <c:w val="0.31822244094488189"/>
          <c:h val="0.9409861365240571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Omisión deber socorro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Administración Pública</c:v>
                </c:pt>
                <c:pt idx="7">
                  <c:v>Administración Justicia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19</c:v>
              </c:pt>
              <c:pt idx="1">
                <c:v>4</c:v>
              </c:pt>
              <c:pt idx="2">
                <c:v>1</c:v>
              </c:pt>
              <c:pt idx="3">
                <c:v>1</c:v>
              </c:pt>
              <c:pt idx="4">
                <c:v>6</c:v>
              </c:pt>
              <c:pt idx="5">
                <c:v>1</c:v>
              </c:pt>
              <c:pt idx="6">
                <c:v>5</c:v>
              </c:pt>
              <c:pt idx="7">
                <c:v>1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B1D-490D-AFCE-C39930DF1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33779527559056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Omisión deber socorro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Constitución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27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5</c:v>
              </c:pt>
              <c:pt idx="5">
                <c:v>2</c:v>
              </c:pt>
              <c:pt idx="6">
                <c:v>1</c:v>
              </c:pt>
              <c:pt idx="7">
                <c:v>4</c:v>
              </c:pt>
              <c:pt idx="8">
                <c:v>2</c:v>
              </c:pt>
              <c:pt idx="9">
                <c:v>1</c:v>
              </c:pt>
              <c:pt idx="1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F38-4B3E-8708-29A2FAC76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Aux!$F$2:$F$21</c:f>
              <c:strCache>
                <c:ptCount val="20"/>
                <c:pt idx="0">
                  <c:v>Vida / integridad</c:v>
                </c:pt>
                <c:pt idx="1">
                  <c:v>Violencia doméstica/género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 </c:v>
                </c:pt>
                <c:pt idx="5">
                  <c:v>Honor</c:v>
                </c:pt>
                <c:pt idx="6">
                  <c:v>Patrimonio</c:v>
                </c:pt>
                <c:pt idx="7">
                  <c:v>Hacienda Pública / Seguridad Social</c:v>
                </c:pt>
                <c:pt idx="8">
                  <c:v>Derechos trabajadores</c:v>
                </c:pt>
                <c:pt idx="9">
                  <c:v>Ordenación territorio</c:v>
                </c:pt>
                <c:pt idx="10">
                  <c:v>Medio ambiente</c:v>
                </c:pt>
                <c:pt idx="11">
                  <c:v>Incendios</c:v>
                </c:pt>
                <c:pt idx="12">
                  <c:v>Drogas</c:v>
                </c:pt>
                <c:pt idx="13">
                  <c:v>Seguridad Vial </c:v>
                </c:pt>
                <c:pt idx="14">
                  <c:v>Falsedades</c:v>
                </c:pt>
                <c:pt idx="15">
                  <c:v>Administración Pública</c:v>
                </c:pt>
                <c:pt idx="16">
                  <c:v>Administración Justicia</c:v>
                </c:pt>
                <c:pt idx="17">
                  <c:v>Orden público</c:v>
                </c:pt>
                <c:pt idx="18">
                  <c:v>S / E</c:v>
                </c:pt>
                <c:pt idx="19">
                  <c:v>Otros</c:v>
                </c:pt>
              </c:strCache>
            </c:strRef>
          </c:cat>
          <c:val>
            <c:numLit>
              <c:formatCode>General</c:formatCode>
              <c:ptCount val="20"/>
              <c:pt idx="0">
                <c:v>23</c:v>
              </c:pt>
              <c:pt idx="1">
                <c:v>16</c:v>
              </c:pt>
              <c:pt idx="2">
                <c:v>20</c:v>
              </c:pt>
              <c:pt idx="3">
                <c:v>111</c:v>
              </c:pt>
              <c:pt idx="4">
                <c:v>12</c:v>
              </c:pt>
              <c:pt idx="5">
                <c:v>15</c:v>
              </c:pt>
              <c:pt idx="6">
                <c:v>83</c:v>
              </c:pt>
              <c:pt idx="7">
                <c:v>12</c:v>
              </c:pt>
              <c:pt idx="8">
                <c:v>11</c:v>
              </c:pt>
              <c:pt idx="9">
                <c:v>33</c:v>
              </c:pt>
              <c:pt idx="10">
                <c:v>55</c:v>
              </c:pt>
              <c:pt idx="11">
                <c:v>24</c:v>
              </c:pt>
              <c:pt idx="12">
                <c:v>580</c:v>
              </c:pt>
              <c:pt idx="13">
                <c:v>18</c:v>
              </c:pt>
              <c:pt idx="14">
                <c:v>70</c:v>
              </c:pt>
              <c:pt idx="15">
                <c:v>96</c:v>
              </c:pt>
              <c:pt idx="16">
                <c:v>12</c:v>
              </c:pt>
              <c:pt idx="17">
                <c:v>33</c:v>
              </c:pt>
              <c:pt idx="18">
                <c:v>14</c:v>
              </c:pt>
              <c:pt idx="19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6C3A-4DBE-BCC4-1D508C45C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981417322834646"/>
          <c:y val="2.9383769776869503E-2"/>
          <c:w val="0.32518582677165353"/>
          <c:h val="0.963830818857566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A9-4B83-B376-96FEE3ECE7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A9-4B83-B376-96FEE3ECE7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9553</c:v>
                </c:pt>
                <c:pt idx="1">
                  <c:v>3811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A9-4B83-B376-96FEE3ECE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Constitución</c:v>
                </c:pt>
                <c:pt idx="13">
                  <c:v>Orden público</c:v>
                </c:pt>
                <c:pt idx="14">
                  <c:v>Comunidad internacional</c:v>
                </c:pt>
                <c:pt idx="15">
                  <c:v>Leyes especiales</c:v>
                </c:pt>
                <c:pt idx="16">
                  <c:v>S / E</c:v>
                </c:pt>
                <c:pt idx="17">
                  <c:v>De la trata de seres humanos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154</c:v>
              </c:pt>
              <c:pt idx="1">
                <c:v>110</c:v>
              </c:pt>
              <c:pt idx="2">
                <c:v>33</c:v>
              </c:pt>
              <c:pt idx="3">
                <c:v>108</c:v>
              </c:pt>
              <c:pt idx="4">
                <c:v>5</c:v>
              </c:pt>
              <c:pt idx="5">
                <c:v>1008</c:v>
              </c:pt>
              <c:pt idx="6">
                <c:v>1</c:v>
              </c:pt>
              <c:pt idx="7">
                <c:v>4</c:v>
              </c:pt>
              <c:pt idx="8">
                <c:v>572</c:v>
              </c:pt>
              <c:pt idx="9">
                <c:v>2</c:v>
              </c:pt>
              <c:pt idx="10">
                <c:v>5</c:v>
              </c:pt>
              <c:pt idx="11">
                <c:v>93</c:v>
              </c:pt>
              <c:pt idx="12">
                <c:v>9</c:v>
              </c:pt>
              <c:pt idx="13">
                <c:v>49</c:v>
              </c:pt>
              <c:pt idx="14">
                <c:v>2</c:v>
              </c:pt>
              <c:pt idx="15">
                <c:v>2</c:v>
              </c:pt>
              <c:pt idx="16">
                <c:v>13</c:v>
              </c:pt>
              <c:pt idx="17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85C6-4F73-9DE9-D8E43AD93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3.3235582394305976E-2"/>
          <c:w val="0.27398425196850396"/>
          <c:h val="0.9594532262414566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Hacienda Pública / Seguridad Social </c:v>
                </c:pt>
                <c:pt idx="8">
                  <c:v>Ordenación territorio / patrimonio histórico / medio ambiente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3269</c:v>
              </c:pt>
              <c:pt idx="1">
                <c:v>2215</c:v>
              </c:pt>
              <c:pt idx="2">
                <c:v>1110</c:v>
              </c:pt>
              <c:pt idx="3">
                <c:v>370</c:v>
              </c:pt>
              <c:pt idx="4">
                <c:v>63</c:v>
              </c:pt>
              <c:pt idx="5">
                <c:v>473</c:v>
              </c:pt>
              <c:pt idx="6">
                <c:v>5980</c:v>
              </c:pt>
              <c:pt idx="7">
                <c:v>93</c:v>
              </c:pt>
              <c:pt idx="8">
                <c:v>70</c:v>
              </c:pt>
              <c:pt idx="9">
                <c:v>892</c:v>
              </c:pt>
              <c:pt idx="10">
                <c:v>10354</c:v>
              </c:pt>
              <c:pt idx="11">
                <c:v>758</c:v>
              </c:pt>
              <c:pt idx="12">
                <c:v>108</c:v>
              </c:pt>
              <c:pt idx="13">
                <c:v>2184</c:v>
              </c:pt>
              <c:pt idx="14">
                <c:v>1885</c:v>
              </c:pt>
              <c:pt idx="15">
                <c:v>185</c:v>
              </c:pt>
            </c:numLit>
          </c:val>
          <c:extLst>
            <c:ext xmlns:c16="http://schemas.microsoft.com/office/drawing/2014/chart" uri="{C3380CC4-5D6E-409C-BE32-E72D297353CC}">
              <c16:uniqueId val="{00000000-026B-476F-B903-26A05813D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0"/>
          <c:w val="0.32971082677165353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8F-4CD6-B6BA-B2840C8982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98F-4CD6-B6BA-B2840C8982B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98F-4CD6-B6BA-B2840C8982B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98F-4CD6-B6BA-B2840C8982B3}"/>
              </c:ext>
            </c:extLst>
          </c:dPt>
          <c:dLbls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98F-4CD6-B6BA-B2840C8982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160</c:v>
                </c:pt>
                <c:pt idx="1">
                  <c:v>475</c:v>
                </c:pt>
                <c:pt idx="2">
                  <c:v>42</c:v>
                </c:pt>
                <c:pt idx="3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8F-4CD6-B6BA-B2840C898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42-4D3C-A7F7-ABCD3AA83D3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42-4D3C-A7F7-ABCD3AA83D3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42-4D3C-A7F7-ABCD3AA83D3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42-4D3C-A7F7-ABCD3AA83D3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42-4D3C-A7F7-ABCD3AA83D3A}"/>
              </c:ext>
            </c:extLst>
          </c:dPt>
          <c:dLbls>
            <c:dLbl>
              <c:idx val="1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342-4D3C-A7F7-ABCD3AA83D3A}"/>
                </c:ext>
              </c:extLst>
            </c:dLbl>
            <c:dLbl>
              <c:idx val="2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342-4D3C-A7F7-ABCD3AA83D3A}"/>
                </c:ext>
              </c:extLst>
            </c:dLbl>
            <c:dLbl>
              <c:idx val="3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342-4D3C-A7F7-ABCD3AA83D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243</c:v>
                </c:pt>
                <c:pt idx="1">
                  <c:v>108</c:v>
                </c:pt>
                <c:pt idx="2">
                  <c:v>24</c:v>
                </c:pt>
                <c:pt idx="3">
                  <c:v>3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42-4D3C-A7F7-ABCD3AA83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9506</c:v>
              </c:pt>
              <c:pt idx="1">
                <c:v>950</c:v>
              </c:pt>
              <c:pt idx="2">
                <c:v>1207</c:v>
              </c:pt>
              <c:pt idx="3">
                <c:v>6470</c:v>
              </c:pt>
              <c:pt idx="4">
                <c:v>987</c:v>
              </c:pt>
            </c:numLit>
          </c:val>
          <c:extLst>
            <c:ext xmlns:c16="http://schemas.microsoft.com/office/drawing/2014/chart" uri="{C3380CC4-5D6E-409C-BE32-E72D297353CC}">
              <c16:uniqueId val="{00000000-EEEB-462D-95F9-C713FDD26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2260</c:v>
              </c:pt>
              <c:pt idx="1">
                <c:v>179</c:v>
              </c:pt>
              <c:pt idx="2">
                <c:v>2</c:v>
              </c:pt>
              <c:pt idx="3">
                <c:v>1978</c:v>
              </c:pt>
              <c:pt idx="4">
                <c:v>891</c:v>
              </c:pt>
            </c:numLit>
          </c:val>
          <c:extLst>
            <c:ext xmlns:c16="http://schemas.microsoft.com/office/drawing/2014/chart" uri="{C3380CC4-5D6E-409C-BE32-E72D297353CC}">
              <c16:uniqueId val="{00000000-67AE-4FC6-8BE8-64DB48E33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143</c:v>
              </c:pt>
              <c:pt idx="1">
                <c:v>220</c:v>
              </c:pt>
              <c:pt idx="2">
                <c:v>933</c:v>
              </c:pt>
            </c:numLit>
          </c:val>
          <c:extLst>
            <c:ext xmlns:c16="http://schemas.microsoft.com/office/drawing/2014/chart" uri="{C3380CC4-5D6E-409C-BE32-E72D297353CC}">
              <c16:uniqueId val="{00000000-9B00-4575-AD60-DE991BD1A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E29E-457F-A74F-05B42E819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1625</c:v>
              </c:pt>
              <c:pt idx="1">
                <c:v>768</c:v>
              </c:pt>
              <c:pt idx="2">
                <c:v>32</c:v>
              </c:pt>
              <c:pt idx="3">
                <c:v>1495</c:v>
              </c:pt>
              <c:pt idx="4">
                <c:v>481</c:v>
              </c:pt>
              <c:pt idx="5">
                <c:v>41</c:v>
              </c:pt>
              <c:pt idx="6">
                <c:v>22</c:v>
              </c:pt>
              <c:pt idx="7">
                <c:v>343</c:v>
              </c:pt>
            </c:numLit>
          </c:val>
          <c:extLst>
            <c:ext xmlns:c16="http://schemas.microsoft.com/office/drawing/2014/chart" uri="{C3380CC4-5D6E-409C-BE32-E72D297353CC}">
              <c16:uniqueId val="{00000000-2271-42C9-8711-CF55D4BC6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20</c:v>
              </c:pt>
              <c:pt idx="1">
                <c:v>2514</c:v>
              </c:pt>
              <c:pt idx="2">
                <c:v>67</c:v>
              </c:pt>
              <c:pt idx="3">
                <c:v>195</c:v>
              </c:pt>
              <c:pt idx="4">
                <c:v>332</c:v>
              </c:pt>
              <c:pt idx="5">
                <c:v>978</c:v>
              </c:pt>
              <c:pt idx="6">
                <c:v>2296</c:v>
              </c:pt>
              <c:pt idx="7">
                <c:v>348</c:v>
              </c:pt>
              <c:pt idx="8">
                <c:v>162</c:v>
              </c:pt>
              <c:pt idx="9">
                <c:v>7</c:v>
              </c:pt>
              <c:pt idx="10">
                <c:v>4</c:v>
              </c:pt>
              <c:pt idx="11">
                <c:v>131</c:v>
              </c:pt>
              <c:pt idx="12">
                <c:v>687</c:v>
              </c:pt>
              <c:pt idx="13">
                <c:v>111</c:v>
              </c:pt>
              <c:pt idx="14">
                <c:v>2949</c:v>
              </c:pt>
              <c:pt idx="15">
                <c:v>146</c:v>
              </c:pt>
              <c:pt idx="16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0-48E6-4465-8C54-6FC06C180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40-41D1-8156-2F29F71931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740-41D1-8156-2F29F71931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12455</c:v>
                </c:pt>
                <c:pt idx="1">
                  <c:v>8275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40-41D1-8156-2F29F7193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Aux!$BE$2:$BE$9</c:f>
              <c:strCache>
                <c:ptCount val="8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Visitas a Centros</c:v>
                </c:pt>
                <c:pt idx="7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880</c:v>
              </c:pt>
              <c:pt idx="1">
                <c:v>169</c:v>
              </c:pt>
              <c:pt idx="2">
                <c:v>4066</c:v>
              </c:pt>
              <c:pt idx="3">
                <c:v>98</c:v>
              </c:pt>
              <c:pt idx="4">
                <c:v>142</c:v>
              </c:pt>
              <c:pt idx="5">
                <c:v>345</c:v>
              </c:pt>
              <c:pt idx="6">
                <c:v>50</c:v>
              </c:pt>
              <c:pt idx="7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12FD-4952-B7CB-6557110AD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6D-43A2-AEBB-C3E0864FF5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6D-43A2-AEBB-C3E0864FF5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232</c:v>
                </c:pt>
                <c:pt idx="1">
                  <c:v>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6D-43A2-AEBB-C3E0864FF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87-4E12-B080-35094A8DFC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87-4E12-B080-35094A8DFC0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087-4E12-B080-35094A8DFC0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087-4E12-B080-35094A8DFC0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222</c:v>
                </c:pt>
                <c:pt idx="1">
                  <c:v>152</c:v>
                </c:pt>
                <c:pt idx="2">
                  <c:v>16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87-4E12-B080-35094A8DFC0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9"/>
          <c:y val="9.7541102362204729E-2"/>
          <c:w val="0.83750000000000002"/>
          <c:h val="0.67757921259842524"/>
        </c:manualLayout>
      </c:layout>
      <c:pie3DChart>
        <c:varyColors val="1"/>
        <c:ser>
          <c:idx val="0"/>
          <c:order val="0"/>
          <c:explosion val="25"/>
          <c:dLbls>
            <c:dLbl>
              <c:idx val="3"/>
              <c:layout>
                <c:manualLayout>
                  <c:x val="-1.6561220472440991E-2"/>
                  <c:y val="-5.59807874015748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D49-4747-A8A8-DE33999EB054}"/>
                </c:ext>
              </c:extLst>
            </c:dLbl>
            <c:dLbl>
              <c:idx val="4"/>
              <c:layout>
                <c:manualLayout>
                  <c:x val="2.6612401574803057E-2"/>
                  <c:y val="-0.139980787401574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49-4747-A8A8-DE33999EB054}"/>
                </c:ext>
              </c:extLst>
            </c:dLbl>
            <c:dLbl>
              <c:idx val="5"/>
              <c:layout>
                <c:manualLayout>
                  <c:x val="5.3890551181102364E-2"/>
                  <c:y val="-5.5169448818897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D49-4747-A8A8-DE33999EB05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3371</c:v>
              </c:pt>
              <c:pt idx="1">
                <c:v>113</c:v>
              </c:pt>
              <c:pt idx="2">
                <c:v>5</c:v>
              </c:pt>
              <c:pt idx="3">
                <c:v>5</c:v>
              </c:pt>
              <c:pt idx="4">
                <c:v>2</c:v>
              </c:pt>
              <c:pt idx="5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0-A513-4C36-A8C6-8B0382E80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859</c:v>
              </c:pt>
              <c:pt idx="1">
                <c:v>43</c:v>
              </c:pt>
              <c:pt idx="2">
                <c:v>6</c:v>
              </c:pt>
              <c:pt idx="3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0-C6CC-4F54-8DB4-9CA1EE905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189</c:v>
              </c:pt>
              <c:pt idx="1">
                <c:v>261</c:v>
              </c:pt>
              <c:pt idx="2">
                <c:v>567</c:v>
              </c:pt>
              <c:pt idx="3">
                <c:v>585</c:v>
              </c:pt>
              <c:pt idx="4">
                <c:v>980</c:v>
              </c:pt>
              <c:pt idx="5">
                <c:v>781</c:v>
              </c:pt>
              <c:pt idx="6">
                <c:v>354</c:v>
              </c:pt>
              <c:pt idx="7">
                <c:v>17</c:v>
              </c:pt>
              <c:pt idx="8">
                <c:v>15</c:v>
              </c:pt>
              <c:pt idx="9">
                <c:v>706</c:v>
              </c:pt>
            </c:numLit>
          </c:val>
          <c:extLst>
            <c:ext xmlns:c16="http://schemas.microsoft.com/office/drawing/2014/chart" uri="{C3380CC4-5D6E-409C-BE32-E72D297353CC}">
              <c16:uniqueId val="{00000000-2C2B-4E8D-8D96-1D0EF47A6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CB-4C55-8168-D37B145089C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CB-4C55-8168-D37B145089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814</c:v>
                </c:pt>
                <c:pt idx="1">
                  <c:v>5049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CB-4C55-8168-D37B14508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51-4F17-9ADE-9EE2753D8C8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51-4F17-9ADE-9EE2753D8C8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A51-4F17-9ADE-9EE2753D8C8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A51-4F17-9ADE-9EE2753D8C8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51-4F17-9ADE-9EE2753D8C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2424</c:v>
                </c:pt>
                <c:pt idx="1">
                  <c:v>1866</c:v>
                </c:pt>
                <c:pt idx="2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51-4F17-9ADE-9EE2753D8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15228</c:v>
              </c:pt>
              <c:pt idx="1">
                <c:v>328</c:v>
              </c:pt>
              <c:pt idx="2">
                <c:v>9</c:v>
              </c:pt>
              <c:pt idx="3">
                <c:v>46</c:v>
              </c:pt>
              <c:pt idx="4">
                <c:v>6</c:v>
              </c:pt>
              <c:pt idx="5">
                <c:v>4</c:v>
              </c:pt>
              <c:pt idx="6">
                <c:v>2744</c:v>
              </c:pt>
            </c:numLit>
          </c:val>
          <c:extLst>
            <c:ext xmlns:c16="http://schemas.microsoft.com/office/drawing/2014/chart" uri="{C3380CC4-5D6E-409C-BE32-E72D297353CC}">
              <c16:uniqueId val="{00000000-04A4-4578-BFAE-FCBD08F1B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3927</c:v>
              </c:pt>
              <c:pt idx="1">
                <c:v>636</c:v>
              </c:pt>
              <c:pt idx="2">
                <c:v>20</c:v>
              </c:pt>
              <c:pt idx="3">
                <c:v>26</c:v>
              </c:pt>
              <c:pt idx="4">
                <c:v>2</c:v>
              </c:pt>
              <c:pt idx="5">
                <c:v>1296</c:v>
              </c:pt>
            </c:numLit>
          </c:val>
          <c:extLst>
            <c:ext xmlns:c16="http://schemas.microsoft.com/office/drawing/2014/chart" uri="{C3380CC4-5D6E-409C-BE32-E72D297353CC}">
              <c16:uniqueId val="{00000000-0848-4C45-A509-FFC42BC62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12-4EA1-8417-89C011A5E3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12-4EA1-8417-89C011A5E3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8209</c:v>
                </c:pt>
                <c:pt idx="1">
                  <c:v>3487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12-4EA1-8417-89C011A5E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Aux!$AA$2:$AA$5</c:f>
              <c:strCache>
                <c:ptCount val="4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Delito de riesgo sin resultado lesivo (art. 316,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</c:v>
              </c:pt>
              <c:pt idx="1">
                <c:v>666</c:v>
              </c:pt>
              <c:pt idx="2">
                <c:v>87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463-4B0C-9668-44A42E5BC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Aux!$AB$2:$AB$5</c:f>
              <c:strCache>
                <c:ptCount val="4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Riesgo sin resultado lesivo, (arts. 316 y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26</c:v>
              </c:pt>
              <c:pt idx="1">
                <c:v>306</c:v>
              </c:pt>
              <c:pt idx="2">
                <c:v>39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EF9-4F7A-8073-F8D549EB7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48</c:v>
              </c:pt>
              <c:pt idx="1">
                <c:v>24</c:v>
              </c:pt>
              <c:pt idx="2">
                <c:v>21</c:v>
              </c:pt>
              <c:pt idx="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F436-4945-9405-6B82628AC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59</c:v>
              </c:pt>
              <c:pt idx="1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0-7962-46AA-8501-639196C84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52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DA4A-48D4-B0ED-C02D175B1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36</c:v>
              </c:pt>
              <c:pt idx="1">
                <c:v>2233</c:v>
              </c:pt>
              <c:pt idx="2">
                <c:v>142</c:v>
              </c:pt>
              <c:pt idx="3">
                <c:v>6</c:v>
              </c:pt>
              <c:pt idx="4">
                <c:v>28</c:v>
              </c:pt>
              <c:pt idx="5">
                <c:v>979</c:v>
              </c:pt>
              <c:pt idx="6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0CB1-4DB1-81EA-73E2C6BAC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58</c:v>
              </c:pt>
              <c:pt idx="1">
                <c:v>6175</c:v>
              </c:pt>
              <c:pt idx="2">
                <c:v>47</c:v>
              </c:pt>
              <c:pt idx="3">
                <c:v>4</c:v>
              </c:pt>
              <c:pt idx="4">
                <c:v>67</c:v>
              </c:pt>
              <c:pt idx="5">
                <c:v>3079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53D-4963-8BFC-93F3F4308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43</c:v>
              </c:pt>
              <c:pt idx="1">
                <c:v>5629</c:v>
              </c:pt>
              <c:pt idx="2">
                <c:v>45</c:v>
              </c:pt>
              <c:pt idx="3">
                <c:v>2</c:v>
              </c:pt>
              <c:pt idx="4">
                <c:v>193</c:v>
              </c:pt>
              <c:pt idx="5">
                <c:v>2617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975-4143-980E-F5453A80E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C5-463C-856D-FE2FA89F9B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FC5-463C-856D-FE2FA89F9B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512</c:v>
                </c:pt>
                <c:pt idx="1">
                  <c:v>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C5-463C-856D-FE2FA89F9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17</c:v>
              </c:pt>
              <c:pt idx="1">
                <c:v>1121</c:v>
              </c:pt>
              <c:pt idx="2">
                <c:v>63</c:v>
              </c:pt>
              <c:pt idx="3">
                <c:v>4</c:v>
              </c:pt>
              <c:pt idx="4">
                <c:v>25</c:v>
              </c:pt>
              <c:pt idx="5">
                <c:v>569</c:v>
              </c:pt>
            </c:numLit>
          </c:val>
          <c:extLst>
            <c:ext xmlns:c16="http://schemas.microsoft.com/office/drawing/2014/chart" uri="{C3380CC4-5D6E-409C-BE32-E72D297353CC}">
              <c16:uniqueId val="{00000000-D49B-4DB2-A6BC-5BC371F99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973</c:v>
              </c:pt>
              <c:pt idx="2">
                <c:v>78</c:v>
              </c:pt>
              <c:pt idx="3">
                <c:v>6</c:v>
              </c:pt>
              <c:pt idx="4">
                <c:v>102</c:v>
              </c:pt>
              <c:pt idx="5">
                <c:v>687</c:v>
              </c:pt>
            </c:numLit>
          </c:val>
          <c:extLst>
            <c:ext xmlns:c16="http://schemas.microsoft.com/office/drawing/2014/chart" uri="{C3380CC4-5D6E-409C-BE32-E72D297353CC}">
              <c16:uniqueId val="{00000000-C58B-49E8-B290-17084BAAC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Aux!$AP$2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485-415D-A06A-2665ED8D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</c:v>
              </c:pt>
              <c:pt idx="1">
                <c:v>5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F5C-43E5-8F8F-61AD84E36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Aux!$AU$2:$AU$3</c:f>
              <c:strCache>
                <c:ptCount val="2"/>
                <c:pt idx="0">
                  <c:v>Conducción temeraria</c:v>
                </c:pt>
                <c:pt idx="1">
                  <c:v>Conducción con desprecio para la vida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655-4A64-957F-D7F7D03C6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55</c:v>
              </c:pt>
              <c:pt idx="1">
                <c:v>6580</c:v>
              </c:pt>
              <c:pt idx="2">
                <c:v>108</c:v>
              </c:pt>
              <c:pt idx="3">
                <c:v>4</c:v>
              </c:pt>
              <c:pt idx="4">
                <c:v>344</c:v>
              </c:pt>
              <c:pt idx="5">
                <c:v>3262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F4A-4E7B-8CB7-4D340AC07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26</c:v>
              </c:pt>
              <c:pt idx="1">
                <c:v>62</c:v>
              </c:pt>
              <c:pt idx="2">
                <c:v>1</c:v>
              </c:pt>
              <c:pt idx="3">
                <c:v>58</c:v>
              </c:pt>
              <c:pt idx="4">
                <c:v>7</c:v>
              </c:pt>
              <c:pt idx="5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ACD1-49F8-9545-28FD1DB8B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260</c:v>
              </c:pt>
              <c:pt idx="2">
                <c:v>7</c:v>
              </c:pt>
              <c:pt idx="3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FBD6-4C5B-9C72-689C28BAE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11</c:v>
              </c:pt>
              <c:pt idx="2">
                <c:v>1</c:v>
              </c:pt>
              <c:pt idx="3">
                <c:v>31</c:v>
              </c:pt>
              <c:pt idx="4">
                <c:v>6</c:v>
              </c:pt>
              <c:pt idx="5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F34A-4C34-A080-7D9F213DE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9</c:v>
              </c:pt>
              <c:pt idx="2">
                <c:v>2</c:v>
              </c:pt>
              <c:pt idx="3">
                <c:v>12</c:v>
              </c:pt>
              <c:pt idx="4">
                <c:v>5</c:v>
              </c:pt>
              <c:pt idx="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2915-46A8-93AA-60E38788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87-4FA5-9D3C-8657DFDA8A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87-4FA5-9D3C-8657DFDA8A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783</c:v>
                </c:pt>
                <c:pt idx="1">
                  <c:v>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87-4FA5-9D3C-8657DFDA8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CA-4745-9622-0F2F29E4DD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CA-4745-9622-0F2F29E4DDE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4CA-4745-9622-0F2F29E4DDE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2210</c:v>
                </c:pt>
                <c:pt idx="1">
                  <c:v>6</c:v>
                </c:pt>
                <c:pt idx="2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CA-4745-9622-0F2F29E4DDE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E6-41FC-A9CC-01050F07C2C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6E6-41FC-A9CC-01050F07C2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6551</c:v>
                </c:pt>
                <c:pt idx="1">
                  <c:v>5994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E6-41FC-A9CC-01050F07C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Relationship Id="rId9" Type="http://schemas.openxmlformats.org/officeDocument/2006/relationships/chart" Target="../charts/chart65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4" Type="http://schemas.openxmlformats.org/officeDocument/2006/relationships/chart" Target="../charts/chart6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27</xdr:row>
      <xdr:rowOff>19050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02399D12-4181-46C2-B8FD-CA6D6C5593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037EA14D-E98C-4339-868E-BC421D85CA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C3A16139-B8A8-47F6-91CE-E3DBBDAD85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24</xdr:row>
      <xdr:rowOff>161925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E02C1E38-6EF0-4C96-954D-092DDC92C5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24</xdr:row>
      <xdr:rowOff>66675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40BB2C46-204D-4233-856A-D435CB20C2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28574</xdr:rowOff>
    </xdr:from>
    <xdr:to>
      <xdr:col>29</xdr:col>
      <xdr:colOff>3146425</xdr:colOff>
      <xdr:row>20</xdr:row>
      <xdr:rowOff>76199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6FF1C3FB-1683-46B8-B651-CAD468DAF8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28574</xdr:rowOff>
    </xdr:from>
    <xdr:to>
      <xdr:col>35</xdr:col>
      <xdr:colOff>47625</xdr:colOff>
      <xdr:row>22</xdr:row>
      <xdr:rowOff>114299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15812BA2-195C-4A89-9C50-D09DB02D2C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3B8A3AB2-B863-4E9C-A3DB-EC5D626DA4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5D5791D7-B9CA-4510-BF8F-ADF3B6DFD0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28573</xdr:rowOff>
    </xdr:from>
    <xdr:to>
      <xdr:col>49</xdr:col>
      <xdr:colOff>2968625</xdr:colOff>
      <xdr:row>30</xdr:row>
      <xdr:rowOff>114300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EF82D0C9-A063-4317-9CBE-F25EB0BCF6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28573</xdr:rowOff>
    </xdr:from>
    <xdr:to>
      <xdr:col>54</xdr:col>
      <xdr:colOff>2946400</xdr:colOff>
      <xdr:row>25</xdr:row>
      <xdr:rowOff>152399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0F8A29D9-5EAD-40CA-9FAE-451E4F9F73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28574</xdr:rowOff>
    </xdr:from>
    <xdr:to>
      <xdr:col>59</xdr:col>
      <xdr:colOff>3038475</xdr:colOff>
      <xdr:row>23</xdr:row>
      <xdr:rowOff>133349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6795C694-D509-405E-B28F-F455110007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30DC30-A982-4CB9-BD12-81DB1BCAA1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EDEC8A6-DD64-4400-8D2C-D5F881EFAF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57825901-502C-4EC8-96B2-AAA0563AC5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FCD90986-E85D-4E93-B264-D40A84DE33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74FD0D80-3557-4007-A21E-F63E0E29A7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D8487768-09D0-490B-A1E1-7681828F34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97908A34-BB03-44BA-85FA-269AE06690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A83F2333-986A-4819-AD4D-17F7170D3B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68A802C9-4860-4294-8FDF-329046C51C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7C90B25B-22F4-4570-9B80-F12E80A85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80DDEF8D-BFC8-4396-809F-0526535580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F2E9A3D7-415A-4C1C-9DFA-5F5B65234B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3CD37402-8F81-4B5A-9E23-4F371EF2DD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82C08A1C-5B56-408C-B738-239B57CB83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78216939-D2AF-4286-91A8-A449BC850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736CE58B-132A-4007-A6D1-DAF384C111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91427F1A-DAAA-46EE-8776-DD891B32E0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4EB003D7-A25A-45BA-8BF3-9CFAD4B18E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84EEC7F7-0378-48D0-84F9-96C4F0FC1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C40275C9-7EE6-4416-9C0F-DEEFC49BB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FE32C0E5-E30B-4D3C-8581-A30A916EC3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339C18E1-ABE5-460D-87E8-06E0F49C6E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FAB4A894-0D27-4AF6-9C34-D8DB07C17C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88900</xdr:colOff>
      <xdr:row>5</xdr:row>
      <xdr:rowOff>161925</xdr:rowOff>
    </xdr:from>
    <xdr:to>
      <xdr:col>22</xdr:col>
      <xdr:colOff>533400</xdr:colOff>
      <xdr:row>17</xdr:row>
      <xdr:rowOff>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43A5448B-4670-4171-91AD-286D4EA98B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F5AFB8BA-C7B6-44CC-9307-AC01382310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84FB6CE9-3F9F-4C81-8470-E17EEC4A17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20</xdr:row>
      <xdr:rowOff>85725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DB4C4D2C-BAB6-44AD-9CDF-680BBA42F7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22</xdr:row>
      <xdr:rowOff>9525</xdr:rowOff>
    </xdr:from>
    <xdr:to>
      <xdr:col>73</xdr:col>
      <xdr:colOff>44450</xdr:colOff>
      <xdr:row>44</xdr:row>
      <xdr:rowOff>38099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46D0A74F-8322-45A8-A56A-AFCA0A7972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A80FD4A-56EF-4B51-BE83-B0A9C54A78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246E4B6-A3B8-4BC3-87D3-A18000EA7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ADCDE84B-0DE1-422E-97BD-1DB7556C9C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D1AB1556-CC0E-4476-AD04-EB567C5EFE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4EF0ADCA-5EDE-4DAF-B91A-02329337EB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F3371EA-C51E-4400-AA46-8AA966C2F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96B754E-46D9-43C0-86DE-E1FF0A6E2B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1E8A45CF-6A1A-4122-9954-11AA55A0A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7BF7A46D-4B77-44D1-9397-F3A368D379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17A3EE0-C8DA-4EB3-BCBC-B9A9474D78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1474A7-B6A7-4DAE-A59E-E068C4CA9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245A465D-AA5D-4B9F-B58D-9AE44CD2FB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82A710D9-45BB-4FE6-B140-A243D42F4E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6C482E35-A196-4F3F-9B36-147C0DD071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BCF50D7B-225E-4E6C-B5AE-80FBFF3372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055CE6FF-76F7-4270-B1EA-07D054B098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6E37931D-1F87-4DD4-B5EE-7CEBE4B2DB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8917A5C5-33B2-4BA4-9706-F79E7E9C66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BD8ECD8F-88A5-4FCB-A5D2-87A4CA067F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70F0CA70-EDCC-4CDC-9386-0F0383B99F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3FC89938-BE49-4F54-ADD0-0D4024C851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165100</xdr:colOff>
      <xdr:row>3</xdr:row>
      <xdr:rowOff>95250</xdr:rowOff>
    </xdr:from>
    <xdr:to>
      <xdr:col>29</xdr:col>
      <xdr:colOff>3016250</xdr:colOff>
      <xdr:row>20</xdr:row>
      <xdr:rowOff>31750</xdr:rowOff>
    </xdr:to>
    <xdr:graphicFrame macro="">
      <xdr:nvGraphicFramePr>
        <xdr:cNvPr id="7" name="graficoSVialSumInc">
          <a:extLst>
            <a:ext uri="{FF2B5EF4-FFF2-40B4-BE49-F238E27FC236}">
              <a16:creationId xmlns:a16="http://schemas.microsoft.com/office/drawing/2014/main" id="{E4CAD337-250F-4C1C-864A-F3B7D0F738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8" name="graficoSVialDilInv">
          <a:extLst>
            <a:ext uri="{FF2B5EF4-FFF2-40B4-BE49-F238E27FC236}">
              <a16:creationId xmlns:a16="http://schemas.microsoft.com/office/drawing/2014/main" id="{A5B08E4C-9458-48B1-82C1-1FB653EA68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9" name="graficoSVialMedidasP">
          <a:extLst>
            <a:ext uri="{FF2B5EF4-FFF2-40B4-BE49-F238E27FC236}">
              <a16:creationId xmlns:a16="http://schemas.microsoft.com/office/drawing/2014/main" id="{721AF461-5646-4DB4-9349-F93A7EA082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0" name="graficoSVialSentencias">
          <a:extLst>
            <a:ext uri="{FF2B5EF4-FFF2-40B4-BE49-F238E27FC236}">
              <a16:creationId xmlns:a16="http://schemas.microsoft.com/office/drawing/2014/main" id="{A45AB5A9-CBDB-412F-AD88-2FC271C57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BFFED57A-B5A2-47AB-AA46-3BA1A4FDA7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6CC1CB88-6260-4D7C-89F4-3370B7AFBD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3DE01BF2-E3E8-4C30-8CF0-89872B967D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20D8768F-A92C-491A-9047-27929EB1BB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68" t="s">
        <v>0</v>
      </c>
      <c r="B1" s="168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aXTk8YJZjb5Ykuj0B1qBOmmC2XrPmpBSYOOIXn7mL62bhTWCh73RnzCOMTtimJZb9AIsem9em/qrSIxkgfhnvQ==" saltValue="FtvbyhE9WOsw7zGwLD6mgA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26</v>
      </c>
      <c r="D5" s="13">
        <v>5</v>
      </c>
      <c r="E5" s="25">
        <v>11</v>
      </c>
    </row>
    <row r="6" spans="1:5" x14ac:dyDescent="0.25">
      <c r="A6" s="11" t="s">
        <v>849</v>
      </c>
      <c r="B6" s="18"/>
      <c r="C6" s="13">
        <v>62</v>
      </c>
      <c r="D6" s="13">
        <v>38</v>
      </c>
      <c r="E6" s="25">
        <v>11</v>
      </c>
    </row>
    <row r="7" spans="1:5" x14ac:dyDescent="0.25">
      <c r="A7" s="11" t="s">
        <v>850</v>
      </c>
      <c r="B7" s="18"/>
      <c r="C7" s="13">
        <v>1</v>
      </c>
      <c r="D7" s="13">
        <v>0</v>
      </c>
      <c r="E7" s="25">
        <v>0</v>
      </c>
    </row>
    <row r="8" spans="1:5" x14ac:dyDescent="0.25">
      <c r="A8" s="11" t="s">
        <v>851</v>
      </c>
      <c r="B8" s="18"/>
      <c r="C8" s="13">
        <v>58</v>
      </c>
      <c r="D8" s="13">
        <v>28</v>
      </c>
      <c r="E8" s="25">
        <v>11</v>
      </c>
    </row>
    <row r="9" spans="1:5" x14ac:dyDescent="0.25">
      <c r="A9" s="11" t="s">
        <v>459</v>
      </c>
      <c r="B9" s="18"/>
      <c r="C9" s="13">
        <v>7</v>
      </c>
      <c r="D9" s="13">
        <v>3</v>
      </c>
      <c r="E9" s="25">
        <v>0</v>
      </c>
    </row>
    <row r="10" spans="1:5" x14ac:dyDescent="0.25">
      <c r="A10" s="11" t="s">
        <v>852</v>
      </c>
      <c r="B10" s="18"/>
      <c r="C10" s="13">
        <v>11</v>
      </c>
      <c r="D10" s="13">
        <v>2</v>
      </c>
      <c r="E10" s="25">
        <v>3</v>
      </c>
    </row>
    <row r="11" spans="1:5" x14ac:dyDescent="0.25">
      <c r="A11" s="183" t="s">
        <v>624</v>
      </c>
      <c r="B11" s="184"/>
      <c r="C11" s="32">
        <v>165</v>
      </c>
      <c r="D11" s="32">
        <v>76</v>
      </c>
      <c r="E11" s="32">
        <v>36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5">
        <v>22</v>
      </c>
    </row>
    <row r="15" spans="1:5" x14ac:dyDescent="0.25">
      <c r="A15" s="11" t="s">
        <v>855</v>
      </c>
      <c r="B15" s="18"/>
      <c r="C15" s="25">
        <v>23</v>
      </c>
    </row>
    <row r="16" spans="1:5" x14ac:dyDescent="0.25">
      <c r="A16" s="11" t="s">
        <v>856</v>
      </c>
      <c r="B16" s="18"/>
      <c r="C16" s="25">
        <v>52</v>
      </c>
    </row>
    <row r="17" spans="1:3" x14ac:dyDescent="0.25">
      <c r="A17" s="183" t="s">
        <v>624</v>
      </c>
      <c r="B17" s="184"/>
      <c r="C17" s="32">
        <v>97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5">
        <v>20</v>
      </c>
    </row>
    <row r="21" spans="1:3" x14ac:dyDescent="0.25">
      <c r="A21" s="11" t="s">
        <v>849</v>
      </c>
      <c r="B21" s="18"/>
      <c r="C21" s="25">
        <v>65</v>
      </c>
    </row>
    <row r="22" spans="1:3" x14ac:dyDescent="0.25">
      <c r="A22" s="11" t="s">
        <v>850</v>
      </c>
      <c r="B22" s="18"/>
      <c r="C22" s="25">
        <v>16</v>
      </c>
    </row>
    <row r="23" spans="1:3" x14ac:dyDescent="0.25">
      <c r="A23" s="11" t="s">
        <v>851</v>
      </c>
      <c r="B23" s="18"/>
      <c r="C23" s="25">
        <v>96</v>
      </c>
    </row>
    <row r="24" spans="1:3" x14ac:dyDescent="0.25">
      <c r="A24" s="11" t="s">
        <v>459</v>
      </c>
      <c r="B24" s="18"/>
      <c r="C24" s="25">
        <v>25</v>
      </c>
    </row>
    <row r="25" spans="1:3" x14ac:dyDescent="0.25">
      <c r="A25" s="11" t="s">
        <v>852</v>
      </c>
      <c r="B25" s="18"/>
      <c r="C25" s="25">
        <v>38</v>
      </c>
    </row>
    <row r="26" spans="1:3" x14ac:dyDescent="0.25">
      <c r="A26" s="183" t="s">
        <v>624</v>
      </c>
      <c r="B26" s="184"/>
      <c r="C26" s="32">
        <v>260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5">
        <v>1</v>
      </c>
    </row>
    <row r="30" spans="1:3" x14ac:dyDescent="0.25">
      <c r="A30" s="11" t="s">
        <v>696</v>
      </c>
      <c r="B30" s="18"/>
      <c r="C30" s="25">
        <v>0</v>
      </c>
    </row>
    <row r="31" spans="1:3" x14ac:dyDescent="0.25">
      <c r="A31" s="11" t="s">
        <v>858</v>
      </c>
      <c r="B31" s="18"/>
      <c r="C31" s="25">
        <v>260</v>
      </c>
    </row>
    <row r="32" spans="1:3" x14ac:dyDescent="0.25">
      <c r="A32" s="11" t="s">
        <v>793</v>
      </c>
      <c r="B32" s="18"/>
      <c r="C32" s="25">
        <v>7</v>
      </c>
    </row>
    <row r="33" spans="1:3" x14ac:dyDescent="0.25">
      <c r="A33" s="11" t="s">
        <v>859</v>
      </c>
      <c r="B33" s="18"/>
      <c r="C33" s="25">
        <v>15</v>
      </c>
    </row>
    <row r="34" spans="1:3" x14ac:dyDescent="0.25">
      <c r="A34" s="11" t="s">
        <v>698</v>
      </c>
      <c r="B34" s="18"/>
      <c r="C34" s="25">
        <v>0</v>
      </c>
    </row>
    <row r="35" spans="1:3" x14ac:dyDescent="0.25">
      <c r="A35" s="11" t="s">
        <v>699</v>
      </c>
      <c r="B35" s="18"/>
      <c r="C35" s="25">
        <v>0</v>
      </c>
    </row>
    <row r="36" spans="1:3" x14ac:dyDescent="0.25">
      <c r="A36" s="11" t="s">
        <v>757</v>
      </c>
      <c r="B36" s="18"/>
      <c r="C36" s="28"/>
    </row>
    <row r="37" spans="1:3" x14ac:dyDescent="0.25">
      <c r="A37" s="11" t="s">
        <v>758</v>
      </c>
      <c r="B37" s="18"/>
      <c r="C37" s="28"/>
    </row>
    <row r="38" spans="1:3" x14ac:dyDescent="0.25">
      <c r="A38" s="183" t="s">
        <v>624</v>
      </c>
      <c r="B38" s="184"/>
      <c r="C38" s="32">
        <v>283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5">
        <v>10</v>
      </c>
    </row>
    <row r="42" spans="1:3" x14ac:dyDescent="0.25">
      <c r="A42" s="11" t="s">
        <v>849</v>
      </c>
      <c r="B42" s="18"/>
      <c r="C42" s="25">
        <v>20</v>
      </c>
    </row>
    <row r="43" spans="1:3" x14ac:dyDescent="0.25">
      <c r="A43" s="11" t="s">
        <v>850</v>
      </c>
      <c r="B43" s="18"/>
      <c r="C43" s="25">
        <v>2</v>
      </c>
    </row>
    <row r="44" spans="1:3" x14ac:dyDescent="0.25">
      <c r="A44" s="11" t="s">
        <v>851</v>
      </c>
      <c r="B44" s="18"/>
      <c r="C44" s="25">
        <v>27</v>
      </c>
    </row>
    <row r="45" spans="1:3" x14ac:dyDescent="0.25">
      <c r="A45" s="11" t="s">
        <v>459</v>
      </c>
      <c r="B45" s="18"/>
      <c r="C45" s="25">
        <v>12</v>
      </c>
    </row>
    <row r="46" spans="1:3" x14ac:dyDescent="0.25">
      <c r="A46" s="11" t="s">
        <v>852</v>
      </c>
      <c r="B46" s="18"/>
      <c r="C46" s="25">
        <v>30</v>
      </c>
    </row>
    <row r="47" spans="1:3" x14ac:dyDescent="0.25">
      <c r="A47" s="183" t="s">
        <v>624</v>
      </c>
      <c r="B47" s="184"/>
      <c r="C47" s="32">
        <v>101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69" t="s">
        <v>848</v>
      </c>
      <c r="B50" s="12" t="s">
        <v>76</v>
      </c>
      <c r="C50" s="25">
        <v>9</v>
      </c>
    </row>
    <row r="51" spans="1:3" x14ac:dyDescent="0.25">
      <c r="A51" s="171"/>
      <c r="B51" s="12" t="s">
        <v>77</v>
      </c>
      <c r="C51" s="25">
        <v>4</v>
      </c>
    </row>
    <row r="52" spans="1:3" x14ac:dyDescent="0.25">
      <c r="A52" s="169" t="s">
        <v>849</v>
      </c>
      <c r="B52" s="12" t="s">
        <v>76</v>
      </c>
      <c r="C52" s="25">
        <v>11</v>
      </c>
    </row>
    <row r="53" spans="1:3" x14ac:dyDescent="0.25">
      <c r="A53" s="171"/>
      <c r="B53" s="12" t="s">
        <v>77</v>
      </c>
      <c r="C53" s="25">
        <v>9</v>
      </c>
    </row>
    <row r="54" spans="1:3" x14ac:dyDescent="0.25">
      <c r="A54" s="169" t="s">
        <v>850</v>
      </c>
      <c r="B54" s="12" t="s">
        <v>76</v>
      </c>
      <c r="C54" s="25">
        <v>1</v>
      </c>
    </row>
    <row r="55" spans="1:3" x14ac:dyDescent="0.25">
      <c r="A55" s="171"/>
      <c r="B55" s="12" t="s">
        <v>77</v>
      </c>
      <c r="C55" s="25">
        <v>2</v>
      </c>
    </row>
    <row r="56" spans="1:3" x14ac:dyDescent="0.25">
      <c r="A56" s="169" t="s">
        <v>851</v>
      </c>
      <c r="B56" s="12" t="s">
        <v>76</v>
      </c>
      <c r="C56" s="25">
        <v>31</v>
      </c>
    </row>
    <row r="57" spans="1:3" x14ac:dyDescent="0.25">
      <c r="A57" s="171"/>
      <c r="B57" s="12" t="s">
        <v>77</v>
      </c>
      <c r="C57" s="25">
        <v>12</v>
      </c>
    </row>
    <row r="58" spans="1:3" x14ac:dyDescent="0.25">
      <c r="A58" s="169" t="s">
        <v>459</v>
      </c>
      <c r="B58" s="12" t="s">
        <v>76</v>
      </c>
      <c r="C58" s="25">
        <v>6</v>
      </c>
    </row>
    <row r="59" spans="1:3" x14ac:dyDescent="0.25">
      <c r="A59" s="171"/>
      <c r="B59" s="12" t="s">
        <v>77</v>
      </c>
      <c r="C59" s="25">
        <v>5</v>
      </c>
    </row>
    <row r="60" spans="1:3" x14ac:dyDescent="0.25">
      <c r="A60" s="169" t="s">
        <v>852</v>
      </c>
      <c r="B60" s="12" t="s">
        <v>76</v>
      </c>
      <c r="C60" s="25">
        <v>14</v>
      </c>
    </row>
    <row r="61" spans="1:3" x14ac:dyDescent="0.25">
      <c r="A61" s="171"/>
      <c r="B61" s="12" t="s">
        <v>77</v>
      </c>
      <c r="C61" s="25">
        <v>10</v>
      </c>
    </row>
    <row r="62" spans="1:3" x14ac:dyDescent="0.25">
      <c r="A62" s="183" t="s">
        <v>624</v>
      </c>
      <c r="B62" s="184"/>
      <c r="C62" s="32">
        <v>114</v>
      </c>
    </row>
  </sheetData>
  <sheetProtection algorithmName="SHA-512" hashValue="IEAC1O6poyPiTCju0Aqd8yLGOb+qA+EuO7+Acipgn1npAKSbGs2Epi1b0QhHM7Ka4kklPweOcRb68oRq+RIvXg==" saltValue="oZaP+1bSIXcqN4/VELtXDQ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1" t="s">
        <v>864</v>
      </c>
      <c r="D4" s="31" t="s">
        <v>59</v>
      </c>
      <c r="E4" s="31" t="s">
        <v>704</v>
      </c>
      <c r="F4" s="31" t="s">
        <v>865</v>
      </c>
    </row>
    <row r="5" spans="1:6" x14ac:dyDescent="0.25">
      <c r="A5" s="169" t="s">
        <v>866</v>
      </c>
      <c r="B5" s="12" t="s">
        <v>867</v>
      </c>
      <c r="C5" s="13">
        <v>13</v>
      </c>
      <c r="D5" s="13">
        <v>2</v>
      </c>
      <c r="E5" s="13">
        <v>3</v>
      </c>
      <c r="F5" s="25">
        <v>0</v>
      </c>
    </row>
    <row r="6" spans="1:6" x14ac:dyDescent="0.25">
      <c r="A6" s="171"/>
      <c r="B6" s="12" t="s">
        <v>868</v>
      </c>
      <c r="C6" s="13">
        <v>14</v>
      </c>
      <c r="D6" s="13">
        <v>1</v>
      </c>
      <c r="E6" s="13">
        <v>0</v>
      </c>
      <c r="F6" s="25">
        <v>0</v>
      </c>
    </row>
    <row r="7" spans="1:6" x14ac:dyDescent="0.25">
      <c r="A7" s="11" t="s">
        <v>869</v>
      </c>
      <c r="B7" s="12" t="s">
        <v>870</v>
      </c>
      <c r="C7" s="13">
        <v>9</v>
      </c>
      <c r="D7" s="13">
        <v>1</v>
      </c>
      <c r="E7" s="13">
        <v>1</v>
      </c>
      <c r="F7" s="25">
        <v>0</v>
      </c>
    </row>
    <row r="8" spans="1:6" x14ac:dyDescent="0.25">
      <c r="A8" s="169" t="s">
        <v>871</v>
      </c>
      <c r="B8" s="12" t="s">
        <v>872</v>
      </c>
      <c r="C8" s="13">
        <v>172</v>
      </c>
      <c r="D8" s="13">
        <v>54</v>
      </c>
      <c r="E8" s="13">
        <v>53</v>
      </c>
      <c r="F8" s="25">
        <v>0</v>
      </c>
    </row>
    <row r="9" spans="1:6" x14ac:dyDescent="0.25">
      <c r="A9" s="170"/>
      <c r="B9" s="12" t="s">
        <v>873</v>
      </c>
      <c r="C9" s="13">
        <v>10</v>
      </c>
      <c r="D9" s="13">
        <v>1</v>
      </c>
      <c r="E9" s="13">
        <v>1</v>
      </c>
      <c r="F9" s="25">
        <v>1</v>
      </c>
    </row>
    <row r="10" spans="1:6" x14ac:dyDescent="0.25">
      <c r="A10" s="171"/>
      <c r="B10" s="12" t="s">
        <v>874</v>
      </c>
      <c r="C10" s="13">
        <v>13</v>
      </c>
      <c r="D10" s="13">
        <v>15</v>
      </c>
      <c r="E10" s="13">
        <v>8</v>
      </c>
      <c r="F10" s="25">
        <v>1</v>
      </c>
    </row>
    <row r="11" spans="1:6" x14ac:dyDescent="0.25">
      <c r="A11" s="169" t="s">
        <v>875</v>
      </c>
      <c r="B11" s="12" t="s">
        <v>876</v>
      </c>
      <c r="C11" s="13">
        <v>5</v>
      </c>
      <c r="D11" s="13">
        <v>0</v>
      </c>
      <c r="E11" s="13">
        <v>0</v>
      </c>
      <c r="F11" s="25">
        <v>0</v>
      </c>
    </row>
    <row r="12" spans="1:6" x14ac:dyDescent="0.25">
      <c r="A12" s="171"/>
      <c r="B12" s="12" t="s">
        <v>877</v>
      </c>
      <c r="C12" s="13">
        <v>26</v>
      </c>
      <c r="D12" s="13">
        <v>15</v>
      </c>
      <c r="E12" s="13">
        <v>5</v>
      </c>
      <c r="F12" s="25">
        <v>0</v>
      </c>
    </row>
    <row r="13" spans="1:6" x14ac:dyDescent="0.25">
      <c r="A13" s="11" t="s">
        <v>878</v>
      </c>
      <c r="B13" s="12" t="s">
        <v>879</v>
      </c>
      <c r="C13" s="13">
        <v>0</v>
      </c>
      <c r="D13" s="13">
        <v>1</v>
      </c>
      <c r="E13" s="13">
        <v>1</v>
      </c>
      <c r="F13" s="25">
        <v>1</v>
      </c>
    </row>
    <row r="14" spans="1:6" x14ac:dyDescent="0.25">
      <c r="A14" s="169" t="s">
        <v>880</v>
      </c>
      <c r="B14" s="12" t="s">
        <v>881</v>
      </c>
      <c r="C14" s="13">
        <v>114</v>
      </c>
      <c r="D14" s="13">
        <v>58</v>
      </c>
      <c r="E14" s="13">
        <v>27</v>
      </c>
      <c r="F14" s="25">
        <v>8</v>
      </c>
    </row>
    <row r="15" spans="1:6" x14ac:dyDescent="0.25">
      <c r="A15" s="170"/>
      <c r="B15" s="12" t="s">
        <v>882</v>
      </c>
      <c r="C15" s="13">
        <v>8</v>
      </c>
      <c r="D15" s="13">
        <v>3</v>
      </c>
      <c r="E15" s="13">
        <v>1</v>
      </c>
      <c r="F15" s="25">
        <v>0</v>
      </c>
    </row>
    <row r="16" spans="1:6" x14ac:dyDescent="0.25">
      <c r="A16" s="170"/>
      <c r="B16" s="12" t="s">
        <v>883</v>
      </c>
      <c r="C16" s="13">
        <v>8</v>
      </c>
      <c r="D16" s="13">
        <v>0</v>
      </c>
      <c r="E16" s="13">
        <v>0</v>
      </c>
      <c r="F16" s="25">
        <v>0</v>
      </c>
    </row>
    <row r="17" spans="1:6" x14ac:dyDescent="0.25">
      <c r="A17" s="170"/>
      <c r="B17" s="12" t="s">
        <v>884</v>
      </c>
      <c r="C17" s="13">
        <v>18</v>
      </c>
      <c r="D17" s="13">
        <v>7</v>
      </c>
      <c r="E17" s="13">
        <v>2</v>
      </c>
      <c r="F17" s="25">
        <v>0</v>
      </c>
    </row>
    <row r="18" spans="1:6" x14ac:dyDescent="0.25">
      <c r="A18" s="171"/>
      <c r="B18" s="12" t="s">
        <v>885</v>
      </c>
      <c r="C18" s="13">
        <v>90</v>
      </c>
      <c r="D18" s="13">
        <v>36</v>
      </c>
      <c r="E18" s="13">
        <v>8</v>
      </c>
      <c r="F18" s="25">
        <v>0</v>
      </c>
    </row>
    <row r="19" spans="1:6" x14ac:dyDescent="0.25">
      <c r="A19" s="11" t="s">
        <v>886</v>
      </c>
      <c r="B19" s="12" t="s">
        <v>887</v>
      </c>
      <c r="C19" s="13">
        <v>2</v>
      </c>
      <c r="D19" s="13">
        <v>1</v>
      </c>
      <c r="E19" s="13">
        <v>1</v>
      </c>
      <c r="F19" s="25">
        <v>0</v>
      </c>
    </row>
    <row r="20" spans="1:6" x14ac:dyDescent="0.25">
      <c r="A20" s="11" t="s">
        <v>888</v>
      </c>
      <c r="B20" s="12" t="s">
        <v>889</v>
      </c>
      <c r="C20" s="13">
        <v>2</v>
      </c>
      <c r="D20" s="13">
        <v>1</v>
      </c>
      <c r="E20" s="13">
        <v>0</v>
      </c>
      <c r="F20" s="25">
        <v>0</v>
      </c>
    </row>
    <row r="21" spans="1:6" x14ac:dyDescent="0.25">
      <c r="A21" s="183" t="s">
        <v>624</v>
      </c>
      <c r="B21" s="184"/>
      <c r="C21" s="32">
        <v>504</v>
      </c>
      <c r="D21" s="32">
        <v>196</v>
      </c>
      <c r="E21" s="32">
        <v>111</v>
      </c>
      <c r="F21" s="32">
        <v>11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5">
        <v>12</v>
      </c>
    </row>
    <row r="25" spans="1:6" x14ac:dyDescent="0.25">
      <c r="A25" s="11" t="s">
        <v>109</v>
      </c>
      <c r="B25" s="18"/>
      <c r="C25" s="25">
        <v>1</v>
      </c>
    </row>
    <row r="26" spans="1:6" x14ac:dyDescent="0.25">
      <c r="A26" s="11" t="s">
        <v>727</v>
      </c>
      <c r="B26" s="18"/>
      <c r="C26" s="25">
        <v>10</v>
      </c>
    </row>
    <row r="27" spans="1:6" x14ac:dyDescent="0.25">
      <c r="A27" s="183" t="s">
        <v>624</v>
      </c>
      <c r="B27" s="184"/>
      <c r="C27" s="32">
        <v>23</v>
      </c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5">
        <v>35</v>
      </c>
    </row>
    <row r="31" spans="1:6" x14ac:dyDescent="0.25">
      <c r="A31" s="11" t="s">
        <v>892</v>
      </c>
      <c r="B31" s="18"/>
      <c r="C31" s="25">
        <v>71</v>
      </c>
    </row>
    <row r="32" spans="1:6" x14ac:dyDescent="0.25">
      <c r="A32" s="11" t="s">
        <v>77</v>
      </c>
      <c r="B32" s="18"/>
      <c r="C32" s="25">
        <v>12</v>
      </c>
    </row>
    <row r="33" spans="1:3" x14ac:dyDescent="0.25">
      <c r="A33" s="183" t="s">
        <v>624</v>
      </c>
      <c r="B33" s="184"/>
      <c r="C33" s="32">
        <v>118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5">
        <v>295</v>
      </c>
    </row>
    <row r="37" spans="1:3" x14ac:dyDescent="0.25">
      <c r="A37" s="11" t="s">
        <v>895</v>
      </c>
      <c r="B37" s="18"/>
      <c r="C37" s="25">
        <v>102</v>
      </c>
    </row>
    <row r="38" spans="1:3" x14ac:dyDescent="0.25">
      <c r="A38" s="183" t="s">
        <v>624</v>
      </c>
      <c r="B38" s="184"/>
      <c r="C38" s="32">
        <v>397</v>
      </c>
    </row>
    <row r="40" spans="1:3" x14ac:dyDescent="0.25">
      <c r="A40" s="5"/>
    </row>
    <row r="41" spans="1:3" x14ac:dyDescent="0.25">
      <c r="A41" s="185" t="s">
        <v>63</v>
      </c>
    </row>
    <row r="42" spans="1:3" x14ac:dyDescent="0.25">
      <c r="A42" s="185"/>
    </row>
  </sheetData>
  <sheetProtection algorithmName="SHA-512" hashValue="2bSTMt/Hfv2dKVd0dgPhG5SlSEf/3q41vjohSAHhqr4YGZmwOZwhHCtdboTIkUXWtOCqvZVoB7ii+YUeSbwuSA==" saltValue="3m+tuuGqYCdTXWqT1vBz+A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100" customWidth="1"/>
    <col min="2" max="2" width="4.42578125" style="100" customWidth="1"/>
    <col min="3" max="3" width="18.7109375" style="100" customWidth="1"/>
    <col min="4" max="4" width="36.42578125" style="100" customWidth="1"/>
    <col min="5" max="5" width="18.7109375" style="100" customWidth="1"/>
    <col min="6" max="6" width="7.42578125" style="100" customWidth="1"/>
    <col min="7" max="7" width="2.7109375" style="100" customWidth="1"/>
    <col min="8" max="8" width="10.140625" style="100" customWidth="1"/>
    <col min="9" max="13" width="11.42578125" style="100"/>
    <col min="14" max="14" width="5.5703125" style="100" customWidth="1"/>
    <col min="15" max="15" width="11" style="100" customWidth="1"/>
    <col min="16" max="16" width="2.7109375" style="100" customWidth="1"/>
    <col min="17" max="17" width="11.42578125" style="100"/>
    <col min="18" max="19" width="12.85546875" style="100" customWidth="1"/>
    <col min="20" max="23" width="11.42578125" style="100"/>
    <col min="24" max="24" width="2.7109375" style="100" customWidth="1"/>
    <col min="25" max="25" width="6.28515625" style="100" customWidth="1"/>
    <col min="26" max="29" width="13.85546875" style="100" customWidth="1"/>
    <col min="30" max="30" width="11.42578125" style="100"/>
    <col min="31" max="31" width="9.42578125" style="100" customWidth="1"/>
    <col min="32" max="32" width="2.7109375" style="100" customWidth="1"/>
    <col min="33" max="38" width="11.42578125" style="100"/>
    <col min="39" max="39" width="14.5703125" style="100" customWidth="1"/>
    <col min="40" max="40" width="2.7109375" style="100" customWidth="1"/>
    <col min="41" max="41" width="11.42578125" style="100"/>
    <col min="42" max="44" width="19.28515625" style="100" customWidth="1"/>
    <col min="45" max="45" width="14.85546875" style="100" customWidth="1"/>
    <col min="46" max="46" width="2.7109375" style="100" customWidth="1"/>
    <col min="47" max="47" width="7" style="100" customWidth="1"/>
    <col min="48" max="48" width="14" style="100" customWidth="1"/>
    <col min="49" max="53" width="11.42578125" style="100"/>
    <col min="54" max="54" width="5.42578125" style="100" customWidth="1"/>
    <col min="55" max="55" width="2.7109375" style="100" customWidth="1"/>
    <col min="56" max="56" width="11.42578125" style="100"/>
    <col min="57" max="59" width="13.85546875" style="100" customWidth="1"/>
    <col min="60" max="60" width="11.42578125" style="100"/>
    <col min="61" max="61" width="19.28515625" style="100" customWidth="1"/>
    <col min="62" max="62" width="2.7109375" style="100" customWidth="1"/>
    <col min="63" max="63" width="7.140625" style="100" customWidth="1"/>
    <col min="64" max="65" width="6.5703125" style="100" customWidth="1"/>
    <col min="66" max="66" width="9" style="100" customWidth="1"/>
    <col min="67" max="68" width="7" style="100" customWidth="1"/>
    <col min="69" max="69" width="8.7109375" style="100" customWidth="1"/>
    <col min="70" max="70" width="6.7109375" style="100" customWidth="1"/>
    <col min="71" max="71" width="9" style="100" customWidth="1"/>
    <col min="72" max="72" width="6.140625" style="100" customWidth="1"/>
    <col min="73" max="73" width="6.7109375" style="100" customWidth="1"/>
    <col min="74" max="74" width="2.7109375" style="100" customWidth="1"/>
    <col min="75" max="75" width="21.140625" style="100" customWidth="1"/>
    <col min="76" max="79" width="11.42578125" style="100"/>
    <col min="80" max="80" width="16.42578125" style="100" customWidth="1"/>
    <col min="81" max="81" width="2.7109375" style="100" customWidth="1"/>
    <col min="82" max="82" width="17" style="100" customWidth="1"/>
    <col min="83" max="84" width="21.140625" style="100" customWidth="1"/>
    <col min="85" max="87" width="11.42578125" style="100"/>
    <col min="88" max="88" width="2.7109375" style="100" customWidth="1"/>
    <col min="89" max="89" width="15.140625" style="100" customWidth="1"/>
    <col min="90" max="90" width="8.28515625" style="100" customWidth="1"/>
    <col min="91" max="91" width="23.42578125" style="100" customWidth="1"/>
    <col min="92" max="92" width="14.85546875" style="100" customWidth="1"/>
    <col min="93" max="93" width="18" style="100" customWidth="1"/>
    <col min="94" max="16384" width="11.42578125" style="100"/>
  </cols>
  <sheetData>
    <row r="1" spans="1:92" ht="18.75" x14ac:dyDescent="0.25">
      <c r="A1" s="98"/>
      <c r="B1" s="99"/>
      <c r="C1" s="188" t="s">
        <v>1016</v>
      </c>
      <c r="D1" s="188"/>
      <c r="E1" s="188"/>
      <c r="G1" s="98"/>
      <c r="P1" s="98"/>
      <c r="X1" s="98"/>
      <c r="AF1" s="98"/>
      <c r="AN1" s="98"/>
      <c r="AT1" s="98"/>
      <c r="BC1" s="98"/>
      <c r="BJ1" s="98"/>
      <c r="BV1" s="98"/>
      <c r="CC1" s="98"/>
      <c r="CJ1" s="98"/>
    </row>
    <row r="2" spans="1:92" s="102" customFormat="1" ht="11.25" x14ac:dyDescent="0.25">
      <c r="A2" s="101">
        <v>0</v>
      </c>
      <c r="H2" s="103"/>
      <c r="Z2" s="186"/>
      <c r="AA2" s="186"/>
      <c r="AB2" s="186"/>
      <c r="AC2" s="186"/>
      <c r="AH2" s="186"/>
      <c r="AI2" s="186"/>
      <c r="AJ2" s="186"/>
      <c r="AK2" s="186"/>
      <c r="AV2" s="187"/>
      <c r="AW2" s="187"/>
      <c r="AX2" s="187"/>
      <c r="AY2" s="187"/>
      <c r="AZ2" s="187"/>
      <c r="BA2" s="187"/>
      <c r="BK2" s="187" t="s">
        <v>1017</v>
      </c>
      <c r="BL2" s="187"/>
      <c r="BM2" s="187"/>
      <c r="BN2" s="187"/>
      <c r="BO2" s="187"/>
      <c r="BP2" s="187"/>
      <c r="BQ2" s="187"/>
      <c r="BR2" s="187"/>
      <c r="BS2" s="187"/>
      <c r="BT2" s="187"/>
      <c r="CK2" s="103"/>
    </row>
    <row r="3" spans="1:92" s="102" customFormat="1" ht="11.25" x14ac:dyDescent="0.25">
      <c r="Z3" s="186" t="s">
        <v>1018</v>
      </c>
      <c r="AA3" s="186"/>
      <c r="AB3" s="186"/>
      <c r="AC3" s="186"/>
      <c r="AH3" s="186" t="s">
        <v>1019</v>
      </c>
      <c r="AI3" s="186"/>
      <c r="AJ3" s="186"/>
      <c r="AK3" s="186"/>
      <c r="AV3" s="187" t="s">
        <v>726</v>
      </c>
      <c r="AW3" s="187"/>
      <c r="AX3" s="187"/>
      <c r="AY3" s="187"/>
      <c r="AZ3" s="187"/>
      <c r="BA3" s="187"/>
      <c r="CK3" s="103"/>
    </row>
    <row r="4" spans="1:92" s="104" customFormat="1" ht="21.75" customHeight="1" x14ac:dyDescent="0.25">
      <c r="C4" s="186" t="s">
        <v>12</v>
      </c>
      <c r="D4" s="186"/>
      <c r="E4" s="186"/>
      <c r="I4" s="186" t="s">
        <v>34</v>
      </c>
      <c r="J4" s="186"/>
      <c r="K4" s="186"/>
      <c r="L4" s="186"/>
      <c r="M4" s="186"/>
      <c r="Q4" s="186" t="s">
        <v>1020</v>
      </c>
      <c r="R4" s="186"/>
      <c r="S4" s="186"/>
      <c r="T4" s="186"/>
      <c r="U4" s="186"/>
      <c r="V4" s="186"/>
      <c r="AP4" s="186" t="s">
        <v>1021</v>
      </c>
      <c r="AQ4" s="186"/>
      <c r="AR4" s="186"/>
      <c r="BE4" s="186" t="s">
        <v>726</v>
      </c>
      <c r="BF4" s="186"/>
      <c r="BG4" s="186"/>
      <c r="BK4" s="190" t="s">
        <v>1022</v>
      </c>
      <c r="BL4" s="189" t="s">
        <v>1023</v>
      </c>
      <c r="BM4" s="189" t="s">
        <v>1024</v>
      </c>
      <c r="BN4" s="189" t="s">
        <v>147</v>
      </c>
      <c r="BO4" s="189" t="s">
        <v>1025</v>
      </c>
      <c r="BP4" s="189" t="s">
        <v>1026</v>
      </c>
      <c r="BQ4" s="189" t="s">
        <v>1027</v>
      </c>
      <c r="BR4" s="189" t="s">
        <v>254</v>
      </c>
      <c r="BS4" s="191" t="s">
        <v>1028</v>
      </c>
      <c r="BT4" s="191" t="s">
        <v>261</v>
      </c>
      <c r="BU4" s="191" t="s">
        <v>1029</v>
      </c>
      <c r="BX4" s="186" t="s">
        <v>133</v>
      </c>
      <c r="BY4" s="186"/>
      <c r="BZ4" s="186"/>
      <c r="CE4" s="186" t="s">
        <v>1030</v>
      </c>
      <c r="CF4" s="186"/>
      <c r="CK4" s="186" t="s">
        <v>42</v>
      </c>
      <c r="CL4" s="186"/>
      <c r="CM4" s="186"/>
      <c r="CN4" s="186"/>
    </row>
    <row r="5" spans="1:92" s="104" customFormat="1" ht="14.25" customHeight="1" x14ac:dyDescent="0.25">
      <c r="Z5" s="105" t="s">
        <v>1031</v>
      </c>
      <c r="AA5" s="106" t="s">
        <v>1032</v>
      </c>
      <c r="AB5" s="106" t="s">
        <v>76</v>
      </c>
      <c r="AC5" s="107" t="s">
        <v>76</v>
      </c>
      <c r="AH5" s="105" t="s">
        <v>1031</v>
      </c>
      <c r="AI5" s="106" t="s">
        <v>1032</v>
      </c>
      <c r="AJ5" s="106" t="s">
        <v>76</v>
      </c>
      <c r="AK5" s="107" t="s">
        <v>76</v>
      </c>
      <c r="AV5" s="190" t="s">
        <v>1033</v>
      </c>
      <c r="AW5" s="189" t="s">
        <v>1034</v>
      </c>
      <c r="AX5" s="189" t="s">
        <v>1035</v>
      </c>
      <c r="AY5" s="189" t="s">
        <v>104</v>
      </c>
      <c r="AZ5" s="189" t="s">
        <v>105</v>
      </c>
      <c r="BA5" s="191" t="s">
        <v>106</v>
      </c>
      <c r="BK5" s="190"/>
      <c r="BL5" s="189"/>
      <c r="BM5" s="189"/>
      <c r="BN5" s="189"/>
      <c r="BO5" s="189"/>
      <c r="BP5" s="189"/>
      <c r="BQ5" s="189"/>
      <c r="BR5" s="189"/>
      <c r="BS5" s="191"/>
      <c r="BT5" s="191"/>
      <c r="BU5" s="191"/>
    </row>
    <row r="6" spans="1:92" s="104" customFormat="1" ht="14.25" customHeight="1" x14ac:dyDescent="0.25">
      <c r="C6" s="108" t="s">
        <v>17</v>
      </c>
      <c r="D6" s="109" t="s">
        <v>1036</v>
      </c>
      <c r="E6" s="108" t="s">
        <v>21</v>
      </c>
      <c r="I6" s="110" t="s">
        <v>43</v>
      </c>
      <c r="J6" s="109" t="s">
        <v>1037</v>
      </c>
      <c r="K6" s="109" t="s">
        <v>57</v>
      </c>
      <c r="L6" s="109" t="s">
        <v>59</v>
      </c>
      <c r="M6" s="111" t="s">
        <v>1038</v>
      </c>
      <c r="N6" s="112" t="s">
        <v>1039</v>
      </c>
      <c r="O6" s="112"/>
      <c r="Q6" s="110" t="s">
        <v>1040</v>
      </c>
      <c r="R6" s="109" t="s">
        <v>1041</v>
      </c>
      <c r="S6" s="109" t="s">
        <v>1042</v>
      </c>
      <c r="T6" s="109" t="s">
        <v>698</v>
      </c>
      <c r="U6" s="109" t="s">
        <v>1043</v>
      </c>
      <c r="V6" s="111" t="s">
        <v>187</v>
      </c>
      <c r="Z6" s="113" t="s">
        <v>1044</v>
      </c>
      <c r="AA6" s="114" t="s">
        <v>1044</v>
      </c>
      <c r="AB6" s="114" t="s">
        <v>1045</v>
      </c>
      <c r="AC6" s="115" t="s">
        <v>1046</v>
      </c>
      <c r="AH6" s="113" t="s">
        <v>1044</v>
      </c>
      <c r="AI6" s="114" t="s">
        <v>1044</v>
      </c>
      <c r="AJ6" s="114" t="s">
        <v>1045</v>
      </c>
      <c r="AK6" s="115" t="s">
        <v>1046</v>
      </c>
      <c r="AP6" s="110" t="s">
        <v>1047</v>
      </c>
      <c r="AQ6" s="109" t="s">
        <v>95</v>
      </c>
      <c r="AR6" s="111" t="s">
        <v>1048</v>
      </c>
      <c r="AV6" s="190"/>
      <c r="AW6" s="189"/>
      <c r="AX6" s="189"/>
      <c r="AY6" s="189"/>
      <c r="AZ6" s="189"/>
      <c r="BA6" s="191"/>
      <c r="BE6" s="110" t="s">
        <v>108</v>
      </c>
      <c r="BF6" s="109" t="s">
        <v>109</v>
      </c>
      <c r="BG6" s="111" t="s">
        <v>1049</v>
      </c>
      <c r="BK6" s="190"/>
      <c r="BL6" s="189"/>
      <c r="BM6" s="189"/>
      <c r="BN6" s="189"/>
      <c r="BO6" s="189"/>
      <c r="BP6" s="189"/>
      <c r="BQ6" s="189"/>
      <c r="BR6" s="189"/>
      <c r="BS6" s="191"/>
      <c r="BT6" s="191"/>
      <c r="BU6" s="191"/>
      <c r="BX6" s="110" t="s">
        <v>1022</v>
      </c>
      <c r="BY6" s="109" t="s">
        <v>1050</v>
      </c>
      <c r="BZ6" s="111" t="s">
        <v>106</v>
      </c>
      <c r="CE6" s="110" t="s">
        <v>1051</v>
      </c>
      <c r="CF6" s="111" t="s">
        <v>1052</v>
      </c>
      <c r="CL6" s="110" t="s">
        <v>43</v>
      </c>
      <c r="CM6" s="111" t="s">
        <v>44</v>
      </c>
    </row>
    <row r="7" spans="1:92" s="116" customFormat="1" ht="21" customHeight="1" x14ac:dyDescent="0.25">
      <c r="C7" s="117">
        <f>DatosGenerales!C9</f>
        <v>216292</v>
      </c>
      <c r="D7" s="118">
        <f>SUM(DatosGenerales!C16:C20)</f>
        <v>31272</v>
      </c>
      <c r="E7" s="117">
        <f>SUM(DatosGenerales!C13:C15)</f>
        <v>149988</v>
      </c>
      <c r="I7" s="119">
        <f>DatosGenerales!C27</f>
        <v>23728</v>
      </c>
      <c r="J7" s="118">
        <f>DatosGenerales!C28</f>
        <v>3669</v>
      </c>
      <c r="K7" s="117">
        <f>SUM(DatosGenerales!C29:C30)</f>
        <v>5525</v>
      </c>
      <c r="L7" s="118">
        <f>DatosGenerales!C32</f>
        <v>13364</v>
      </c>
      <c r="M7" s="117">
        <f>DatosGenerales!C81</f>
        <v>9553</v>
      </c>
      <c r="N7" s="120">
        <f>L7-M7</f>
        <v>3811</v>
      </c>
      <c r="O7" s="120"/>
      <c r="Q7" s="119">
        <f>DatosGenerales!C32</f>
        <v>13364</v>
      </c>
      <c r="R7" s="118">
        <f>DatosGenerales!C43</f>
        <v>18388</v>
      </c>
      <c r="S7" s="118">
        <f>DatosGenerales!C44</f>
        <v>1006</v>
      </c>
      <c r="T7" s="118">
        <f>DatosGenerales!C55</f>
        <v>312</v>
      </c>
      <c r="U7" s="118">
        <f>DatosGenerales!C66</f>
        <v>33</v>
      </c>
      <c r="V7" s="121">
        <f>SUM(Q7:U7)</f>
        <v>33103</v>
      </c>
      <c r="Z7" s="119">
        <f>SUM(DatosGenerales!C90,DatosGenerales!C91,DatosGenerales!C93)</f>
        <v>12455</v>
      </c>
      <c r="AA7" s="118">
        <f>SUM(DatosGenerales!C92,DatosGenerales!C94)</f>
        <v>8275</v>
      </c>
      <c r="AB7" s="118">
        <f>DatosGenerales!C90</f>
        <v>8209</v>
      </c>
      <c r="AC7" s="121">
        <f>DatosGenerales!C91</f>
        <v>3487</v>
      </c>
      <c r="AH7" s="119">
        <f>SUM(DatosGenerales!C98,DatosGenerales!C99,DatosGenerales!C101)</f>
        <v>783</v>
      </c>
      <c r="AI7" s="118">
        <f>SUM(DatosGenerales!C100,DatosGenerales!C102)</f>
        <v>607</v>
      </c>
      <c r="AJ7" s="118">
        <f>DatosGenerales!C98</f>
        <v>512</v>
      </c>
      <c r="AK7" s="121">
        <f>DatosGenerales!C99</f>
        <v>232</v>
      </c>
      <c r="AP7" s="119">
        <f>SUM(DatosGenerales!C116:C117)</f>
        <v>2210</v>
      </c>
      <c r="AQ7" s="118">
        <f>SUM(DatosGenerales!C118:C119)</f>
        <v>6</v>
      </c>
      <c r="AR7" s="121">
        <f>SUM(DatosGenerales!C120:C121)</f>
        <v>115</v>
      </c>
      <c r="AV7" s="119">
        <f>DatosGenerales!C125</f>
        <v>80</v>
      </c>
      <c r="AW7" s="118">
        <f>DatosGenerales!C126</f>
        <v>719</v>
      </c>
      <c r="AX7" s="118">
        <f>DatosGenerales!C127</f>
        <v>48</v>
      </c>
      <c r="AY7" s="118">
        <f>DatosGenerales!C128</f>
        <v>7</v>
      </c>
      <c r="AZ7" s="118">
        <f>DatosGenerales!C129</f>
        <v>220</v>
      </c>
      <c r="BA7" s="121">
        <f>DatosGenerales!C130</f>
        <v>42</v>
      </c>
      <c r="BE7" s="119">
        <f>DatosGenerales!C131</f>
        <v>505</v>
      </c>
      <c r="BF7" s="118">
        <f>DatosGenerales!C132</f>
        <v>577</v>
      </c>
      <c r="BG7" s="121">
        <f>DatosGenerales!C134</f>
        <v>214</v>
      </c>
      <c r="BK7" s="119">
        <f>DatosGenerales!C232</f>
        <v>19554</v>
      </c>
      <c r="BL7" s="118">
        <f>DatosGenerales!C236</f>
        <v>238</v>
      </c>
      <c r="BM7" s="118">
        <f>DatosGenerales!C270</f>
        <v>2695</v>
      </c>
      <c r="BN7" s="118">
        <f>DatosGenerales!C272</f>
        <v>273</v>
      </c>
      <c r="BO7" s="118">
        <f>DatosGenerales!C282</f>
        <v>231</v>
      </c>
      <c r="BP7" s="118">
        <f>DatosGenerales!C286</f>
        <v>4</v>
      </c>
      <c r="BQ7" s="118">
        <f>DatosGenerales!C298</f>
        <v>39</v>
      </c>
      <c r="BR7" s="118">
        <f>DatosGenerales!C302</f>
        <v>574</v>
      </c>
      <c r="BS7" s="121">
        <f>DatosGenerales!C306</f>
        <v>4031</v>
      </c>
      <c r="BT7" s="121">
        <f>DatosGenerales!C320</f>
        <v>1258</v>
      </c>
      <c r="BU7" s="121">
        <f>DatosGenerales!C343</f>
        <v>33335</v>
      </c>
      <c r="BX7" s="119">
        <f>DatosGenerales!C175</f>
        <v>27467</v>
      </c>
      <c r="BY7" s="118">
        <f>DatosGenerales!C176</f>
        <v>9990</v>
      </c>
      <c r="BZ7" s="121">
        <f>DatosGenerales!C177</f>
        <v>13227</v>
      </c>
      <c r="CE7" s="119">
        <f>DatosGenerales!C183</f>
        <v>3335</v>
      </c>
      <c r="CF7" s="121">
        <f>DatosGenerales!C186</f>
        <v>1349</v>
      </c>
      <c r="CL7" s="119">
        <f>DatosGenerales!C35</f>
        <v>44498</v>
      </c>
      <c r="CM7" s="121">
        <f>DatosGenerales!C36</f>
        <v>23142</v>
      </c>
    </row>
    <row r="8" spans="1:92" x14ac:dyDescent="0.25">
      <c r="B8" s="122"/>
    </row>
    <row r="11" spans="1:92" x14ac:dyDescent="0.25">
      <c r="R11" s="100" t="s">
        <v>1053</v>
      </c>
    </row>
    <row r="16" spans="1:92" ht="12.75" customHeight="1" x14ac:dyDescent="0.25">
      <c r="AV16" s="123"/>
      <c r="AW16" s="123"/>
      <c r="AX16" s="123"/>
      <c r="AY16" s="123"/>
      <c r="AZ16" s="123"/>
      <c r="BA16" s="123"/>
    </row>
    <row r="17" spans="19:92" x14ac:dyDescent="0.25">
      <c r="AV17" s="123"/>
      <c r="AW17" s="123"/>
      <c r="AX17" s="123"/>
      <c r="AY17" s="123"/>
      <c r="AZ17" s="123"/>
      <c r="BA17" s="123"/>
    </row>
    <row r="19" spans="19:92" x14ac:dyDescent="0.25">
      <c r="CN19" s="100" t="s">
        <v>1054</v>
      </c>
    </row>
    <row r="22" spans="19:92" x14ac:dyDescent="0.2">
      <c r="BK22" s="124" t="s">
        <v>1055</v>
      </c>
      <c r="BO22" s="124"/>
    </row>
    <row r="23" spans="19:92" x14ac:dyDescent="0.25">
      <c r="S23" s="125"/>
      <c r="Z23" s="126"/>
      <c r="AH23" s="126"/>
    </row>
    <row r="30" spans="19:92" x14ac:dyDescent="0.25">
      <c r="BJ30" s="127"/>
    </row>
    <row r="31" spans="19:92" s="104" customFormat="1" ht="12.75" customHeight="1" x14ac:dyDescent="0.25">
      <c r="BJ31" s="128"/>
    </row>
    <row r="32" spans="19:92" s="116" customFormat="1" ht="12" x14ac:dyDescent="0.25">
      <c r="BJ32" s="129"/>
    </row>
    <row r="33" spans="62:67" x14ac:dyDescent="0.25">
      <c r="BJ33" s="127"/>
    </row>
    <row r="38" spans="62:67" ht="15.75" x14ac:dyDescent="0.25">
      <c r="BN38" s="130" t="s">
        <v>1056</v>
      </c>
      <c r="BO38" s="131">
        <v>13</v>
      </c>
    </row>
    <row r="41" spans="62:67" x14ac:dyDescent="0.2">
      <c r="BK41" s="124" t="s">
        <v>1057</v>
      </c>
    </row>
    <row r="51" spans="63:73" x14ac:dyDescent="0.25">
      <c r="BK51" s="128" t="s">
        <v>1058</v>
      </c>
      <c r="BL51" s="128" t="s">
        <v>1058</v>
      </c>
      <c r="BM51" s="127"/>
    </row>
    <row r="52" spans="63:73" x14ac:dyDescent="0.25">
      <c r="BK52" s="128" t="s">
        <v>1059</v>
      </c>
      <c r="BL52" s="128" t="s">
        <v>1060</v>
      </c>
      <c r="BM52" s="128"/>
      <c r="BN52" s="104"/>
      <c r="BO52" s="104"/>
      <c r="BP52" s="104"/>
      <c r="BQ52" s="104"/>
      <c r="BR52" s="104"/>
      <c r="BS52" s="104"/>
      <c r="BT52" s="104"/>
      <c r="BU52" s="104"/>
    </row>
    <row r="53" spans="63:73" x14ac:dyDescent="0.25">
      <c r="BK53" s="129">
        <f>SUM(DatosGenerales!C219,DatosGenerales!C221,DatosGenerales!C223)</f>
        <v>6551</v>
      </c>
      <c r="BL53" s="129">
        <f>SUM(DatosGenerales!C220,DatosGenerales!C222,DatosGenerales!C224)</f>
        <v>5994</v>
      </c>
      <c r="BM53" s="129"/>
      <c r="BN53" s="116"/>
      <c r="BO53" s="116"/>
      <c r="BP53" s="116"/>
      <c r="BQ53" s="116"/>
      <c r="BR53" s="116"/>
      <c r="BS53" s="116"/>
      <c r="BT53" s="116"/>
      <c r="BU53" s="116"/>
    </row>
    <row r="55" spans="63:73" x14ac:dyDescent="0.2">
      <c r="BK55" s="124" t="s">
        <v>1061</v>
      </c>
    </row>
    <row r="65" spans="63:71" x14ac:dyDescent="0.25">
      <c r="BK65" s="128" t="s">
        <v>1062</v>
      </c>
      <c r="BL65" s="128" t="s">
        <v>1063</v>
      </c>
      <c r="BM65" s="128" t="s">
        <v>1064</v>
      </c>
      <c r="BN65" s="128"/>
    </row>
    <row r="66" spans="63:71" x14ac:dyDescent="0.25">
      <c r="BK66" s="129">
        <f>SUM(DatosGenerales!C219:C220)</f>
        <v>279</v>
      </c>
      <c r="BL66" s="129">
        <f>SUM(DatosGenerales!C221:C222)</f>
        <v>7250</v>
      </c>
      <c r="BM66" s="129">
        <f>SUM(DatosGenerales!C223:C224)</f>
        <v>5016</v>
      </c>
      <c r="BN66" s="129"/>
      <c r="BO66" s="116"/>
      <c r="BP66" s="116"/>
      <c r="BQ66" s="116"/>
      <c r="BR66" s="116"/>
      <c r="BS66" s="116"/>
    </row>
  </sheetData>
  <sheetProtection algorithmName="SHA-512" hashValue="W1V2wbj8zHqVEER3xU7nMcvtt8KTbq2ioRpDw7Lagq/m9wkW11Rci/Zf7Bbo1H+nRuBnJlBfwTVHcOq/pPMLuw==" saltValue="leKLfmLIU+CsnHzaDwqeTw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topLeftCell="A2" workbookViewId="0">
      <selection activeCell="A3" sqref="A3"/>
    </sheetView>
  </sheetViews>
  <sheetFormatPr baseColWidth="10" defaultRowHeight="12" x14ac:dyDescent="0.2"/>
  <cols>
    <col min="1" max="1" width="2.7109375" style="133" customWidth="1"/>
    <col min="2" max="2" width="7.85546875" style="133" customWidth="1"/>
    <col min="3" max="3" width="11.42578125" style="133"/>
    <col min="4" max="4" width="12" style="133" customWidth="1"/>
    <col min="5" max="5" width="51.28515625" style="133" customWidth="1"/>
    <col min="6" max="6" width="2.7109375" style="133" customWidth="1"/>
    <col min="7" max="7" width="7.85546875" style="133" customWidth="1"/>
    <col min="8" max="9" width="11.42578125" style="133"/>
    <col min="10" max="10" width="51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1.285156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1.285156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1.28515625" style="133" customWidth="1"/>
    <col min="26" max="26" width="2.7109375" style="133" customWidth="1"/>
    <col min="27" max="27" width="7.85546875" style="133" customWidth="1"/>
    <col min="28" max="29" width="11.42578125" style="133"/>
    <col min="30" max="30" width="51.28515625" style="133" customWidth="1"/>
    <col min="31" max="31" width="2.7109375" style="133" customWidth="1"/>
    <col min="32" max="32" width="7.85546875" style="133" customWidth="1"/>
    <col min="33" max="34" width="11.42578125" style="133"/>
    <col min="35" max="35" width="51.28515625" style="133" customWidth="1"/>
    <col min="36" max="36" width="2.7109375" style="133" customWidth="1"/>
    <col min="37" max="37" width="7.85546875" style="133" customWidth="1"/>
    <col min="38" max="39" width="11.42578125" style="133"/>
    <col min="40" max="40" width="51.28515625" style="133" customWidth="1"/>
    <col min="41" max="41" width="2.7109375" style="133" customWidth="1"/>
    <col min="42" max="42" width="7.85546875" style="133" customWidth="1"/>
    <col min="43" max="44" width="11.42578125" style="133"/>
    <col min="45" max="45" width="51.28515625" style="133" customWidth="1"/>
    <col min="46" max="46" width="2.7109375" style="133" customWidth="1"/>
    <col min="47" max="47" width="7.85546875" style="133" customWidth="1"/>
    <col min="48" max="49" width="11.42578125" style="133"/>
    <col min="50" max="50" width="51.28515625" style="133" customWidth="1"/>
    <col min="51" max="51" width="2.7109375" style="133" customWidth="1"/>
    <col min="52" max="52" width="7.85546875" style="133" customWidth="1"/>
    <col min="53" max="54" width="11.42578125" style="133"/>
    <col min="55" max="55" width="51.28515625" style="133" customWidth="1"/>
    <col min="56" max="56" width="2.7109375" style="133" customWidth="1"/>
    <col min="57" max="57" width="7.85546875" style="133" customWidth="1"/>
    <col min="58" max="59" width="11.42578125" style="133"/>
    <col min="60" max="60" width="51.28515625" style="133" customWidth="1"/>
    <col min="61" max="61" width="2.7109375" style="133" customWidth="1"/>
    <col min="62" max="16384" width="11.42578125" style="133"/>
  </cols>
  <sheetData>
    <row r="1" spans="1:61" ht="18.75" customHeight="1" x14ac:dyDescent="0.2">
      <c r="A1" s="132"/>
      <c r="C1" s="124" t="s">
        <v>1065</v>
      </c>
      <c r="F1" s="132"/>
      <c r="K1" s="132"/>
      <c r="P1" s="132"/>
      <c r="U1" s="132"/>
      <c r="Z1" s="132"/>
      <c r="AE1" s="132"/>
      <c r="AJ1" s="132"/>
      <c r="AO1" s="132"/>
      <c r="AT1" s="132"/>
      <c r="AY1" s="132"/>
      <c r="BD1" s="132"/>
      <c r="BI1" s="132"/>
    </row>
    <row r="2" spans="1:61" x14ac:dyDescent="0.2">
      <c r="BG2" s="134"/>
    </row>
    <row r="3" spans="1:61" s="124" customFormat="1" x14ac:dyDescent="0.2">
      <c r="C3" s="124" t="s">
        <v>1066</v>
      </c>
      <c r="H3" s="124" t="s">
        <v>1067</v>
      </c>
      <c r="M3" s="124" t="s">
        <v>1068</v>
      </c>
      <c r="R3" s="124" t="s">
        <v>1069</v>
      </c>
      <c r="W3" s="124" t="s">
        <v>1070</v>
      </c>
      <c r="AB3" s="124" t="s">
        <v>1071</v>
      </c>
      <c r="AG3" s="124" t="s">
        <v>1072</v>
      </c>
      <c r="AL3" s="124" t="s">
        <v>1073</v>
      </c>
      <c r="AQ3" s="124" t="s">
        <v>1074</v>
      </c>
      <c r="AV3" s="124" t="s">
        <v>1075</v>
      </c>
      <c r="BA3" s="124" t="s">
        <v>1076</v>
      </c>
      <c r="BF3" s="124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5" customFormat="1" ht="15.75" x14ac:dyDescent="0.25">
      <c r="C25" s="130" t="s">
        <v>1056</v>
      </c>
      <c r="D25" s="131">
        <v>100</v>
      </c>
      <c r="H25" s="130" t="s">
        <v>1056</v>
      </c>
      <c r="I25" s="131">
        <v>50</v>
      </c>
      <c r="M25" s="130" t="s">
        <v>1056</v>
      </c>
      <c r="N25" s="131">
        <v>10</v>
      </c>
      <c r="R25" s="130" t="s">
        <v>1056</v>
      </c>
      <c r="S25" s="131">
        <v>50</v>
      </c>
      <c r="W25" s="130" t="s">
        <v>1056</v>
      </c>
      <c r="X25" s="131">
        <v>50</v>
      </c>
      <c r="AB25" s="130" t="s">
        <v>1056</v>
      </c>
      <c r="AC25" s="131">
        <v>0</v>
      </c>
      <c r="AG25" s="130" t="s">
        <v>1056</v>
      </c>
      <c r="AH25" s="131">
        <v>0</v>
      </c>
      <c r="AL25" s="130" t="s">
        <v>1056</v>
      </c>
      <c r="AM25" s="131">
        <v>0</v>
      </c>
      <c r="AQ25" s="130" t="s">
        <v>1056</v>
      </c>
      <c r="AR25" s="131">
        <v>0</v>
      </c>
      <c r="AV25" s="130" t="s">
        <v>1056</v>
      </c>
      <c r="AW25" s="131">
        <v>10</v>
      </c>
      <c r="BA25" s="130" t="s">
        <v>1056</v>
      </c>
      <c r="BB25" s="131">
        <v>0</v>
      </c>
      <c r="BF25" s="130" t="s">
        <v>1056</v>
      </c>
      <c r="BG25" s="131">
        <v>50</v>
      </c>
    </row>
  </sheetData>
  <sheetProtection algorithmName="SHA-512" hashValue="suNWjIZyWyZfBPC05GqVPj8mWDLbgaIuSXJuk+LzcwrUc0pDxiZqwnGNoS+WQqVIDTB6lEJEAiOnrj2qmO/OsA==" saltValue="zJj7tJEQUTc9lFZXg9XXu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workbookViewId="0"/>
  </sheetViews>
  <sheetFormatPr baseColWidth="10" defaultRowHeight="12.75" customHeight="1" x14ac:dyDescent="0.25"/>
  <cols>
    <col min="1" max="1" width="2.7109375" style="100" customWidth="1"/>
    <col min="2" max="2" width="4.42578125" style="100" customWidth="1"/>
    <col min="3" max="8" width="18.85546875" style="100" customWidth="1"/>
    <col min="9" max="9" width="4.42578125" style="100" customWidth="1"/>
    <col min="10" max="10" width="2.7109375" style="100" customWidth="1"/>
    <col min="11" max="11" width="4.5703125" style="100" customWidth="1"/>
    <col min="12" max="12" width="20.85546875" style="100" customWidth="1"/>
    <col min="13" max="13" width="20.7109375" style="100" customWidth="1"/>
    <col min="14" max="16" width="20.85546875" style="100" customWidth="1"/>
    <col min="17" max="17" width="2.7109375" style="100" customWidth="1"/>
    <col min="18" max="18" width="4.5703125" style="100" customWidth="1"/>
    <col min="19" max="27" width="14.85546875" style="100" customWidth="1"/>
    <col min="28" max="28" width="4.5703125" style="100" customWidth="1"/>
    <col min="29" max="29" width="2.7109375" style="100" customWidth="1"/>
    <col min="30" max="30" width="4.5703125" style="100" customWidth="1"/>
    <col min="31" max="38" width="13.85546875" style="100" customWidth="1"/>
    <col min="39" max="39" width="13.42578125" style="100" customWidth="1"/>
    <col min="40" max="40" width="2.7109375" style="100" customWidth="1"/>
    <col min="41" max="41" width="4.5703125" style="100" customWidth="1"/>
    <col min="42" max="47" width="13.85546875" style="100" customWidth="1"/>
    <col min="48" max="48" width="4.5703125" style="100" customWidth="1"/>
    <col min="49" max="50" width="0" style="100" hidden="1" customWidth="1"/>
    <col min="51" max="16384" width="11.42578125" style="100"/>
  </cols>
  <sheetData>
    <row r="1" spans="1:50" ht="19.7" customHeight="1" x14ac:dyDescent="0.25">
      <c r="A1" s="98"/>
      <c r="B1" s="99"/>
      <c r="C1" s="193" t="s">
        <v>1078</v>
      </c>
      <c r="D1" s="193"/>
      <c r="E1" s="193"/>
      <c r="F1" s="193"/>
      <c r="G1" s="193"/>
      <c r="H1" s="193"/>
      <c r="J1" s="98"/>
      <c r="Q1" s="98"/>
      <c r="AC1" s="98"/>
      <c r="AN1" s="98"/>
    </row>
    <row r="2" spans="1:50" s="102" customFormat="1" ht="12.4" customHeight="1" x14ac:dyDescent="0.25">
      <c r="I2" s="103"/>
      <c r="S2" s="103"/>
      <c r="T2" s="103"/>
    </row>
    <row r="3" spans="1:50" s="102" customFormat="1" ht="14.85" customHeight="1" x14ac:dyDescent="0.25">
      <c r="I3" s="100"/>
      <c r="L3" s="100"/>
      <c r="M3" s="100"/>
      <c r="N3" s="100"/>
      <c r="O3" s="100"/>
      <c r="P3" s="100"/>
      <c r="S3" s="103"/>
      <c r="T3" s="103"/>
    </row>
    <row r="4" spans="1:50" s="104" customFormat="1" ht="14.25" customHeight="1" x14ac:dyDescent="0.25">
      <c r="C4" s="186" t="s">
        <v>670</v>
      </c>
      <c r="D4" s="186"/>
      <c r="E4" s="186"/>
      <c r="F4" s="186"/>
      <c r="G4" s="186"/>
      <c r="H4" s="186"/>
      <c r="I4" s="100"/>
      <c r="L4" s="186" t="s">
        <v>890</v>
      </c>
      <c r="M4" s="186"/>
      <c r="N4" s="186"/>
      <c r="O4" s="186"/>
      <c r="P4" s="186"/>
      <c r="T4" s="186" t="s">
        <v>646</v>
      </c>
      <c r="U4" s="186"/>
      <c r="V4" s="186"/>
      <c r="W4" s="186"/>
      <c r="X4" s="186"/>
      <c r="Y4" s="186"/>
      <c r="Z4" s="186"/>
      <c r="AA4" s="186"/>
      <c r="AE4" s="186" t="s">
        <v>1079</v>
      </c>
      <c r="AF4" s="186"/>
      <c r="AG4" s="186"/>
      <c r="AH4" s="186"/>
      <c r="AI4" s="186"/>
      <c r="AJ4" s="186"/>
      <c r="AK4" s="186"/>
      <c r="AL4" s="186"/>
      <c r="AP4" s="186" t="s">
        <v>942</v>
      </c>
      <c r="AQ4" s="186"/>
      <c r="AR4" s="186"/>
      <c r="AS4" s="186"/>
      <c r="AT4" s="186"/>
      <c r="AU4" s="186"/>
    </row>
    <row r="5" spans="1:50" s="104" customFormat="1" ht="14.25" customHeight="1" x14ac:dyDescent="0.25">
      <c r="I5" s="100"/>
      <c r="AC5" s="102"/>
      <c r="AN5" s="102"/>
    </row>
    <row r="6" spans="1:50" s="104" customFormat="1" ht="14.25" customHeight="1" x14ac:dyDescent="0.25">
      <c r="I6" s="100"/>
      <c r="L6" s="194" t="s">
        <v>77</v>
      </c>
      <c r="M6" s="195" t="s">
        <v>1080</v>
      </c>
      <c r="N6" s="195" t="s">
        <v>1081</v>
      </c>
      <c r="O6" s="196" t="s">
        <v>667</v>
      </c>
      <c r="P6" s="196"/>
      <c r="AC6" s="102"/>
      <c r="AN6" s="102"/>
    </row>
    <row r="7" spans="1:50" s="104" customFormat="1" ht="20.85" customHeight="1" x14ac:dyDescent="0.25">
      <c r="C7" s="192" t="s">
        <v>204</v>
      </c>
      <c r="D7" s="108" t="s">
        <v>17</v>
      </c>
      <c r="E7" s="136" t="s">
        <v>671</v>
      </c>
      <c r="F7" s="136" t="s">
        <v>672</v>
      </c>
      <c r="G7" s="111" t="s">
        <v>673</v>
      </c>
      <c r="H7" s="111" t="s">
        <v>674</v>
      </c>
      <c r="I7" s="100"/>
      <c r="L7" s="194"/>
      <c r="M7" s="195"/>
      <c r="N7" s="195"/>
      <c r="O7" s="109" t="s">
        <v>668</v>
      </c>
      <c r="P7" s="111" t="s">
        <v>669</v>
      </c>
      <c r="S7" s="137" t="s">
        <v>647</v>
      </c>
      <c r="T7" s="138" t="s">
        <v>282</v>
      </c>
      <c r="U7" s="138" t="s">
        <v>1082</v>
      </c>
      <c r="V7" s="138" t="s">
        <v>653</v>
      </c>
      <c r="W7" s="138" t="s">
        <v>654</v>
      </c>
      <c r="X7" s="138" t="s">
        <v>655</v>
      </c>
      <c r="Y7" s="138" t="s">
        <v>1083</v>
      </c>
      <c r="Z7" s="138" t="s">
        <v>656</v>
      </c>
      <c r="AA7" s="137" t="s">
        <v>645</v>
      </c>
      <c r="AE7" s="139" t="s">
        <v>628</v>
      </c>
      <c r="AF7" s="138" t="s">
        <v>311</v>
      </c>
      <c r="AG7" s="138" t="s">
        <v>629</v>
      </c>
      <c r="AH7" s="138" t="s">
        <v>630</v>
      </c>
      <c r="AI7" s="138" t="s">
        <v>631</v>
      </c>
      <c r="AJ7" s="137" t="s">
        <v>632</v>
      </c>
      <c r="AK7" s="138" t="s">
        <v>633</v>
      </c>
      <c r="AL7" s="138" t="s">
        <v>408</v>
      </c>
      <c r="AM7" s="137" t="s">
        <v>634</v>
      </c>
      <c r="AP7" s="139" t="s">
        <v>943</v>
      </c>
      <c r="AQ7" s="138" t="s">
        <v>944</v>
      </c>
      <c r="AR7" s="138" t="s">
        <v>945</v>
      </c>
      <c r="AS7" s="138" t="s">
        <v>946</v>
      </c>
      <c r="AT7" s="138" t="s">
        <v>688</v>
      </c>
      <c r="AU7" s="137" t="s">
        <v>947</v>
      </c>
      <c r="AW7" s="140" t="s">
        <v>943</v>
      </c>
      <c r="AX7" s="141">
        <f>DatosMenores!C65</f>
        <v>880</v>
      </c>
    </row>
    <row r="8" spans="1:50" s="116" customFormat="1" ht="14.85" customHeight="1" x14ac:dyDescent="0.25">
      <c r="C8" s="192"/>
      <c r="D8" s="118">
        <f>DatosMenores!C53</f>
        <v>9506</v>
      </c>
      <c r="E8" s="118">
        <f>DatosMenores!C54</f>
        <v>950</v>
      </c>
      <c r="F8" s="118">
        <f>DatosMenores!C55</f>
        <v>1207</v>
      </c>
      <c r="G8" s="118">
        <f>DatosMenores!C56</f>
        <v>6470</v>
      </c>
      <c r="H8" s="117">
        <f>DatosMenores!C57</f>
        <v>987</v>
      </c>
      <c r="I8" s="100"/>
      <c r="L8" s="117">
        <f>DatosMenores!C46</f>
        <v>143</v>
      </c>
      <c r="M8" s="118">
        <f>DatosMenores!C47</f>
        <v>220</v>
      </c>
      <c r="N8" s="118">
        <f>DatosMenores!C48</f>
        <v>933</v>
      </c>
      <c r="O8" s="118">
        <f>DatosMenores!C49</f>
        <v>5</v>
      </c>
      <c r="P8" s="117">
        <f>DatosMenores!C50</f>
        <v>0</v>
      </c>
      <c r="S8" s="117">
        <f>DatosMenores!C27</f>
        <v>1625</v>
      </c>
      <c r="T8" s="118">
        <f>SUM(DatosMenores!C28:C31)</f>
        <v>768</v>
      </c>
      <c r="U8" s="118">
        <f>DatosMenores!C32</f>
        <v>32</v>
      </c>
      <c r="V8" s="118">
        <f>DatosMenores!C33</f>
        <v>1495</v>
      </c>
      <c r="W8" s="118">
        <f>DatosMenores!C34</f>
        <v>481</v>
      </c>
      <c r="X8" s="118">
        <f>DatosMenores!C35</f>
        <v>0</v>
      </c>
      <c r="Y8" s="118">
        <f>DatosMenores!C37</f>
        <v>41</v>
      </c>
      <c r="Z8" s="118">
        <f>DatosMenores!C36</f>
        <v>22</v>
      </c>
      <c r="AA8" s="117">
        <f>DatosMenores!C38</f>
        <v>343</v>
      </c>
      <c r="AC8" s="102"/>
      <c r="AE8" s="119">
        <f>DatosMenores!C5</f>
        <v>20</v>
      </c>
      <c r="AF8" s="118">
        <f>DatosMenores!C6</f>
        <v>2514</v>
      </c>
      <c r="AG8" s="118">
        <f>DatosMenores!C7</f>
        <v>67</v>
      </c>
      <c r="AH8" s="118">
        <f>DatosMenores!C8</f>
        <v>195</v>
      </c>
      <c r="AI8" s="118">
        <f>DatosMenores!C9</f>
        <v>332</v>
      </c>
      <c r="AJ8" s="117">
        <f>DatosMenores!C10</f>
        <v>978</v>
      </c>
      <c r="AK8" s="118">
        <f>DatosMenores!C11</f>
        <v>2296</v>
      </c>
      <c r="AL8" s="118">
        <f>DatosMenores!C12</f>
        <v>348</v>
      </c>
      <c r="AM8" s="117">
        <f>DatosMenores!C13</f>
        <v>162</v>
      </c>
      <c r="AN8" s="102"/>
      <c r="AP8" s="119">
        <f>DatosMenores!C65</f>
        <v>880</v>
      </c>
      <c r="AQ8" s="119">
        <f>DatosMenores!C66</f>
        <v>169</v>
      </c>
      <c r="AR8" s="118">
        <f>DatosMenores!C67</f>
        <v>4066</v>
      </c>
      <c r="AS8" s="118">
        <f>DatosMenores!C70</f>
        <v>0</v>
      </c>
      <c r="AT8" s="118">
        <f>DatosMenores!C71</f>
        <v>142</v>
      </c>
      <c r="AU8" s="117">
        <f>DatosMenores!C72</f>
        <v>345</v>
      </c>
      <c r="AW8" s="140" t="s">
        <v>944</v>
      </c>
      <c r="AX8" s="141">
        <f>DatosMenores!C66</f>
        <v>169</v>
      </c>
    </row>
    <row r="9" spans="1:50" ht="14.85" customHeight="1" x14ac:dyDescent="0.25">
      <c r="B9" s="122"/>
      <c r="C9" s="192" t="s">
        <v>675</v>
      </c>
      <c r="D9" s="108" t="s">
        <v>676</v>
      </c>
      <c r="E9" s="109" t="s">
        <v>677</v>
      </c>
      <c r="F9" s="111" t="s">
        <v>678</v>
      </c>
      <c r="G9" s="111" t="s">
        <v>679</v>
      </c>
      <c r="H9" s="111" t="s">
        <v>674</v>
      </c>
      <c r="AC9" s="104"/>
      <c r="AE9" s="142"/>
      <c r="AN9" s="104"/>
      <c r="AQ9" s="143"/>
      <c r="AR9" s="144"/>
      <c r="AW9" s="140" t="s">
        <v>945</v>
      </c>
      <c r="AX9" s="141">
        <f>DatosMenores!C67</f>
        <v>4066</v>
      </c>
    </row>
    <row r="10" spans="1:50" ht="29.85" customHeight="1" x14ac:dyDescent="0.25">
      <c r="C10" s="192"/>
      <c r="D10" s="117">
        <f>DatosMenores!C58</f>
        <v>2260</v>
      </c>
      <c r="E10" s="118">
        <f>DatosMenores!C59</f>
        <v>179</v>
      </c>
      <c r="F10" s="121">
        <f>DatosMenores!C60</f>
        <v>2</v>
      </c>
      <c r="G10" s="121">
        <f>DatosMenores!C61</f>
        <v>1978</v>
      </c>
      <c r="H10" s="121">
        <f>DatosMenores!C62</f>
        <v>891</v>
      </c>
      <c r="AE10" s="139" t="s">
        <v>635</v>
      </c>
      <c r="AF10" s="138" t="s">
        <v>478</v>
      </c>
      <c r="AG10" s="138" t="s">
        <v>636</v>
      </c>
      <c r="AH10" s="138" t="s">
        <v>1084</v>
      </c>
      <c r="AI10" s="138" t="s">
        <v>638</v>
      </c>
      <c r="AJ10" s="138" t="s">
        <v>640</v>
      </c>
      <c r="AK10" s="138" t="s">
        <v>641</v>
      </c>
      <c r="AL10" s="137" t="s">
        <v>106</v>
      </c>
      <c r="AP10" s="139" t="s">
        <v>224</v>
      </c>
      <c r="AQ10" s="138" t="s">
        <v>948</v>
      </c>
      <c r="AR10" s="138" t="s">
        <v>949</v>
      </c>
      <c r="AS10" s="139" t="s">
        <v>1085</v>
      </c>
      <c r="AT10" s="137" t="s">
        <v>1086</v>
      </c>
      <c r="AW10" s="140" t="s">
        <v>1085</v>
      </c>
      <c r="AX10" s="141">
        <f>DatosMenores!C68</f>
        <v>0</v>
      </c>
    </row>
    <row r="11" spans="1:50" ht="14.85" customHeight="1" x14ac:dyDescent="0.25">
      <c r="AE11" s="119">
        <f>DatosMenores!C14</f>
        <v>7</v>
      </c>
      <c r="AF11" s="118">
        <f>DatosMenores!C15</f>
        <v>4</v>
      </c>
      <c r="AG11" s="118">
        <f>DatosMenores!C16</f>
        <v>131</v>
      </c>
      <c r="AH11" s="118">
        <f>DatosMenores!C17</f>
        <v>687</v>
      </c>
      <c r="AI11" s="118">
        <f>DatosMenores!C18</f>
        <v>111</v>
      </c>
      <c r="AJ11" s="118">
        <f>DatosMenores!C20</f>
        <v>146</v>
      </c>
      <c r="AK11" s="118">
        <f>DatosMenores!C21</f>
        <v>92</v>
      </c>
      <c r="AL11" s="117">
        <f>DatosMenores!C19</f>
        <v>2949</v>
      </c>
      <c r="AP11" s="119">
        <f>DatosMenores!C74</f>
        <v>7</v>
      </c>
      <c r="AQ11" s="118">
        <f>DatosMenores!C73</f>
        <v>50</v>
      </c>
      <c r="AR11" s="118">
        <f>DatosMenores!C75</f>
        <v>0</v>
      </c>
      <c r="AS11" s="119">
        <f>DatosMenores!C68</f>
        <v>0</v>
      </c>
      <c r="AT11" s="117">
        <f>DatosMenores!C69</f>
        <v>98</v>
      </c>
      <c r="AW11" s="140" t="s">
        <v>1086</v>
      </c>
      <c r="AX11" s="141">
        <f>DatosMenores!C69</f>
        <v>98</v>
      </c>
    </row>
    <row r="12" spans="1:50" ht="12.75" customHeight="1" x14ac:dyDescent="0.25">
      <c r="AW12" s="140" t="s">
        <v>946</v>
      </c>
      <c r="AX12" s="141">
        <f>DatosMenores!C70</f>
        <v>0</v>
      </c>
    </row>
    <row r="13" spans="1:50" ht="12.75" customHeight="1" x14ac:dyDescent="0.25">
      <c r="AW13" s="140" t="s">
        <v>688</v>
      </c>
      <c r="AX13" s="141">
        <f>DatosMenores!C71</f>
        <v>142</v>
      </c>
    </row>
    <row r="14" spans="1:50" ht="12.75" customHeight="1" x14ac:dyDescent="0.25">
      <c r="AW14" s="140" t="s">
        <v>947</v>
      </c>
      <c r="AX14" s="141">
        <f>DatosMenores!C72</f>
        <v>345</v>
      </c>
    </row>
    <row r="15" spans="1:50" ht="12.75" customHeight="1" x14ac:dyDescent="0.25">
      <c r="AW15" s="140" t="s">
        <v>948</v>
      </c>
      <c r="AX15" s="141">
        <f>DatosMenores!C73</f>
        <v>50</v>
      </c>
    </row>
    <row r="16" spans="1:50" ht="12.75" customHeight="1" x14ac:dyDescent="0.25">
      <c r="AW16" s="140" t="s">
        <v>224</v>
      </c>
      <c r="AX16" s="141">
        <f>DatosMenores!C74</f>
        <v>7</v>
      </c>
    </row>
    <row r="17" spans="49:50" ht="12.75" customHeight="1" x14ac:dyDescent="0.25">
      <c r="AW17" s="140" t="s">
        <v>949</v>
      </c>
      <c r="AX17" s="141">
        <f>DatosMenores!C75</f>
        <v>0</v>
      </c>
    </row>
  </sheetData>
  <sheetProtection algorithmName="SHA-512" hashValue="Iiuj/savCXfO3DQx8rIn9eRjCGypXwAriov2NN23pWIe53vEc5IpVTwrxccoeP9B7ah4OKaD1kS+B+OLjTfd8g==" saltValue="ZIf+lXTq5KlHQMPaVx0RZ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7" customWidth="1"/>
    <col min="2" max="2" width="4.42578125" style="147" customWidth="1"/>
    <col min="3" max="3" width="26.85546875" style="147" customWidth="1"/>
    <col min="4" max="4" width="17" style="147" customWidth="1"/>
    <col min="5" max="5" width="6.140625" style="147" customWidth="1"/>
    <col min="6" max="6" width="30.85546875" style="147" customWidth="1"/>
    <col min="7" max="7" width="10" style="147" customWidth="1"/>
    <col min="8" max="8" width="3.85546875" style="147" customWidth="1"/>
    <col min="9" max="9" width="2.7109375" style="149" customWidth="1"/>
    <col min="10" max="10" width="7.85546875" style="149" customWidth="1"/>
    <col min="11" max="12" width="11.42578125" style="149"/>
    <col min="13" max="13" width="51.28515625" style="149" customWidth="1"/>
    <col min="14" max="14" width="2.7109375" style="149" customWidth="1"/>
    <col min="15" max="15" width="7.85546875" style="149" customWidth="1"/>
    <col min="16" max="17" width="11.42578125" style="149"/>
    <col min="18" max="18" width="51.28515625" style="149" customWidth="1"/>
    <col min="19" max="19" width="2.7109375" style="149" customWidth="1"/>
    <col min="20" max="20" width="7.85546875" style="149" customWidth="1"/>
    <col min="21" max="22" width="11.42578125" style="149"/>
    <col min="23" max="23" width="51.28515625" style="149" customWidth="1"/>
    <col min="24" max="24" width="2.7109375" style="149" customWidth="1"/>
    <col min="25" max="25" width="7.85546875" style="149" customWidth="1"/>
    <col min="26" max="27" width="11.42578125" style="149"/>
    <col min="28" max="28" width="51.28515625" style="149" customWidth="1"/>
    <col min="29" max="29" width="2.7109375" style="149" customWidth="1"/>
    <col min="30" max="16384" width="11.42578125" style="147"/>
  </cols>
  <sheetData>
    <row r="1" spans="1:30" ht="18.75" x14ac:dyDescent="0.2">
      <c r="A1" s="145"/>
      <c r="B1" s="146"/>
      <c r="C1" s="197" t="s">
        <v>1087</v>
      </c>
      <c r="D1" s="197"/>
      <c r="E1" s="197"/>
      <c r="F1" s="197"/>
      <c r="I1" s="148"/>
      <c r="N1" s="148"/>
      <c r="S1" s="148"/>
      <c r="X1" s="148"/>
      <c r="AC1" s="148"/>
    </row>
    <row r="2" spans="1:30" s="150" customFormat="1" ht="12" x14ac:dyDescent="0.2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5" customHeight="1" x14ac:dyDescent="0.2">
      <c r="C3" s="198" t="s">
        <v>1088</v>
      </c>
      <c r="D3" s="198"/>
      <c r="F3" s="198" t="s">
        <v>890</v>
      </c>
      <c r="G3" s="198"/>
      <c r="H3" s="152"/>
      <c r="I3" s="153"/>
      <c r="J3" s="153"/>
      <c r="K3" s="153" t="s">
        <v>1089</v>
      </c>
      <c r="L3" s="153"/>
      <c r="M3" s="153"/>
      <c r="N3" s="153"/>
      <c r="O3" s="153"/>
      <c r="P3" s="153" t="s">
        <v>1090</v>
      </c>
      <c r="Q3" s="153"/>
      <c r="R3" s="153"/>
      <c r="S3" s="153"/>
      <c r="T3" s="153"/>
      <c r="U3" s="153" t="s">
        <v>1091</v>
      </c>
      <c r="V3" s="153"/>
      <c r="W3" s="153"/>
      <c r="X3" s="153"/>
      <c r="Y3" s="153"/>
      <c r="Z3" s="153" t="s">
        <v>189</v>
      </c>
      <c r="AA3" s="153"/>
      <c r="AB3" s="153"/>
      <c r="AC3" s="153"/>
      <c r="AD3" s="153" t="s">
        <v>1092</v>
      </c>
    </row>
    <row r="4" spans="1:30" x14ac:dyDescent="0.2">
      <c r="C4" s="154" t="s">
        <v>1093</v>
      </c>
      <c r="D4" s="155">
        <f>DatosViolenciaDoméstica!C5</f>
        <v>1343</v>
      </c>
      <c r="F4" s="154" t="s">
        <v>1094</v>
      </c>
      <c r="G4" s="156">
        <f>DatosViolenciaDoméstica!E64</f>
        <v>214</v>
      </c>
      <c r="H4" s="157"/>
    </row>
    <row r="5" spans="1:30" x14ac:dyDescent="0.2">
      <c r="C5" s="154" t="s">
        <v>12</v>
      </c>
      <c r="D5" s="155">
        <f>DatosViolenciaDoméstica!C6</f>
        <v>2927</v>
      </c>
      <c r="F5" s="154" t="s">
        <v>1095</v>
      </c>
      <c r="G5" s="158">
        <f>DatosViolenciaDoméstica!F64</f>
        <v>141</v>
      </c>
      <c r="H5" s="157"/>
    </row>
    <row r="6" spans="1:30" x14ac:dyDescent="0.2">
      <c r="C6" s="154" t="s">
        <v>1096</v>
      </c>
      <c r="D6" s="155">
        <f>DatosViolenciaDoméstica!C7</f>
        <v>410</v>
      </c>
    </row>
    <row r="7" spans="1:30" x14ac:dyDescent="0.2">
      <c r="C7" s="154" t="s">
        <v>54</v>
      </c>
      <c r="D7" s="155">
        <f>DatosViolenciaDoméstica!C8</f>
        <v>4</v>
      </c>
    </row>
    <row r="8" spans="1:30" x14ac:dyDescent="0.2">
      <c r="C8" s="154" t="s">
        <v>1097</v>
      </c>
      <c r="D8" s="155">
        <f>DatosViolenciaDoméstica!C9</f>
        <v>2</v>
      </c>
    </row>
    <row r="9" spans="1:30" x14ac:dyDescent="0.2">
      <c r="C9" s="154" t="s">
        <v>1098</v>
      </c>
      <c r="D9" s="155">
        <f>SUM(DatosViolenciaDoméstica!C10:C11)</f>
        <v>2</v>
      </c>
    </row>
    <row r="21" spans="6:32" x14ac:dyDescent="0.2">
      <c r="F21" s="159"/>
      <c r="G21" s="159"/>
    </row>
    <row r="22" spans="6:32" s="159" customFormat="1" ht="12.75" customHeight="1" x14ac:dyDescent="0.2">
      <c r="F22" s="160"/>
      <c r="G22" s="160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6:32" s="160" customFormat="1" x14ac:dyDescent="0.2">
      <c r="F23" s="147"/>
      <c r="G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6:32" x14ac:dyDescent="0.2">
      <c r="AB24" s="147"/>
    </row>
    <row r="25" spans="6:32" ht="15.75" x14ac:dyDescent="0.25">
      <c r="I25" s="161"/>
      <c r="J25" s="161"/>
      <c r="K25" s="162" t="s">
        <v>1056</v>
      </c>
      <c r="L25" s="163">
        <v>0</v>
      </c>
      <c r="M25" s="161"/>
      <c r="N25" s="161"/>
      <c r="O25" s="161"/>
      <c r="P25" s="162" t="s">
        <v>1056</v>
      </c>
      <c r="Q25" s="163">
        <v>0</v>
      </c>
      <c r="R25" s="161"/>
      <c r="S25" s="161"/>
      <c r="T25" s="161"/>
      <c r="U25" s="162" t="s">
        <v>1056</v>
      </c>
      <c r="V25" s="163">
        <v>0</v>
      </c>
      <c r="W25" s="161"/>
      <c r="X25" s="161"/>
      <c r="Y25" s="161"/>
      <c r="Z25" s="161"/>
      <c r="AA25" s="161"/>
      <c r="AB25" s="147"/>
      <c r="AC25" s="161"/>
      <c r="AE25" s="162" t="s">
        <v>1056</v>
      </c>
      <c r="AF25" s="163">
        <v>0</v>
      </c>
    </row>
  </sheetData>
  <sheetProtection algorithmName="SHA-512" hashValue="exHEiOv+Pd1nXLdrIFDFTCOiyRHWsrUGkf2EH0lggjSipLELorHYkC4DLSIRaNUXjTGo2vK/MQpF9qJ8lyeQYw==" saltValue="c0N3ZV9b0cyIjwNYbrrtJ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7" customWidth="1"/>
    <col min="2" max="2" width="4.42578125" style="147" customWidth="1"/>
    <col min="3" max="3" width="26.85546875" style="147" customWidth="1"/>
    <col min="4" max="4" width="17" style="147" customWidth="1"/>
    <col min="5" max="5" width="6.140625" style="147" customWidth="1"/>
    <col min="6" max="6" width="30.85546875" style="147" customWidth="1"/>
    <col min="7" max="7" width="10" style="147" customWidth="1"/>
    <col min="8" max="8" width="3.85546875" style="147" customWidth="1"/>
    <col min="9" max="9" width="2.7109375" style="149" customWidth="1"/>
    <col min="10" max="10" width="7.85546875" style="149" customWidth="1"/>
    <col min="11" max="12" width="11.42578125" style="149"/>
    <col min="13" max="13" width="51.28515625" style="149" customWidth="1"/>
    <col min="14" max="14" width="2.7109375" style="149" customWidth="1"/>
    <col min="15" max="15" width="7.85546875" style="149" customWidth="1"/>
    <col min="16" max="17" width="11.42578125" style="149"/>
    <col min="18" max="18" width="51.28515625" style="149" customWidth="1"/>
    <col min="19" max="19" width="2.7109375" style="149" hidden="1" customWidth="1"/>
    <col min="20" max="20" width="7.85546875" style="149" hidden="1" customWidth="1"/>
    <col min="21" max="22" width="0" style="149" hidden="1" customWidth="1"/>
    <col min="23" max="23" width="51.28515625" style="149" hidden="1" customWidth="1"/>
    <col min="24" max="24" width="2.7109375" style="149" customWidth="1"/>
    <col min="25" max="25" width="7.85546875" style="149" customWidth="1"/>
    <col min="26" max="27" width="11.42578125" style="149"/>
    <col min="28" max="28" width="51.28515625" style="149" customWidth="1"/>
    <col min="29" max="29" width="2.7109375" style="149" customWidth="1"/>
    <col min="30" max="16384" width="11.42578125" style="147"/>
  </cols>
  <sheetData>
    <row r="1" spans="1:30" ht="18.75" x14ac:dyDescent="0.2">
      <c r="A1" s="145"/>
      <c r="B1" s="146"/>
      <c r="C1" s="197" t="s">
        <v>1099</v>
      </c>
      <c r="D1" s="197"/>
      <c r="E1" s="197"/>
      <c r="F1" s="197"/>
      <c r="I1" s="148"/>
      <c r="N1" s="148"/>
      <c r="S1" s="148"/>
      <c r="X1" s="148"/>
      <c r="AC1" s="148"/>
    </row>
    <row r="2" spans="1:30" s="150" customFormat="1" ht="12" x14ac:dyDescent="0.2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5" customHeight="1" x14ac:dyDescent="0.2">
      <c r="C3" s="198" t="s">
        <v>1088</v>
      </c>
      <c r="D3" s="198"/>
      <c r="F3" s="198" t="s">
        <v>890</v>
      </c>
      <c r="G3" s="198"/>
      <c r="H3" s="152"/>
      <c r="I3" s="153"/>
      <c r="J3" s="153"/>
      <c r="K3" s="153" t="s">
        <v>1089</v>
      </c>
      <c r="L3" s="153"/>
      <c r="M3" s="153"/>
      <c r="N3" s="153"/>
      <c r="O3" s="153"/>
      <c r="P3" s="153" t="s">
        <v>1090</v>
      </c>
      <c r="Q3" s="153"/>
      <c r="R3" s="153"/>
      <c r="S3" s="153"/>
      <c r="T3" s="153"/>
      <c r="U3" s="153" t="s">
        <v>1091</v>
      </c>
      <c r="V3" s="153"/>
      <c r="W3" s="153"/>
      <c r="X3" s="153"/>
      <c r="Y3" s="153"/>
      <c r="Z3" s="153" t="s">
        <v>189</v>
      </c>
      <c r="AA3" s="153"/>
      <c r="AB3" s="153"/>
      <c r="AC3" s="153"/>
      <c r="AD3" s="153" t="s">
        <v>1092</v>
      </c>
    </row>
    <row r="4" spans="1:30" x14ac:dyDescent="0.2">
      <c r="C4" s="154" t="s">
        <v>12</v>
      </c>
      <c r="D4" s="155">
        <f>DatosViolenciaGénero!C8</f>
        <v>17024</v>
      </c>
      <c r="F4" s="154" t="s">
        <v>1094</v>
      </c>
      <c r="G4" s="156">
        <f>DatosViolenciaGénero!E76</f>
        <v>1644</v>
      </c>
      <c r="H4" s="157"/>
    </row>
    <row r="5" spans="1:30" x14ac:dyDescent="0.2">
      <c r="C5" s="154" t="s">
        <v>34</v>
      </c>
      <c r="D5" s="155">
        <f>DatosViolenciaGénero!C6</f>
        <v>8577</v>
      </c>
      <c r="F5" s="154" t="s">
        <v>1095</v>
      </c>
      <c r="G5" s="156">
        <f>DatosViolenciaGénero!F76</f>
        <v>706</v>
      </c>
      <c r="H5" s="157"/>
    </row>
    <row r="6" spans="1:30" x14ac:dyDescent="0.2">
      <c r="C6" s="154" t="s">
        <v>1096</v>
      </c>
      <c r="D6" s="164">
        <f>DatosViolenciaGénero!C9</f>
        <v>3194</v>
      </c>
    </row>
    <row r="7" spans="1:30" x14ac:dyDescent="0.2">
      <c r="C7" s="154" t="s">
        <v>54</v>
      </c>
      <c r="D7" s="164">
        <f>DatosViolenciaGénero!C10</f>
        <v>37</v>
      </c>
    </row>
    <row r="8" spans="1:30" x14ac:dyDescent="0.2">
      <c r="C8" s="154" t="s">
        <v>1100</v>
      </c>
      <c r="D8" s="155">
        <f>DatosViolenciaGénero!C12</f>
        <v>7</v>
      </c>
    </row>
    <row r="9" spans="1:30" x14ac:dyDescent="0.2">
      <c r="C9" s="154" t="s">
        <v>1101</v>
      </c>
      <c r="D9" s="155">
        <f>DatosViolenciaGénero!C13</f>
        <v>5</v>
      </c>
    </row>
    <row r="10" spans="1:30" x14ac:dyDescent="0.2">
      <c r="C10" s="154" t="s">
        <v>1093</v>
      </c>
      <c r="D10" s="164">
        <f>DatosViolenciaGénero!C7</f>
        <v>2138</v>
      </c>
    </row>
    <row r="11" spans="1:30" x14ac:dyDescent="0.2">
      <c r="C11" s="154" t="s">
        <v>1097</v>
      </c>
      <c r="D11" s="164">
        <f>DatosViolenciaGénero!C11</f>
        <v>45</v>
      </c>
    </row>
    <row r="20" spans="3:32" x14ac:dyDescent="0.2">
      <c r="C20" s="159"/>
      <c r="D20" s="159"/>
    </row>
    <row r="21" spans="3:32" x14ac:dyDescent="0.2">
      <c r="C21" s="160"/>
      <c r="D21" s="160"/>
    </row>
    <row r="22" spans="3:32" s="159" customFormat="1" ht="12.75" customHeight="1" x14ac:dyDescent="0.2">
      <c r="C22" s="147"/>
      <c r="D22" s="147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3:32" s="160" customFormat="1" x14ac:dyDescent="0.2">
      <c r="C23" s="147"/>
      <c r="D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3:32" x14ac:dyDescent="0.2">
      <c r="AB24" s="147"/>
    </row>
    <row r="25" spans="3:32" ht="15.75" x14ac:dyDescent="0.25">
      <c r="I25" s="161"/>
      <c r="J25" s="161"/>
      <c r="K25" s="162" t="s">
        <v>1056</v>
      </c>
      <c r="L25" s="163">
        <v>0</v>
      </c>
      <c r="M25" s="161"/>
      <c r="N25" s="161"/>
      <c r="O25" s="161"/>
      <c r="P25" s="162" t="s">
        <v>1056</v>
      </c>
      <c r="Q25" s="163">
        <v>0</v>
      </c>
      <c r="R25" s="161"/>
      <c r="S25" s="161"/>
      <c r="T25" s="161"/>
      <c r="U25" s="162" t="s">
        <v>1056</v>
      </c>
      <c r="V25" s="163">
        <v>0</v>
      </c>
      <c r="W25" s="161"/>
      <c r="X25" s="161"/>
      <c r="Y25" s="161"/>
      <c r="Z25" s="161"/>
      <c r="AA25" s="161"/>
      <c r="AB25" s="147"/>
      <c r="AC25" s="161"/>
      <c r="AE25" s="162" t="s">
        <v>1056</v>
      </c>
      <c r="AF25" s="163">
        <v>0</v>
      </c>
    </row>
  </sheetData>
  <sheetProtection algorithmName="SHA-512" hashValue="LbHYfzwgj0VKS7GQWacsTe6K/rcwXan1NDukwkX+9nT2X9OrQuGL3694J/Bl4C06aquIaK/E01GyBmqDeKlc0Q==" saltValue="HlZZx7NYfqyPL4NhWfdXV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4.425781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4.425781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4.42578125" style="133" customWidth="1"/>
    <col min="26" max="26" width="2.7109375" style="133" customWidth="1"/>
    <col min="27" max="16384" width="11.42578125" style="100"/>
  </cols>
  <sheetData>
    <row r="1" spans="1:26" x14ac:dyDescent="0.2">
      <c r="A1" s="132"/>
      <c r="C1" s="193" t="s">
        <v>1102</v>
      </c>
      <c r="D1" s="193"/>
      <c r="E1" s="193"/>
      <c r="F1" s="132"/>
      <c r="H1" s="165"/>
      <c r="I1" s="165"/>
      <c r="J1" s="165"/>
      <c r="K1" s="132"/>
      <c r="P1" s="132"/>
      <c r="U1" s="132"/>
      <c r="Z1" s="132"/>
    </row>
    <row r="2" spans="1:26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12.95" customHeight="1" x14ac:dyDescent="0.2">
      <c r="A3" s="124"/>
      <c r="B3" s="124"/>
      <c r="C3" s="124" t="s">
        <v>1103</v>
      </c>
      <c r="D3" s="124"/>
      <c r="E3" s="124"/>
      <c r="F3" s="124"/>
      <c r="G3" s="124"/>
      <c r="H3" s="124" t="s">
        <v>1104</v>
      </c>
      <c r="I3" s="124"/>
      <c r="J3" s="124"/>
      <c r="K3" s="124"/>
      <c r="L3" s="124"/>
      <c r="M3" s="124" t="s">
        <v>1092</v>
      </c>
      <c r="N3" s="124"/>
      <c r="O3" s="124"/>
      <c r="P3" s="124"/>
      <c r="Q3" s="124"/>
      <c r="R3" s="124" t="s">
        <v>1105</v>
      </c>
      <c r="S3" s="124"/>
      <c r="T3" s="124"/>
      <c r="U3" s="124"/>
      <c r="V3" s="124"/>
      <c r="W3" s="124" t="s">
        <v>1106</v>
      </c>
      <c r="X3" s="124"/>
      <c r="Y3" s="124"/>
      <c r="Z3" s="124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</row>
    <row r="23" spans="1:26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5" spans="1:26" ht="15.75" x14ac:dyDescent="0.25">
      <c r="A25" s="135"/>
      <c r="B25" s="135"/>
      <c r="C25" s="130" t="s">
        <v>1056</v>
      </c>
      <c r="D25" s="131">
        <v>0</v>
      </c>
      <c r="E25" s="135"/>
      <c r="F25" s="135"/>
      <c r="G25" s="135"/>
      <c r="H25" s="130" t="s">
        <v>1056</v>
      </c>
      <c r="I25" s="131">
        <v>0</v>
      </c>
      <c r="J25" s="135"/>
      <c r="K25" s="135"/>
      <c r="L25" s="135"/>
      <c r="M25" s="130" t="s">
        <v>1056</v>
      </c>
      <c r="N25" s="131">
        <v>0</v>
      </c>
      <c r="O25" s="135"/>
      <c r="P25" s="135"/>
      <c r="Q25" s="135"/>
      <c r="R25" s="130" t="s">
        <v>1056</v>
      </c>
      <c r="S25" s="131">
        <v>0</v>
      </c>
      <c r="T25" s="135"/>
      <c r="U25" s="135"/>
      <c r="V25" s="135"/>
      <c r="W25" s="130" t="s">
        <v>1056</v>
      </c>
      <c r="X25" s="131">
        <v>0</v>
      </c>
      <c r="Y25" s="135"/>
      <c r="Z25" s="135"/>
    </row>
  </sheetData>
  <sheetProtection algorithmName="SHA-512" hashValue="sBdNB4YIxZqhXtXiXzND+kipjum/b6q4x8c4+RK/LsTHxO3yut951SaNKAZLL6nR88cbVHeaHJRqxvHrEhxwew==" saltValue="0s/EbZnXxDwrcsdxM0dl4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4.285156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4.285156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4.28515625" style="133" customWidth="1"/>
    <col min="26" max="26" width="2.7109375" style="133" customWidth="1"/>
    <col min="27" max="27" width="7.85546875" style="133" customWidth="1"/>
    <col min="28" max="29" width="11.42578125" style="133"/>
    <col min="30" max="30" width="54.28515625" style="133" customWidth="1"/>
    <col min="31" max="31" width="2.7109375" style="133" customWidth="1"/>
    <col min="32" max="32" width="7.85546875" style="133" customWidth="1"/>
    <col min="33" max="34" width="11.42578125" style="133"/>
    <col min="35" max="35" width="54.28515625" style="133" customWidth="1"/>
    <col min="36" max="36" width="2.7109375" style="133" customWidth="1"/>
    <col min="37" max="37" width="7.85546875" style="133" customWidth="1"/>
    <col min="38" max="39" width="11.42578125" style="133"/>
    <col min="40" max="40" width="54.28515625" style="133" customWidth="1"/>
    <col min="41" max="41" width="2.7109375" style="133" customWidth="1"/>
    <col min="42" max="42" width="7.85546875" style="133" customWidth="1"/>
    <col min="43" max="44" width="11.42578125" style="133"/>
    <col min="45" max="45" width="54.28515625" style="133" customWidth="1"/>
    <col min="46" max="46" width="2.7109375" style="133" customWidth="1"/>
    <col min="47" max="47" width="7.85546875" style="133" customWidth="1"/>
    <col min="48" max="49" width="11.42578125" style="133"/>
    <col min="50" max="50" width="54.28515625" style="133" customWidth="1"/>
    <col min="51" max="51" width="2.7109375" style="133" customWidth="1"/>
    <col min="52" max="52" width="7.85546875" style="133" customWidth="1"/>
    <col min="53" max="54" width="11.42578125" style="133"/>
    <col min="55" max="55" width="54.28515625" style="133" customWidth="1"/>
    <col min="56" max="56" width="2.7109375" style="133" customWidth="1"/>
    <col min="57" max="57" width="7.85546875" style="133" customWidth="1"/>
    <col min="58" max="59" width="11.42578125" style="133"/>
    <col min="60" max="60" width="54.28515625" style="133" customWidth="1"/>
    <col min="61" max="61" width="2.7109375" style="133" customWidth="1"/>
    <col min="62" max="16384" width="11.42578125" style="100"/>
  </cols>
  <sheetData>
    <row r="1" spans="1:61" x14ac:dyDescent="0.2">
      <c r="A1" s="132"/>
      <c r="C1" s="193" t="s">
        <v>1107</v>
      </c>
      <c r="D1" s="193"/>
      <c r="E1" s="193"/>
      <c r="F1" s="132"/>
      <c r="H1" s="165"/>
      <c r="I1" s="165"/>
      <c r="J1" s="165"/>
      <c r="K1" s="132"/>
      <c r="M1" s="165"/>
      <c r="N1" s="165"/>
      <c r="O1" s="165"/>
      <c r="P1" s="132"/>
      <c r="R1" s="165"/>
      <c r="S1" s="165"/>
      <c r="T1" s="165"/>
      <c r="U1" s="132"/>
      <c r="W1" s="165"/>
      <c r="X1" s="165"/>
      <c r="Y1" s="165"/>
      <c r="Z1" s="132"/>
      <c r="AB1" s="165"/>
      <c r="AC1" s="165"/>
      <c r="AD1" s="165"/>
      <c r="AE1" s="132"/>
      <c r="AG1" s="165"/>
      <c r="AH1" s="165"/>
      <c r="AI1" s="165"/>
      <c r="AJ1" s="132"/>
      <c r="AL1" s="165"/>
      <c r="AM1" s="165"/>
      <c r="AN1" s="165"/>
      <c r="AO1" s="132"/>
      <c r="AQ1" s="165"/>
      <c r="AR1" s="165"/>
      <c r="AS1" s="165"/>
      <c r="AT1" s="132"/>
      <c r="AV1" s="165"/>
      <c r="AW1" s="165"/>
      <c r="AX1" s="165"/>
      <c r="AY1" s="132"/>
      <c r="BA1" s="165"/>
      <c r="BB1" s="165"/>
      <c r="BC1" s="165"/>
      <c r="BD1" s="132"/>
      <c r="BF1" s="165"/>
      <c r="BG1" s="165"/>
      <c r="BH1" s="165"/>
      <c r="BI1" s="132"/>
    </row>
    <row r="2" spans="1:61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</row>
    <row r="3" spans="1:61" ht="12.95" customHeight="1" x14ac:dyDescent="0.2">
      <c r="A3" s="124"/>
      <c r="B3" s="124"/>
      <c r="C3" s="124" t="s">
        <v>289</v>
      </c>
      <c r="D3" s="124"/>
      <c r="E3" s="124"/>
      <c r="F3" s="124"/>
      <c r="G3" s="124"/>
      <c r="H3" s="124" t="s">
        <v>897</v>
      </c>
      <c r="I3" s="124"/>
      <c r="J3" s="124"/>
      <c r="K3" s="124"/>
      <c r="L3" s="124"/>
      <c r="M3" s="124" t="s">
        <v>1108</v>
      </c>
      <c r="N3" s="124"/>
      <c r="O3" s="124"/>
      <c r="P3" s="124"/>
      <c r="Q3" s="124"/>
      <c r="R3" s="124" t="s">
        <v>1109</v>
      </c>
      <c r="S3" s="124"/>
      <c r="T3" s="124"/>
      <c r="U3" s="124"/>
      <c r="V3" s="124"/>
      <c r="W3" s="124" t="s">
        <v>1110</v>
      </c>
      <c r="X3" s="124"/>
      <c r="Y3" s="124"/>
      <c r="Z3" s="124"/>
      <c r="AA3" s="124"/>
      <c r="AB3" s="124" t="s">
        <v>901</v>
      </c>
      <c r="AC3" s="124"/>
      <c r="AD3" s="124"/>
      <c r="AE3" s="124"/>
      <c r="AF3" s="124"/>
      <c r="AG3" s="124" t="s">
        <v>902</v>
      </c>
      <c r="AH3" s="124"/>
      <c r="AI3" s="124"/>
      <c r="AJ3" s="124"/>
      <c r="AK3" s="124"/>
      <c r="AL3" s="124" t="s">
        <v>903</v>
      </c>
      <c r="AM3" s="124"/>
      <c r="AN3" s="124"/>
      <c r="AO3" s="124"/>
      <c r="AP3" s="124"/>
      <c r="AQ3" s="124" t="s">
        <v>904</v>
      </c>
      <c r="AR3" s="124"/>
      <c r="AS3" s="124"/>
      <c r="AT3" s="124"/>
      <c r="AU3" s="124"/>
      <c r="AV3" s="124" t="s">
        <v>1092</v>
      </c>
      <c r="AW3" s="124"/>
      <c r="AX3" s="124"/>
      <c r="AY3" s="124"/>
      <c r="AZ3" s="124"/>
      <c r="BA3" s="124" t="s">
        <v>905</v>
      </c>
      <c r="BB3" s="124"/>
      <c r="BC3" s="124"/>
      <c r="BD3" s="124"/>
      <c r="BE3" s="124"/>
      <c r="BF3" s="124" t="s">
        <v>302</v>
      </c>
      <c r="BG3" s="124"/>
      <c r="BH3" s="124"/>
      <c r="BI3" s="124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</row>
    <row r="23" spans="1:61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</row>
    <row r="25" spans="1:61" ht="15.75" x14ac:dyDescent="0.25">
      <c r="A25" s="135"/>
      <c r="B25" s="135"/>
      <c r="C25" s="130" t="s">
        <v>1056</v>
      </c>
      <c r="D25" s="131">
        <v>0</v>
      </c>
      <c r="E25" s="135"/>
      <c r="F25" s="135"/>
      <c r="G25" s="135"/>
      <c r="H25" s="130" t="s">
        <v>1056</v>
      </c>
      <c r="I25" s="131">
        <v>0</v>
      </c>
      <c r="J25" s="135"/>
      <c r="K25" s="135"/>
      <c r="L25" s="135"/>
      <c r="M25" s="130" t="s">
        <v>1056</v>
      </c>
      <c r="N25" s="131">
        <v>0</v>
      </c>
      <c r="O25" s="135"/>
      <c r="P25" s="135"/>
      <c r="Q25" s="135"/>
      <c r="R25" s="130" t="s">
        <v>1056</v>
      </c>
      <c r="S25" s="131">
        <v>0</v>
      </c>
      <c r="T25" s="135"/>
      <c r="U25" s="135"/>
      <c r="V25" s="135"/>
      <c r="W25" s="130" t="s">
        <v>1056</v>
      </c>
      <c r="X25" s="131">
        <v>0</v>
      </c>
      <c r="Y25" s="135"/>
      <c r="Z25" s="135"/>
      <c r="AA25" s="135"/>
      <c r="AB25" s="130" t="s">
        <v>1056</v>
      </c>
      <c r="AC25" s="131">
        <v>0</v>
      </c>
      <c r="AD25" s="135"/>
      <c r="AE25" s="135"/>
      <c r="AF25" s="135"/>
      <c r="AG25" s="130" t="s">
        <v>1056</v>
      </c>
      <c r="AH25" s="131">
        <v>0</v>
      </c>
      <c r="AI25" s="135"/>
      <c r="AJ25" s="135"/>
      <c r="AK25" s="135"/>
      <c r="AL25" s="130" t="s">
        <v>1056</v>
      </c>
      <c r="AM25" s="131">
        <v>0</v>
      </c>
      <c r="AN25" s="135"/>
      <c r="AO25" s="135"/>
      <c r="AP25" s="135"/>
      <c r="AQ25" s="130" t="s">
        <v>1056</v>
      </c>
      <c r="AR25" s="131">
        <v>0</v>
      </c>
      <c r="AS25" s="135"/>
      <c r="AT25" s="135"/>
      <c r="AU25" s="135"/>
      <c r="AV25" s="130" t="s">
        <v>1056</v>
      </c>
      <c r="AW25" s="131">
        <v>0</v>
      </c>
      <c r="AX25" s="135"/>
      <c r="AY25" s="135"/>
      <c r="AZ25" s="135"/>
      <c r="BA25" s="130" t="s">
        <v>1056</v>
      </c>
      <c r="BB25" s="131">
        <v>0</v>
      </c>
      <c r="BC25" s="135"/>
      <c r="BD25" s="135"/>
      <c r="BE25" s="135"/>
      <c r="BF25" s="130" t="s">
        <v>1056</v>
      </c>
      <c r="BG25" s="131">
        <v>0</v>
      </c>
      <c r="BH25" s="135"/>
      <c r="BI25" s="135"/>
    </row>
  </sheetData>
  <sheetProtection algorithmName="SHA-512" hashValue="3znqEI/PWznwOi8mQztqnkg2mnraJURdBPShWNQKrVZ3SsLhOJ5HMm26FejcnS5Hs0Kkd0ENDBFT1ZxBgOV+UQ==" saltValue="BgAayQdevyg+dIOjiVSDI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7" width="11.42578125" style="133"/>
    <col min="18" max="18" width="11.42578125" style="84"/>
    <col min="19" max="19" width="2.7109375" style="133" customWidth="1"/>
    <col min="20" max="20" width="7.85546875" style="133" customWidth="1"/>
    <col min="21" max="25" width="11.42578125" style="133"/>
    <col min="26" max="16384" width="11.42578125" style="84"/>
  </cols>
  <sheetData>
    <row r="1" spans="1:26" x14ac:dyDescent="0.2">
      <c r="A1" s="132"/>
      <c r="C1" s="193" t="s">
        <v>1111</v>
      </c>
      <c r="D1" s="193"/>
      <c r="E1" s="193"/>
      <c r="F1" s="132"/>
      <c r="H1" s="165"/>
      <c r="I1" s="165"/>
      <c r="J1" s="165"/>
      <c r="K1" s="132"/>
      <c r="M1" s="165"/>
      <c r="N1" s="165"/>
      <c r="O1" s="165"/>
      <c r="P1" s="165"/>
      <c r="Q1" s="165"/>
      <c r="S1" s="132"/>
      <c r="U1" s="165"/>
      <c r="V1" s="165"/>
      <c r="W1" s="165"/>
      <c r="X1" s="165"/>
      <c r="Y1" s="165"/>
    </row>
    <row r="3" spans="1:26" x14ac:dyDescent="0.2">
      <c r="A3" s="124"/>
      <c r="B3" s="124"/>
      <c r="C3" s="124" t="s">
        <v>1092</v>
      </c>
      <c r="D3" s="124"/>
      <c r="E3" s="124"/>
      <c r="F3" s="124"/>
      <c r="G3" s="124"/>
      <c r="H3" s="124" t="s">
        <v>1112</v>
      </c>
      <c r="I3" s="124"/>
      <c r="J3" s="124"/>
      <c r="K3" s="124"/>
      <c r="L3" s="124"/>
      <c r="M3" s="124" t="s">
        <v>704</v>
      </c>
      <c r="N3" s="124"/>
      <c r="O3" s="124"/>
      <c r="P3" s="124"/>
      <c r="Q3" s="124"/>
      <c r="S3" s="124"/>
      <c r="T3" s="124"/>
      <c r="U3" s="124" t="s">
        <v>705</v>
      </c>
      <c r="V3" s="124"/>
      <c r="W3" s="124"/>
      <c r="X3" s="124"/>
      <c r="Y3" s="124"/>
    </row>
    <row r="5" spans="1:26" ht="36" x14ac:dyDescent="0.2">
      <c r="M5" s="166" t="s">
        <v>848</v>
      </c>
      <c r="N5" s="166" t="s">
        <v>849</v>
      </c>
      <c r="O5" s="166" t="s">
        <v>850</v>
      </c>
      <c r="P5" s="166" t="s">
        <v>851</v>
      </c>
      <c r="Q5" s="166" t="s">
        <v>459</v>
      </c>
      <c r="R5" s="166" t="s">
        <v>852</v>
      </c>
      <c r="U5" s="166" t="s">
        <v>848</v>
      </c>
      <c r="V5" s="166" t="s">
        <v>849</v>
      </c>
      <c r="W5" s="166" t="s">
        <v>850</v>
      </c>
      <c r="X5" s="166" t="s">
        <v>851</v>
      </c>
      <c r="Y5" s="166" t="s">
        <v>459</v>
      </c>
      <c r="Z5" s="166" t="s">
        <v>852</v>
      </c>
    </row>
    <row r="6" spans="1:26" x14ac:dyDescent="0.2">
      <c r="M6" s="167">
        <f>DatosMedioAmbiente!C50</f>
        <v>9</v>
      </c>
      <c r="N6" s="167">
        <f>DatosMedioAmbiente!C52</f>
        <v>11</v>
      </c>
      <c r="O6" s="167">
        <f>DatosMedioAmbiente!C54</f>
        <v>1</v>
      </c>
      <c r="P6" s="167">
        <f>DatosMedioAmbiente!C56</f>
        <v>31</v>
      </c>
      <c r="Q6" s="167">
        <f>DatosMedioAmbiente!C58</f>
        <v>6</v>
      </c>
      <c r="R6" s="167">
        <f>DatosMedioAmbiente!C60</f>
        <v>14</v>
      </c>
      <c r="U6" s="167">
        <f>DatosMedioAmbiente!C51</f>
        <v>4</v>
      </c>
      <c r="V6" s="167">
        <f>DatosMedioAmbiente!C53</f>
        <v>9</v>
      </c>
      <c r="W6" s="167">
        <f>DatosMedioAmbiente!C55</f>
        <v>2</v>
      </c>
      <c r="X6" s="167">
        <f>DatosMedioAmbiente!C57</f>
        <v>12</v>
      </c>
      <c r="Y6" s="167">
        <f>DatosMedioAmbiente!C59</f>
        <v>5</v>
      </c>
      <c r="Z6" s="167">
        <f>DatosMedioAmbiente!C61</f>
        <v>10</v>
      </c>
    </row>
    <row r="25" spans="1:20" s="84" customFormat="1" ht="15.75" x14ac:dyDescent="0.25">
      <c r="A25" s="135"/>
      <c r="B25" s="135"/>
      <c r="C25" s="130" t="s">
        <v>1056</v>
      </c>
      <c r="D25" s="131">
        <v>0</v>
      </c>
      <c r="E25" s="135"/>
      <c r="F25" s="135"/>
      <c r="G25" s="135"/>
      <c r="H25" s="130" t="s">
        <v>1056</v>
      </c>
      <c r="I25" s="131">
        <v>0</v>
      </c>
      <c r="J25" s="135"/>
      <c r="K25" s="135"/>
      <c r="L25" s="135"/>
      <c r="M25" s="133"/>
      <c r="N25" s="133"/>
      <c r="O25" s="133"/>
      <c r="Q25" s="135"/>
      <c r="R25" s="133"/>
      <c r="S25" s="133"/>
      <c r="T25" s="133"/>
    </row>
  </sheetData>
  <sheetProtection algorithmName="SHA-512" hashValue="kVLMloCY5LFlhfhGAlMXAPXrsik6oUwEn+Pg8gIt4Sf1SoCKY6jgZgwU7TrWU9LjlgYL3Xb/RIgjS+sPmCgfqA==" saltValue="mrcREszHmAvBYCEpNVZdN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69" t="s">
        <v>15</v>
      </c>
      <c r="B8" s="12" t="s">
        <v>16</v>
      </c>
      <c r="C8" s="13">
        <v>99815</v>
      </c>
      <c r="D8" s="13">
        <v>98850</v>
      </c>
      <c r="E8" s="14">
        <v>9.7622660596863899E-3</v>
      </c>
    </row>
    <row r="9" spans="1:5" x14ac:dyDescent="0.25">
      <c r="A9" s="170"/>
      <c r="B9" s="12" t="s">
        <v>17</v>
      </c>
      <c r="C9" s="13">
        <v>216292</v>
      </c>
      <c r="D9" s="13">
        <v>206805</v>
      </c>
      <c r="E9" s="14">
        <v>4.5874132637025201E-2</v>
      </c>
    </row>
    <row r="10" spans="1:5" x14ac:dyDescent="0.25">
      <c r="A10" s="170"/>
      <c r="B10" s="12" t="s">
        <v>18</v>
      </c>
      <c r="C10" s="13">
        <v>168350</v>
      </c>
      <c r="D10" s="13">
        <v>163872</v>
      </c>
      <c r="E10" s="14">
        <v>2.73262058191759E-2</v>
      </c>
    </row>
    <row r="11" spans="1:5" x14ac:dyDescent="0.25">
      <c r="A11" s="170"/>
      <c r="B11" s="12" t="s">
        <v>19</v>
      </c>
      <c r="C11" s="13">
        <v>2083</v>
      </c>
      <c r="D11" s="13">
        <v>2046</v>
      </c>
      <c r="E11" s="14">
        <v>1.8084066471163202E-2</v>
      </c>
    </row>
    <row r="12" spans="1:5" x14ac:dyDescent="0.25">
      <c r="A12" s="171"/>
      <c r="B12" s="12" t="s">
        <v>20</v>
      </c>
      <c r="C12" s="13">
        <v>94819</v>
      </c>
      <c r="D12" s="13">
        <v>86632</v>
      </c>
      <c r="E12" s="14">
        <v>9.4503185889740507E-2</v>
      </c>
    </row>
    <row r="13" spans="1:5" x14ac:dyDescent="0.25">
      <c r="A13" s="169" t="s">
        <v>21</v>
      </c>
      <c r="B13" s="12" t="s">
        <v>22</v>
      </c>
      <c r="C13" s="13">
        <v>31769</v>
      </c>
      <c r="D13" s="13">
        <v>32733</v>
      </c>
      <c r="E13" s="14">
        <v>-2.9450401735251899E-2</v>
      </c>
    </row>
    <row r="14" spans="1:5" x14ac:dyDescent="0.25">
      <c r="A14" s="170"/>
      <c r="B14" s="12" t="s">
        <v>23</v>
      </c>
      <c r="C14" s="13">
        <v>17002</v>
      </c>
      <c r="D14" s="13">
        <v>19379</v>
      </c>
      <c r="E14" s="14">
        <v>-0.122658547912689</v>
      </c>
    </row>
    <row r="15" spans="1:5" x14ac:dyDescent="0.25">
      <c r="A15" s="171"/>
      <c r="B15" s="12" t="s">
        <v>24</v>
      </c>
      <c r="C15" s="13">
        <v>101217</v>
      </c>
      <c r="D15" s="13">
        <v>99024</v>
      </c>
      <c r="E15" s="14">
        <v>2.2146146388754201E-2</v>
      </c>
    </row>
    <row r="16" spans="1:5" x14ac:dyDescent="0.25">
      <c r="A16" s="169" t="s">
        <v>25</v>
      </c>
      <c r="B16" s="12" t="s">
        <v>26</v>
      </c>
      <c r="C16" s="13">
        <v>5214</v>
      </c>
      <c r="D16" s="13">
        <v>5249</v>
      </c>
      <c r="E16" s="14">
        <v>-6.6679367498571201E-3</v>
      </c>
    </row>
    <row r="17" spans="1:5" x14ac:dyDescent="0.25">
      <c r="A17" s="170"/>
      <c r="B17" s="12" t="s">
        <v>27</v>
      </c>
      <c r="C17" s="13">
        <v>24095</v>
      </c>
      <c r="D17" s="13">
        <v>23255</v>
      </c>
      <c r="E17" s="14">
        <v>3.6121264244248497E-2</v>
      </c>
    </row>
    <row r="18" spans="1:5" x14ac:dyDescent="0.25">
      <c r="A18" s="170"/>
      <c r="B18" s="12" t="s">
        <v>28</v>
      </c>
      <c r="C18" s="13">
        <v>222</v>
      </c>
      <c r="D18" s="13">
        <v>222</v>
      </c>
      <c r="E18" s="14">
        <v>0</v>
      </c>
    </row>
    <row r="19" spans="1:5" x14ac:dyDescent="0.25">
      <c r="A19" s="170"/>
      <c r="B19" s="12" t="s">
        <v>29</v>
      </c>
      <c r="C19" s="13">
        <v>35</v>
      </c>
      <c r="D19" s="13">
        <v>24</v>
      </c>
      <c r="E19" s="14">
        <v>0.45833333333333298</v>
      </c>
    </row>
    <row r="20" spans="1:5" x14ac:dyDescent="0.25">
      <c r="A20" s="171"/>
      <c r="B20" s="15" t="s">
        <v>30</v>
      </c>
      <c r="C20" s="16">
        <v>1706</v>
      </c>
      <c r="D20" s="16">
        <v>1788</v>
      </c>
      <c r="E20" s="17">
        <v>-4.5861297539149901E-2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1351</v>
      </c>
      <c r="D23" s="13">
        <v>1716</v>
      </c>
      <c r="E23" s="14">
        <v>-0.212703962703963</v>
      </c>
    </row>
    <row r="24" spans="1:5" x14ac:dyDescent="0.25">
      <c r="A24" s="11" t="s">
        <v>33</v>
      </c>
      <c r="B24" s="19"/>
      <c r="C24" s="16">
        <v>2034</v>
      </c>
      <c r="D24" s="16">
        <v>2080</v>
      </c>
      <c r="E24" s="17">
        <v>-2.2115384615384599E-2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23728</v>
      </c>
      <c r="D27" s="13">
        <v>23271</v>
      </c>
      <c r="E27" s="14">
        <v>1.9638176270895102E-2</v>
      </c>
    </row>
    <row r="28" spans="1:5" x14ac:dyDescent="0.25">
      <c r="A28" s="169" t="s">
        <v>36</v>
      </c>
      <c r="B28" s="12" t="s">
        <v>37</v>
      </c>
      <c r="C28" s="13">
        <v>3669</v>
      </c>
      <c r="D28" s="13">
        <v>3063</v>
      </c>
      <c r="E28" s="14">
        <v>0.19784524975514201</v>
      </c>
    </row>
    <row r="29" spans="1:5" x14ac:dyDescent="0.25">
      <c r="A29" s="170"/>
      <c r="B29" s="12" t="s">
        <v>38</v>
      </c>
      <c r="C29" s="13">
        <v>4718</v>
      </c>
      <c r="D29" s="13">
        <v>4933</v>
      </c>
      <c r="E29" s="14">
        <v>-4.3584025947699202E-2</v>
      </c>
    </row>
    <row r="30" spans="1:5" x14ac:dyDescent="0.25">
      <c r="A30" s="170"/>
      <c r="B30" s="12" t="s">
        <v>39</v>
      </c>
      <c r="C30" s="13">
        <v>807</v>
      </c>
      <c r="D30" s="13">
        <v>470</v>
      </c>
      <c r="E30" s="14">
        <v>0.71702127659574499</v>
      </c>
    </row>
    <row r="31" spans="1:5" x14ac:dyDescent="0.25">
      <c r="A31" s="170"/>
      <c r="B31" s="12" t="s">
        <v>40</v>
      </c>
      <c r="C31" s="13">
        <v>912</v>
      </c>
      <c r="D31" s="13">
        <v>842</v>
      </c>
      <c r="E31" s="14">
        <v>8.3135391923990498E-2</v>
      </c>
    </row>
    <row r="32" spans="1:5" x14ac:dyDescent="0.25">
      <c r="A32" s="171"/>
      <c r="B32" s="15" t="s">
        <v>41</v>
      </c>
      <c r="C32" s="16">
        <v>13364</v>
      </c>
      <c r="D32" s="16">
        <v>13366</v>
      </c>
      <c r="E32" s="17">
        <v>-1.4963339817446999E-4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44498</v>
      </c>
      <c r="D35" s="13">
        <v>47436</v>
      </c>
      <c r="E35" s="14">
        <v>-6.1936082300362599E-2</v>
      </c>
    </row>
    <row r="36" spans="1:5" x14ac:dyDescent="0.25">
      <c r="A36" s="11" t="s">
        <v>44</v>
      </c>
      <c r="B36" s="19"/>
      <c r="C36" s="16">
        <v>23142</v>
      </c>
      <c r="D36" s="16">
        <v>25401</v>
      </c>
      <c r="E36" s="17">
        <v>-8.8933506554860001E-2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69" t="s">
        <v>46</v>
      </c>
      <c r="B39" s="12" t="s">
        <v>16</v>
      </c>
      <c r="C39" s="13">
        <v>16320</v>
      </c>
      <c r="D39" s="13">
        <v>16902</v>
      </c>
      <c r="E39" s="14">
        <v>-3.4433794817181403E-2</v>
      </c>
    </row>
    <row r="40" spans="1:5" x14ac:dyDescent="0.25">
      <c r="A40" s="170"/>
      <c r="B40" s="12" t="s">
        <v>47</v>
      </c>
      <c r="C40" s="13">
        <v>630</v>
      </c>
      <c r="D40" s="13">
        <v>606</v>
      </c>
      <c r="E40" s="14">
        <v>3.9603960396039598E-2</v>
      </c>
    </row>
    <row r="41" spans="1:5" x14ac:dyDescent="0.25">
      <c r="A41" s="170"/>
      <c r="B41" s="12" t="s">
        <v>48</v>
      </c>
      <c r="C41" s="13">
        <v>24095</v>
      </c>
      <c r="D41" s="13">
        <v>23255</v>
      </c>
      <c r="E41" s="14">
        <v>3.6121264244248497E-2</v>
      </c>
    </row>
    <row r="42" spans="1:5" x14ac:dyDescent="0.25">
      <c r="A42" s="171"/>
      <c r="B42" s="12" t="s">
        <v>20</v>
      </c>
      <c r="C42" s="13">
        <v>14066</v>
      </c>
      <c r="D42" s="13">
        <v>17204</v>
      </c>
      <c r="E42" s="14">
        <v>-0.182399441990235</v>
      </c>
    </row>
    <row r="43" spans="1:5" x14ac:dyDescent="0.25">
      <c r="A43" s="169" t="s">
        <v>49</v>
      </c>
      <c r="B43" s="12" t="s">
        <v>50</v>
      </c>
      <c r="C43" s="13">
        <v>18388</v>
      </c>
      <c r="D43" s="13">
        <v>17959</v>
      </c>
      <c r="E43" s="14">
        <v>2.3887744306475899E-2</v>
      </c>
    </row>
    <row r="44" spans="1:5" x14ac:dyDescent="0.25">
      <c r="A44" s="170"/>
      <c r="B44" s="12" t="s">
        <v>51</v>
      </c>
      <c r="C44" s="13">
        <v>1006</v>
      </c>
      <c r="D44" s="13">
        <v>996</v>
      </c>
      <c r="E44" s="14">
        <v>1.00401606425703E-2</v>
      </c>
    </row>
    <row r="45" spans="1:5" x14ac:dyDescent="0.25">
      <c r="A45" s="170"/>
      <c r="B45" s="12" t="s">
        <v>52</v>
      </c>
      <c r="C45" s="13">
        <v>3734</v>
      </c>
      <c r="D45" s="13">
        <v>4081</v>
      </c>
      <c r="E45" s="14">
        <v>-8.5028179367802006E-2</v>
      </c>
    </row>
    <row r="46" spans="1:5" x14ac:dyDescent="0.25">
      <c r="A46" s="171"/>
      <c r="B46" s="15" t="s">
        <v>53</v>
      </c>
      <c r="C46" s="16">
        <v>691</v>
      </c>
      <c r="D46" s="16">
        <v>783</v>
      </c>
      <c r="E46" s="17">
        <v>-0.11749680715198001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69" t="s">
        <v>55</v>
      </c>
      <c r="B49" s="12" t="s">
        <v>48</v>
      </c>
      <c r="C49" s="13">
        <v>268</v>
      </c>
      <c r="D49" s="13">
        <v>270</v>
      </c>
      <c r="E49" s="14">
        <v>-7.4074074074074103E-3</v>
      </c>
    </row>
    <row r="50" spans="1:5" x14ac:dyDescent="0.25">
      <c r="A50" s="170"/>
      <c r="B50" s="12" t="s">
        <v>47</v>
      </c>
      <c r="C50" s="13">
        <v>1</v>
      </c>
      <c r="D50" s="20"/>
      <c r="E50" s="14">
        <v>0</v>
      </c>
    </row>
    <row r="51" spans="1:5" x14ac:dyDescent="0.25">
      <c r="A51" s="170"/>
      <c r="B51" s="12" t="s">
        <v>16</v>
      </c>
      <c r="C51" s="13">
        <v>629</v>
      </c>
      <c r="D51" s="13">
        <v>564</v>
      </c>
      <c r="E51" s="14">
        <v>0.115248226950355</v>
      </c>
    </row>
    <row r="52" spans="1:5" x14ac:dyDescent="0.25">
      <c r="A52" s="170"/>
      <c r="B52" s="12" t="s">
        <v>20</v>
      </c>
      <c r="C52" s="13">
        <v>593</v>
      </c>
      <c r="D52" s="13">
        <v>568</v>
      </c>
      <c r="E52" s="14">
        <v>4.4014084507042299E-2</v>
      </c>
    </row>
    <row r="53" spans="1:5" x14ac:dyDescent="0.25">
      <c r="A53" s="170"/>
      <c r="B53" s="12" t="s">
        <v>56</v>
      </c>
      <c r="C53" s="13">
        <v>163</v>
      </c>
      <c r="D53" s="13">
        <v>128</v>
      </c>
      <c r="E53" s="14">
        <v>0.2734375</v>
      </c>
    </row>
    <row r="54" spans="1:5" x14ac:dyDescent="0.25">
      <c r="A54" s="171"/>
      <c r="B54" s="12" t="s">
        <v>57</v>
      </c>
      <c r="C54" s="13">
        <v>3</v>
      </c>
      <c r="D54" s="13">
        <v>7</v>
      </c>
      <c r="E54" s="14">
        <v>-0.57142857142857095</v>
      </c>
    </row>
    <row r="55" spans="1:5" x14ac:dyDescent="0.25">
      <c r="A55" s="169" t="s">
        <v>58</v>
      </c>
      <c r="B55" s="12" t="s">
        <v>59</v>
      </c>
      <c r="C55" s="13">
        <v>312</v>
      </c>
      <c r="D55" s="13">
        <v>317</v>
      </c>
      <c r="E55" s="14">
        <v>-1.5772870662460602E-2</v>
      </c>
    </row>
    <row r="56" spans="1:5" x14ac:dyDescent="0.25">
      <c r="A56" s="170"/>
      <c r="B56" s="12" t="s">
        <v>52</v>
      </c>
      <c r="C56" s="13">
        <v>48</v>
      </c>
      <c r="D56" s="13">
        <v>26</v>
      </c>
      <c r="E56" s="14">
        <v>0.84615384615384603</v>
      </c>
    </row>
    <row r="57" spans="1:5" x14ac:dyDescent="0.25">
      <c r="A57" s="171"/>
      <c r="B57" s="15" t="s">
        <v>60</v>
      </c>
      <c r="C57" s="16">
        <v>17</v>
      </c>
      <c r="D57" s="16">
        <v>15</v>
      </c>
      <c r="E57" s="17">
        <v>0.133333333333333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24</v>
      </c>
      <c r="D60" s="13">
        <v>9</v>
      </c>
      <c r="E60" s="14">
        <v>1.6666666666666701</v>
      </c>
    </row>
    <row r="61" spans="1:5" x14ac:dyDescent="0.25">
      <c r="A61" s="11" t="s">
        <v>33</v>
      </c>
      <c r="B61" s="19"/>
      <c r="C61" s="16">
        <v>7</v>
      </c>
      <c r="D61" s="16">
        <v>8</v>
      </c>
      <c r="E61" s="17">
        <v>-0.125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2" t="s">
        <v>63</v>
      </c>
      <c r="B64" s="12" t="s">
        <v>43</v>
      </c>
      <c r="C64" s="13">
        <v>37</v>
      </c>
      <c r="D64" s="13">
        <v>28</v>
      </c>
      <c r="E64" s="14">
        <v>0.32142857142857101</v>
      </c>
    </row>
    <row r="65" spans="1:5" x14ac:dyDescent="0.25">
      <c r="A65" s="173"/>
      <c r="B65" s="12" t="s">
        <v>52</v>
      </c>
      <c r="C65" s="13">
        <v>2</v>
      </c>
      <c r="D65" s="13">
        <v>7</v>
      </c>
      <c r="E65" s="14">
        <v>-0.71428571428571397</v>
      </c>
    </row>
    <row r="66" spans="1:5" x14ac:dyDescent="0.25">
      <c r="A66" s="173"/>
      <c r="B66" s="12" t="s">
        <v>59</v>
      </c>
      <c r="C66" s="13">
        <v>33</v>
      </c>
      <c r="D66" s="13">
        <v>37</v>
      </c>
      <c r="E66" s="14">
        <v>-0.108108108108108</v>
      </c>
    </row>
    <row r="67" spans="1:5" x14ac:dyDescent="0.25">
      <c r="A67" s="173"/>
      <c r="B67" s="12" t="s">
        <v>64</v>
      </c>
      <c r="C67" s="13">
        <v>34</v>
      </c>
      <c r="D67" s="13">
        <v>39</v>
      </c>
      <c r="E67" s="14">
        <v>-0.128205128205128</v>
      </c>
    </row>
    <row r="68" spans="1:5" x14ac:dyDescent="0.25">
      <c r="A68" s="174"/>
      <c r="B68" s="15" t="s">
        <v>65</v>
      </c>
      <c r="C68" s="16">
        <v>1</v>
      </c>
      <c r="D68" s="16">
        <v>6</v>
      </c>
      <c r="E68" s="17">
        <v>-0.83333333333333304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69" t="s">
        <v>67</v>
      </c>
      <c r="B71" s="12" t="s">
        <v>68</v>
      </c>
      <c r="C71" s="13">
        <v>22432</v>
      </c>
      <c r="D71" s="13">
        <v>25397</v>
      </c>
      <c r="E71" s="14">
        <v>-0.116746072370752</v>
      </c>
    </row>
    <row r="72" spans="1:5" x14ac:dyDescent="0.25">
      <c r="A72" s="171"/>
      <c r="B72" s="12" t="s">
        <v>69</v>
      </c>
      <c r="C72" s="13">
        <v>1686</v>
      </c>
      <c r="D72" s="13">
        <v>1703</v>
      </c>
      <c r="E72" s="14">
        <v>-9.9823840281855498E-3</v>
      </c>
    </row>
    <row r="73" spans="1:5" x14ac:dyDescent="0.25">
      <c r="A73" s="169" t="s">
        <v>70</v>
      </c>
      <c r="B73" s="12" t="s">
        <v>68</v>
      </c>
      <c r="C73" s="13">
        <v>19538</v>
      </c>
      <c r="D73" s="13">
        <v>22190</v>
      </c>
      <c r="E73" s="14">
        <v>-0.119513294276701</v>
      </c>
    </row>
    <row r="74" spans="1:5" x14ac:dyDescent="0.25">
      <c r="A74" s="171"/>
      <c r="B74" s="12" t="s">
        <v>69</v>
      </c>
      <c r="C74" s="13">
        <v>9020</v>
      </c>
      <c r="D74" s="13">
        <v>9457</v>
      </c>
      <c r="E74" s="14">
        <v>-4.6209157238024698E-2</v>
      </c>
    </row>
    <row r="75" spans="1:5" x14ac:dyDescent="0.25">
      <c r="A75" s="169" t="s">
        <v>71</v>
      </c>
      <c r="B75" s="12" t="s">
        <v>68</v>
      </c>
      <c r="C75" s="13">
        <v>1475</v>
      </c>
      <c r="D75" s="13">
        <v>1374</v>
      </c>
      <c r="E75" s="14">
        <v>7.3508005822416303E-2</v>
      </c>
    </row>
    <row r="76" spans="1:5" x14ac:dyDescent="0.25">
      <c r="A76" s="171"/>
      <c r="B76" s="12" t="s">
        <v>69</v>
      </c>
      <c r="C76" s="13">
        <v>508</v>
      </c>
      <c r="D76" s="13">
        <v>457</v>
      </c>
      <c r="E76" s="14">
        <v>0.111597374179431</v>
      </c>
    </row>
    <row r="77" spans="1:5" x14ac:dyDescent="0.25">
      <c r="A77" s="169" t="s">
        <v>72</v>
      </c>
      <c r="B77" s="12" t="s">
        <v>68</v>
      </c>
      <c r="C77" s="20"/>
      <c r="D77" s="20"/>
      <c r="E77" s="14">
        <v>0</v>
      </c>
    </row>
    <row r="78" spans="1:5" x14ac:dyDescent="0.25">
      <c r="A78" s="171"/>
      <c r="B78" s="15" t="s">
        <v>69</v>
      </c>
      <c r="C78" s="22"/>
      <c r="D78" s="22"/>
      <c r="E78" s="17">
        <v>0</v>
      </c>
    </row>
    <row r="79" spans="1:5" ht="18.399999999999999" customHeight="1" x14ac:dyDescent="0.25">
      <c r="A79" s="5"/>
      <c r="B79" s="49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1"/>
      <c r="B81" s="18"/>
      <c r="C81" s="13">
        <v>9553</v>
      </c>
      <c r="D81" s="13">
        <v>9438</v>
      </c>
      <c r="E81" s="14">
        <v>1.21847849120576E-2</v>
      </c>
    </row>
    <row r="82" spans="1:5" x14ac:dyDescent="0.25">
      <c r="A82" s="11" t="s">
        <v>74</v>
      </c>
      <c r="B82" s="19"/>
      <c r="C82" s="16">
        <v>0</v>
      </c>
      <c r="D82" s="16">
        <v>3</v>
      </c>
      <c r="E82" s="17">
        <v>-1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13274</v>
      </c>
      <c r="D85" s="13">
        <v>14919</v>
      </c>
      <c r="E85" s="14">
        <v>-0.110262081908975</v>
      </c>
    </row>
    <row r="86" spans="1:5" x14ac:dyDescent="0.25">
      <c r="A86" s="11" t="s">
        <v>77</v>
      </c>
      <c r="B86" s="18"/>
      <c r="C86" s="13">
        <v>7074</v>
      </c>
      <c r="D86" s="13">
        <v>8121</v>
      </c>
      <c r="E86" s="14">
        <v>-0.128925009235316</v>
      </c>
    </row>
    <row r="87" spans="1:5" x14ac:dyDescent="0.25">
      <c r="A87" s="11" t="s">
        <v>74</v>
      </c>
      <c r="B87" s="19"/>
      <c r="C87" s="16">
        <v>135</v>
      </c>
      <c r="D87" s="16">
        <v>170</v>
      </c>
      <c r="E87" s="17">
        <v>-0.20588235294117599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69" t="s">
        <v>76</v>
      </c>
      <c r="B90" s="12" t="s">
        <v>79</v>
      </c>
      <c r="C90" s="13">
        <v>8209</v>
      </c>
      <c r="D90" s="13">
        <v>8085</v>
      </c>
      <c r="E90" s="14">
        <v>1.53370439084725E-2</v>
      </c>
    </row>
    <row r="91" spans="1:5" x14ac:dyDescent="0.25">
      <c r="A91" s="170"/>
      <c r="B91" s="12" t="s">
        <v>80</v>
      </c>
      <c r="C91" s="13">
        <v>3487</v>
      </c>
      <c r="D91" s="13">
        <v>4692</v>
      </c>
      <c r="E91" s="14">
        <v>-0.25682011935208898</v>
      </c>
    </row>
    <row r="92" spans="1:5" x14ac:dyDescent="0.25">
      <c r="A92" s="171"/>
      <c r="B92" s="12" t="s">
        <v>81</v>
      </c>
      <c r="C92" s="13">
        <v>2893</v>
      </c>
      <c r="D92" s="13">
        <v>2015</v>
      </c>
      <c r="E92" s="14">
        <v>0.43573200992555799</v>
      </c>
    </row>
    <row r="93" spans="1:5" x14ac:dyDescent="0.25">
      <c r="A93" s="169" t="s">
        <v>77</v>
      </c>
      <c r="B93" s="12" t="s">
        <v>82</v>
      </c>
      <c r="C93" s="13">
        <v>759</v>
      </c>
      <c r="D93" s="13">
        <v>929</v>
      </c>
      <c r="E93" s="14">
        <v>-0.18299246501614599</v>
      </c>
    </row>
    <row r="94" spans="1:5" x14ac:dyDescent="0.25">
      <c r="A94" s="171"/>
      <c r="B94" s="12" t="s">
        <v>81</v>
      </c>
      <c r="C94" s="13">
        <v>5382</v>
      </c>
      <c r="D94" s="13">
        <v>5464</v>
      </c>
      <c r="E94" s="14">
        <v>-1.50073206442167E-2</v>
      </c>
    </row>
    <row r="95" spans="1:5" x14ac:dyDescent="0.25">
      <c r="A95" s="11" t="s">
        <v>74</v>
      </c>
      <c r="B95" s="19"/>
      <c r="C95" s="16">
        <v>288</v>
      </c>
      <c r="D95" s="16">
        <v>388</v>
      </c>
      <c r="E95" s="17">
        <v>-0.25773195876288701</v>
      </c>
    </row>
    <row r="96" spans="1:5" ht="18.399999999999999" customHeight="1" x14ac:dyDescent="0.25">
      <c r="A96" s="5"/>
      <c r="B96" s="175" t="s">
        <v>83</v>
      </c>
      <c r="C96" s="175"/>
      <c r="D96" s="175"/>
      <c r="E96" s="175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69" t="s">
        <v>76</v>
      </c>
      <c r="B98" s="12" t="s">
        <v>79</v>
      </c>
      <c r="C98" s="13">
        <v>512</v>
      </c>
      <c r="D98" s="13">
        <v>475</v>
      </c>
      <c r="E98" s="14">
        <v>7.7894736842105294E-2</v>
      </c>
    </row>
    <row r="99" spans="1:5" x14ac:dyDescent="0.25">
      <c r="A99" s="170"/>
      <c r="B99" s="12" t="s">
        <v>80</v>
      </c>
      <c r="C99" s="13">
        <v>232</v>
      </c>
      <c r="D99" s="13">
        <v>264</v>
      </c>
      <c r="E99" s="14">
        <v>-0.12121212121212099</v>
      </c>
    </row>
    <row r="100" spans="1:5" x14ac:dyDescent="0.25">
      <c r="A100" s="171"/>
      <c r="B100" s="12" t="s">
        <v>81</v>
      </c>
      <c r="C100" s="13">
        <v>372</v>
      </c>
      <c r="D100" s="13">
        <v>338</v>
      </c>
      <c r="E100" s="14">
        <v>0.100591715976331</v>
      </c>
    </row>
    <row r="101" spans="1:5" x14ac:dyDescent="0.25">
      <c r="A101" s="169" t="s">
        <v>77</v>
      </c>
      <c r="B101" s="12" t="s">
        <v>82</v>
      </c>
      <c r="C101" s="13">
        <v>39</v>
      </c>
      <c r="D101" s="13">
        <v>63</v>
      </c>
      <c r="E101" s="14">
        <v>-0.38095238095238099</v>
      </c>
    </row>
    <row r="102" spans="1:5" x14ac:dyDescent="0.25">
      <c r="A102" s="171"/>
      <c r="B102" s="12" t="s">
        <v>81</v>
      </c>
      <c r="C102" s="13">
        <v>235</v>
      </c>
      <c r="D102" s="13">
        <v>196</v>
      </c>
      <c r="E102" s="14">
        <v>0.198979591836735</v>
      </c>
    </row>
    <row r="103" spans="1:5" x14ac:dyDescent="0.25">
      <c r="A103" s="11" t="s">
        <v>74</v>
      </c>
      <c r="B103" s="19"/>
      <c r="C103" s="16">
        <v>22</v>
      </c>
      <c r="D103" s="16">
        <v>34</v>
      </c>
      <c r="E103" s="17">
        <v>-0.35294117647058798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69" t="s">
        <v>85</v>
      </c>
      <c r="B106" s="12" t="s">
        <v>86</v>
      </c>
      <c r="C106" s="20"/>
      <c r="D106" s="20"/>
      <c r="E106" s="14">
        <v>0</v>
      </c>
    </row>
    <row r="107" spans="1:5" x14ac:dyDescent="0.25">
      <c r="A107" s="171"/>
      <c r="B107" s="12" t="s">
        <v>87</v>
      </c>
      <c r="C107" s="20"/>
      <c r="D107" s="20"/>
      <c r="E107" s="14">
        <v>0</v>
      </c>
    </row>
    <row r="108" spans="1:5" x14ac:dyDescent="0.25">
      <c r="A108" s="169" t="s">
        <v>88</v>
      </c>
      <c r="B108" s="12" t="s">
        <v>86</v>
      </c>
      <c r="C108" s="13">
        <v>8357</v>
      </c>
      <c r="D108" s="13">
        <v>4154</v>
      </c>
      <c r="E108" s="14">
        <v>1.01179585941261</v>
      </c>
    </row>
    <row r="109" spans="1:5" x14ac:dyDescent="0.25">
      <c r="A109" s="171"/>
      <c r="B109" s="12" t="s">
        <v>87</v>
      </c>
      <c r="C109" s="13">
        <v>8357</v>
      </c>
      <c r="D109" s="13">
        <v>9035</v>
      </c>
      <c r="E109" s="14">
        <v>-7.5041505257332594E-2</v>
      </c>
    </row>
    <row r="110" spans="1:5" x14ac:dyDescent="0.25">
      <c r="A110" s="169" t="s">
        <v>89</v>
      </c>
      <c r="B110" s="12" t="s">
        <v>86</v>
      </c>
      <c r="C110" s="13">
        <v>43585</v>
      </c>
      <c r="D110" s="13">
        <v>43204</v>
      </c>
      <c r="E110" s="14">
        <v>8.81862790482363E-3</v>
      </c>
    </row>
    <row r="111" spans="1:5" x14ac:dyDescent="0.25">
      <c r="A111" s="171"/>
      <c r="B111" s="12" t="s">
        <v>87</v>
      </c>
      <c r="C111" s="13">
        <v>75304</v>
      </c>
      <c r="D111" s="13">
        <v>75939</v>
      </c>
      <c r="E111" s="14">
        <v>-8.3619747428857402E-3</v>
      </c>
    </row>
    <row r="112" spans="1:5" x14ac:dyDescent="0.25">
      <c r="A112" s="169" t="s">
        <v>90</v>
      </c>
      <c r="B112" s="12" t="s">
        <v>86</v>
      </c>
      <c r="C112" s="13">
        <v>115</v>
      </c>
      <c r="D112" s="20"/>
      <c r="E112" s="14">
        <v>0</v>
      </c>
    </row>
    <row r="113" spans="1:5" x14ac:dyDescent="0.25">
      <c r="A113" s="171"/>
      <c r="B113" s="15" t="s">
        <v>87</v>
      </c>
      <c r="C113" s="16">
        <v>166</v>
      </c>
      <c r="D113" s="22"/>
      <c r="E113" s="17">
        <v>0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69" t="s">
        <v>92</v>
      </c>
      <c r="B116" s="12" t="s">
        <v>93</v>
      </c>
      <c r="C116" s="13">
        <v>1721</v>
      </c>
      <c r="D116" s="13">
        <v>1836</v>
      </c>
      <c r="E116" s="14">
        <v>-6.2636165577342001E-2</v>
      </c>
    </row>
    <row r="117" spans="1:5" x14ac:dyDescent="0.25">
      <c r="A117" s="171"/>
      <c r="B117" s="12" t="s">
        <v>94</v>
      </c>
      <c r="C117" s="13">
        <v>489</v>
      </c>
      <c r="D117" s="13">
        <v>464</v>
      </c>
      <c r="E117" s="14">
        <v>5.3879310344827597E-2</v>
      </c>
    </row>
    <row r="118" spans="1:5" x14ac:dyDescent="0.25">
      <c r="A118" s="169" t="s">
        <v>95</v>
      </c>
      <c r="B118" s="12" t="s">
        <v>93</v>
      </c>
      <c r="C118" s="13">
        <v>4</v>
      </c>
      <c r="D118" s="13">
        <v>2</v>
      </c>
      <c r="E118" s="14">
        <v>1</v>
      </c>
    </row>
    <row r="119" spans="1:5" x14ac:dyDescent="0.25">
      <c r="A119" s="171"/>
      <c r="B119" s="12" t="s">
        <v>94</v>
      </c>
      <c r="C119" s="13">
        <v>2</v>
      </c>
      <c r="D119" s="13">
        <v>6</v>
      </c>
      <c r="E119" s="14">
        <v>-0.66666666666666696</v>
      </c>
    </row>
    <row r="120" spans="1:5" x14ac:dyDescent="0.25">
      <c r="A120" s="169" t="s">
        <v>96</v>
      </c>
      <c r="B120" s="12" t="s">
        <v>93</v>
      </c>
      <c r="C120" s="13">
        <v>106</v>
      </c>
      <c r="D120" s="13">
        <v>111</v>
      </c>
      <c r="E120" s="14">
        <v>-4.5045045045045001E-2</v>
      </c>
    </row>
    <row r="121" spans="1:5" x14ac:dyDescent="0.25">
      <c r="A121" s="171"/>
      <c r="B121" s="15" t="s">
        <v>97</v>
      </c>
      <c r="C121" s="16">
        <v>9</v>
      </c>
      <c r="D121" s="16">
        <v>18</v>
      </c>
      <c r="E121" s="17">
        <v>-0.5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1116</v>
      </c>
      <c r="D124" s="13">
        <v>999</v>
      </c>
      <c r="E124" s="14">
        <v>0.117117117117117</v>
      </c>
    </row>
    <row r="125" spans="1:5" x14ac:dyDescent="0.25">
      <c r="A125" s="169" t="s">
        <v>100</v>
      </c>
      <c r="B125" s="12" t="s">
        <v>101</v>
      </c>
      <c r="C125" s="13">
        <v>80</v>
      </c>
      <c r="D125" s="13">
        <v>79</v>
      </c>
      <c r="E125" s="14">
        <v>1.26582278481013E-2</v>
      </c>
    </row>
    <row r="126" spans="1:5" x14ac:dyDescent="0.25">
      <c r="A126" s="170"/>
      <c r="B126" s="12" t="s">
        <v>102</v>
      </c>
      <c r="C126" s="13">
        <v>719</v>
      </c>
      <c r="D126" s="13">
        <v>491</v>
      </c>
      <c r="E126" s="14">
        <v>0.46435845213849303</v>
      </c>
    </row>
    <row r="127" spans="1:5" x14ac:dyDescent="0.25">
      <c r="A127" s="170"/>
      <c r="B127" s="12" t="s">
        <v>103</v>
      </c>
      <c r="C127" s="13">
        <v>48</v>
      </c>
      <c r="D127" s="13">
        <v>39</v>
      </c>
      <c r="E127" s="14">
        <v>0.230769230769231</v>
      </c>
    </row>
    <row r="128" spans="1:5" x14ac:dyDescent="0.25">
      <c r="A128" s="170"/>
      <c r="B128" s="12" t="s">
        <v>104</v>
      </c>
      <c r="C128" s="13">
        <v>7</v>
      </c>
      <c r="D128" s="13">
        <v>1</v>
      </c>
      <c r="E128" s="14">
        <v>6</v>
      </c>
    </row>
    <row r="129" spans="1:5" x14ac:dyDescent="0.25">
      <c r="A129" s="170"/>
      <c r="B129" s="12" t="s">
        <v>105</v>
      </c>
      <c r="C129" s="13">
        <v>220</v>
      </c>
      <c r="D129" s="13">
        <v>233</v>
      </c>
      <c r="E129" s="14">
        <v>-5.5793991416309002E-2</v>
      </c>
    </row>
    <row r="130" spans="1:5" x14ac:dyDescent="0.25">
      <c r="A130" s="171"/>
      <c r="B130" s="12" t="s">
        <v>106</v>
      </c>
      <c r="C130" s="13">
        <v>42</v>
      </c>
      <c r="D130" s="13">
        <v>156</v>
      </c>
      <c r="E130" s="14">
        <v>-0.73076923076923095</v>
      </c>
    </row>
    <row r="131" spans="1:5" x14ac:dyDescent="0.25">
      <c r="A131" s="169" t="s">
        <v>107</v>
      </c>
      <c r="B131" s="12" t="s">
        <v>108</v>
      </c>
      <c r="C131" s="13">
        <v>505</v>
      </c>
      <c r="D131" s="13">
        <v>384</v>
      </c>
      <c r="E131" s="14">
        <v>0.31510416666666702</v>
      </c>
    </row>
    <row r="132" spans="1:5" x14ac:dyDescent="0.25">
      <c r="A132" s="171"/>
      <c r="B132" s="12" t="s">
        <v>109</v>
      </c>
      <c r="C132" s="13">
        <v>577</v>
      </c>
      <c r="D132" s="13">
        <v>622</v>
      </c>
      <c r="E132" s="14">
        <v>-7.2347266881028896E-2</v>
      </c>
    </row>
    <row r="133" spans="1:5" x14ac:dyDescent="0.25">
      <c r="A133" s="169" t="s">
        <v>110</v>
      </c>
      <c r="B133" s="12" t="s">
        <v>16</v>
      </c>
      <c r="C133" s="13">
        <v>187</v>
      </c>
      <c r="D133" s="13">
        <v>185</v>
      </c>
      <c r="E133" s="14">
        <v>1.0810810810810799E-2</v>
      </c>
    </row>
    <row r="134" spans="1:5" x14ac:dyDescent="0.25">
      <c r="A134" s="171"/>
      <c r="B134" s="12" t="s">
        <v>20</v>
      </c>
      <c r="C134" s="13">
        <v>214</v>
      </c>
      <c r="D134" s="13">
        <v>178</v>
      </c>
      <c r="E134" s="14">
        <v>0.202247191011236</v>
      </c>
    </row>
    <row r="135" spans="1:5" x14ac:dyDescent="0.25">
      <c r="A135" s="11" t="s">
        <v>111</v>
      </c>
      <c r="B135" s="19"/>
      <c r="C135" s="22"/>
      <c r="D135" s="22"/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69" t="s">
        <v>113</v>
      </c>
      <c r="B138" s="12" t="s">
        <v>114</v>
      </c>
      <c r="C138" s="13">
        <v>355</v>
      </c>
      <c r="D138" s="13">
        <v>314</v>
      </c>
      <c r="E138" s="14">
        <v>0.13057324840764301</v>
      </c>
    </row>
    <row r="139" spans="1:5" x14ac:dyDescent="0.25">
      <c r="A139" s="170"/>
      <c r="B139" s="12" t="s">
        <v>115</v>
      </c>
      <c r="C139" s="13">
        <v>4034</v>
      </c>
      <c r="D139" s="13">
        <v>4025</v>
      </c>
      <c r="E139" s="14">
        <v>2.2360248447204998E-3</v>
      </c>
    </row>
    <row r="140" spans="1:5" x14ac:dyDescent="0.25">
      <c r="A140" s="170"/>
      <c r="B140" s="12" t="s">
        <v>116</v>
      </c>
      <c r="C140" s="13">
        <v>1439</v>
      </c>
      <c r="D140" s="13">
        <v>156</v>
      </c>
      <c r="E140" s="14">
        <v>8.2243589743589691</v>
      </c>
    </row>
    <row r="141" spans="1:5" x14ac:dyDescent="0.25">
      <c r="A141" s="170"/>
      <c r="B141" s="12" t="s">
        <v>117</v>
      </c>
      <c r="C141" s="13">
        <v>1451</v>
      </c>
      <c r="D141" s="13">
        <v>309</v>
      </c>
      <c r="E141" s="14">
        <v>3.6957928802589</v>
      </c>
    </row>
    <row r="142" spans="1:5" x14ac:dyDescent="0.25">
      <c r="A142" s="170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25">
      <c r="A143" s="170"/>
      <c r="B143" s="12" t="s">
        <v>119</v>
      </c>
      <c r="C143" s="13">
        <v>175</v>
      </c>
      <c r="D143" s="13">
        <v>108</v>
      </c>
      <c r="E143" s="14">
        <v>0.62037037037037002</v>
      </c>
    </row>
    <row r="144" spans="1:5" x14ac:dyDescent="0.25">
      <c r="A144" s="170"/>
      <c r="B144" s="12" t="s">
        <v>120</v>
      </c>
      <c r="C144" s="13">
        <v>3326</v>
      </c>
      <c r="D144" s="13">
        <v>3587</v>
      </c>
      <c r="E144" s="14">
        <v>-7.2762754390855902E-2</v>
      </c>
    </row>
    <row r="145" spans="1:5" x14ac:dyDescent="0.25">
      <c r="A145" s="170"/>
      <c r="B145" s="12" t="s">
        <v>121</v>
      </c>
      <c r="C145" s="13">
        <v>6</v>
      </c>
      <c r="D145" s="13">
        <v>0</v>
      </c>
      <c r="E145" s="14">
        <v>0</v>
      </c>
    </row>
    <row r="146" spans="1:5" x14ac:dyDescent="0.25">
      <c r="A146" s="170"/>
      <c r="B146" s="12" t="s">
        <v>122</v>
      </c>
      <c r="C146" s="13">
        <v>690</v>
      </c>
      <c r="D146" s="13">
        <v>797</v>
      </c>
      <c r="E146" s="14">
        <v>-0.13425345043914699</v>
      </c>
    </row>
    <row r="147" spans="1:5" x14ac:dyDescent="0.25">
      <c r="A147" s="170"/>
      <c r="B147" s="12" t="s">
        <v>123</v>
      </c>
      <c r="C147" s="13">
        <v>142</v>
      </c>
      <c r="D147" s="13">
        <v>125</v>
      </c>
      <c r="E147" s="14">
        <v>0.13600000000000001</v>
      </c>
    </row>
    <row r="148" spans="1:5" x14ac:dyDescent="0.25">
      <c r="A148" s="170"/>
      <c r="B148" s="12" t="s">
        <v>124</v>
      </c>
      <c r="C148" s="13">
        <v>104</v>
      </c>
      <c r="D148" s="13">
        <v>0</v>
      </c>
      <c r="E148" s="14">
        <v>0</v>
      </c>
    </row>
    <row r="149" spans="1:5" x14ac:dyDescent="0.25">
      <c r="A149" s="170"/>
      <c r="B149" s="12" t="s">
        <v>125</v>
      </c>
      <c r="C149" s="13">
        <v>2448</v>
      </c>
      <c r="D149" s="13">
        <v>2547</v>
      </c>
      <c r="E149" s="14">
        <v>-3.8869257950529999E-2</v>
      </c>
    </row>
    <row r="150" spans="1:5" x14ac:dyDescent="0.25">
      <c r="A150" s="170"/>
      <c r="B150" s="12" t="s">
        <v>126</v>
      </c>
      <c r="C150" s="13">
        <v>5</v>
      </c>
      <c r="D150" s="13">
        <v>4</v>
      </c>
      <c r="E150" s="14">
        <v>0.25</v>
      </c>
    </row>
    <row r="151" spans="1:5" x14ac:dyDescent="0.25">
      <c r="A151" s="170"/>
      <c r="B151" s="12" t="s">
        <v>127</v>
      </c>
      <c r="C151" s="13">
        <v>3</v>
      </c>
      <c r="D151" s="13">
        <v>9</v>
      </c>
      <c r="E151" s="14">
        <v>-0.66666666666666696</v>
      </c>
    </row>
    <row r="152" spans="1:5" x14ac:dyDescent="0.25">
      <c r="A152" s="170"/>
      <c r="B152" s="12" t="s">
        <v>128</v>
      </c>
      <c r="C152" s="13">
        <v>107</v>
      </c>
      <c r="D152" s="13">
        <v>92</v>
      </c>
      <c r="E152" s="14">
        <v>0.16304347826087001</v>
      </c>
    </row>
    <row r="153" spans="1:5" x14ac:dyDescent="0.25">
      <c r="A153" s="170"/>
      <c r="B153" s="12" t="s">
        <v>129</v>
      </c>
      <c r="C153" s="13">
        <v>4</v>
      </c>
      <c r="D153" s="13">
        <v>6</v>
      </c>
      <c r="E153" s="14">
        <v>-0.33333333333333298</v>
      </c>
    </row>
    <row r="154" spans="1:5" x14ac:dyDescent="0.25">
      <c r="A154" s="171"/>
      <c r="B154" s="12" t="s">
        <v>130</v>
      </c>
      <c r="C154" s="13">
        <v>47</v>
      </c>
      <c r="D154" s="13">
        <v>47</v>
      </c>
      <c r="E154" s="14">
        <v>0</v>
      </c>
    </row>
    <row r="155" spans="1:5" x14ac:dyDescent="0.25">
      <c r="A155" s="169" t="s">
        <v>131</v>
      </c>
      <c r="B155" s="12" t="s">
        <v>114</v>
      </c>
      <c r="C155" s="13">
        <v>13374</v>
      </c>
      <c r="D155" s="13">
        <v>10540</v>
      </c>
      <c r="E155" s="14">
        <v>0.26888045540797001</v>
      </c>
    </row>
    <row r="156" spans="1:5" x14ac:dyDescent="0.25">
      <c r="A156" s="170"/>
      <c r="B156" s="12" t="s">
        <v>115</v>
      </c>
      <c r="C156" s="13">
        <v>3673</v>
      </c>
      <c r="D156" s="13">
        <v>3040</v>
      </c>
      <c r="E156" s="14">
        <v>0.20822368421052601</v>
      </c>
    </row>
    <row r="157" spans="1:5" x14ac:dyDescent="0.25">
      <c r="A157" s="170"/>
      <c r="B157" s="12" t="s">
        <v>116</v>
      </c>
      <c r="C157" s="13">
        <v>1539</v>
      </c>
      <c r="D157" s="13">
        <v>1474</v>
      </c>
      <c r="E157" s="14">
        <v>4.4097693351424702E-2</v>
      </c>
    </row>
    <row r="158" spans="1:5" x14ac:dyDescent="0.25">
      <c r="A158" s="170"/>
      <c r="B158" s="12" t="s">
        <v>117</v>
      </c>
      <c r="C158" s="13">
        <v>1439</v>
      </c>
      <c r="D158" s="13">
        <v>1464</v>
      </c>
      <c r="E158" s="14">
        <v>-1.7076502732240401E-2</v>
      </c>
    </row>
    <row r="159" spans="1:5" x14ac:dyDescent="0.25">
      <c r="A159" s="170"/>
      <c r="B159" s="12" t="s">
        <v>118</v>
      </c>
      <c r="C159" s="13">
        <v>0</v>
      </c>
      <c r="D159" s="13">
        <v>0</v>
      </c>
      <c r="E159" s="14">
        <v>0</v>
      </c>
    </row>
    <row r="160" spans="1:5" x14ac:dyDescent="0.25">
      <c r="A160" s="170"/>
      <c r="B160" s="12" t="s">
        <v>119</v>
      </c>
      <c r="C160" s="13">
        <v>175</v>
      </c>
      <c r="D160" s="13">
        <v>108</v>
      </c>
      <c r="E160" s="14">
        <v>0.62037037037037002</v>
      </c>
    </row>
    <row r="161" spans="1:5" x14ac:dyDescent="0.25">
      <c r="A161" s="170"/>
      <c r="B161" s="12" t="s">
        <v>120</v>
      </c>
      <c r="C161" s="13">
        <v>3326</v>
      </c>
      <c r="D161" s="13">
        <v>3587</v>
      </c>
      <c r="E161" s="14">
        <v>-7.2762754390855902E-2</v>
      </c>
    </row>
    <row r="162" spans="1:5" x14ac:dyDescent="0.25">
      <c r="A162" s="170"/>
      <c r="B162" s="12" t="s">
        <v>121</v>
      </c>
      <c r="C162" s="13">
        <v>10</v>
      </c>
      <c r="D162" s="13">
        <v>5</v>
      </c>
      <c r="E162" s="14">
        <v>1</v>
      </c>
    </row>
    <row r="163" spans="1:5" x14ac:dyDescent="0.25">
      <c r="A163" s="170"/>
      <c r="B163" s="12" t="s">
        <v>122</v>
      </c>
      <c r="C163" s="13">
        <v>715</v>
      </c>
      <c r="D163" s="13">
        <v>763</v>
      </c>
      <c r="E163" s="14">
        <v>-6.2909567496723495E-2</v>
      </c>
    </row>
    <row r="164" spans="1:5" x14ac:dyDescent="0.25">
      <c r="A164" s="170"/>
      <c r="B164" s="12" t="s">
        <v>123</v>
      </c>
      <c r="C164" s="13">
        <v>1467</v>
      </c>
      <c r="D164" s="13">
        <v>430</v>
      </c>
      <c r="E164" s="14">
        <v>2.4116279069767401</v>
      </c>
    </row>
    <row r="165" spans="1:5" x14ac:dyDescent="0.25">
      <c r="A165" s="170"/>
      <c r="B165" s="12" t="s">
        <v>124</v>
      </c>
      <c r="C165" s="13">
        <v>110</v>
      </c>
      <c r="D165" s="13">
        <v>1358</v>
      </c>
      <c r="E165" s="14">
        <v>-0.91899852724594999</v>
      </c>
    </row>
    <row r="166" spans="1:5" x14ac:dyDescent="0.25">
      <c r="A166" s="170"/>
      <c r="B166" s="12" t="s">
        <v>125</v>
      </c>
      <c r="C166" s="13">
        <v>3044</v>
      </c>
      <c r="D166" s="13">
        <v>2547</v>
      </c>
      <c r="E166" s="14">
        <v>0.195131527287004</v>
      </c>
    </row>
    <row r="167" spans="1:5" x14ac:dyDescent="0.25">
      <c r="A167" s="170"/>
      <c r="B167" s="12" t="s">
        <v>126</v>
      </c>
      <c r="C167" s="13">
        <v>5</v>
      </c>
      <c r="D167" s="13">
        <v>4</v>
      </c>
      <c r="E167" s="14">
        <v>0.25</v>
      </c>
    </row>
    <row r="168" spans="1:5" x14ac:dyDescent="0.25">
      <c r="A168" s="170"/>
      <c r="B168" s="12" t="s">
        <v>127</v>
      </c>
      <c r="C168" s="13">
        <v>3</v>
      </c>
      <c r="D168" s="13">
        <v>9</v>
      </c>
      <c r="E168" s="14">
        <v>-0.66666666666666696</v>
      </c>
    </row>
    <row r="169" spans="1:5" x14ac:dyDescent="0.25">
      <c r="A169" s="170"/>
      <c r="B169" s="12" t="s">
        <v>128</v>
      </c>
      <c r="C169" s="13">
        <v>116</v>
      </c>
      <c r="D169" s="13">
        <v>92</v>
      </c>
      <c r="E169" s="14">
        <v>0.26086956521739102</v>
      </c>
    </row>
    <row r="170" spans="1:5" x14ac:dyDescent="0.25">
      <c r="A170" s="170"/>
      <c r="B170" s="12" t="s">
        <v>129</v>
      </c>
      <c r="C170" s="13">
        <v>4</v>
      </c>
      <c r="D170" s="13">
        <v>7</v>
      </c>
      <c r="E170" s="14">
        <v>-0.42857142857142899</v>
      </c>
    </row>
    <row r="171" spans="1:5" x14ac:dyDescent="0.25">
      <c r="A171" s="170"/>
      <c r="B171" s="12" t="s">
        <v>130</v>
      </c>
      <c r="C171" s="13">
        <v>705</v>
      </c>
      <c r="D171" s="13">
        <v>608</v>
      </c>
      <c r="E171" s="14">
        <v>0.15953947368421101</v>
      </c>
    </row>
    <row r="172" spans="1:5" x14ac:dyDescent="0.25">
      <c r="A172" s="171"/>
      <c r="B172" s="15" t="s">
        <v>132</v>
      </c>
      <c r="C172" s="16">
        <v>0</v>
      </c>
      <c r="D172" s="22"/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27467</v>
      </c>
      <c r="D175" s="13">
        <v>26712</v>
      </c>
      <c r="E175" s="14">
        <v>2.82644504342618E-2</v>
      </c>
    </row>
    <row r="176" spans="1:5" x14ac:dyDescent="0.25">
      <c r="A176" s="11" t="s">
        <v>135</v>
      </c>
      <c r="B176" s="18"/>
      <c r="C176" s="13">
        <v>9990</v>
      </c>
      <c r="D176" s="13">
        <v>9503</v>
      </c>
      <c r="E176" s="14">
        <v>5.1246974639587502E-2</v>
      </c>
    </row>
    <row r="177" spans="1:5" x14ac:dyDescent="0.25">
      <c r="A177" s="11" t="s">
        <v>136</v>
      </c>
      <c r="B177" s="19"/>
      <c r="C177" s="16">
        <v>13227</v>
      </c>
      <c r="D177" s="16">
        <v>14155</v>
      </c>
      <c r="E177" s="17">
        <v>-6.5559872836453495E-2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69" t="s">
        <v>138</v>
      </c>
      <c r="B180" s="12" t="s">
        <v>139</v>
      </c>
      <c r="C180" s="13">
        <v>4710</v>
      </c>
      <c r="D180" s="13">
        <v>5610</v>
      </c>
      <c r="E180" s="14">
        <v>-0.16042780748663099</v>
      </c>
    </row>
    <row r="181" spans="1:5" x14ac:dyDescent="0.25">
      <c r="A181" s="170"/>
      <c r="B181" s="12" t="s">
        <v>16</v>
      </c>
      <c r="C181" s="13">
        <v>1005</v>
      </c>
      <c r="D181" s="13">
        <v>1195</v>
      </c>
      <c r="E181" s="14">
        <v>-0.158995815899582</v>
      </c>
    </row>
    <row r="182" spans="1:5" x14ac:dyDescent="0.25">
      <c r="A182" s="171"/>
      <c r="B182" s="12" t="s">
        <v>20</v>
      </c>
      <c r="C182" s="13">
        <v>1137</v>
      </c>
      <c r="D182" s="13">
        <v>1471</v>
      </c>
      <c r="E182" s="14">
        <v>-0.22705642420122399</v>
      </c>
    </row>
    <row r="183" spans="1:5" x14ac:dyDescent="0.25">
      <c r="A183" s="169" t="s">
        <v>140</v>
      </c>
      <c r="B183" s="12" t="s">
        <v>141</v>
      </c>
      <c r="C183" s="13">
        <v>3335</v>
      </c>
      <c r="D183" s="13">
        <v>3366</v>
      </c>
      <c r="E183" s="14">
        <v>-9.2097445038621505E-3</v>
      </c>
    </row>
    <row r="184" spans="1:5" x14ac:dyDescent="0.25">
      <c r="A184" s="170"/>
      <c r="B184" s="12" t="s">
        <v>142</v>
      </c>
      <c r="C184" s="13">
        <v>2046</v>
      </c>
      <c r="D184" s="13">
        <v>1913</v>
      </c>
      <c r="E184" s="14">
        <v>6.9524307370622096E-2</v>
      </c>
    </row>
    <row r="185" spans="1:5" x14ac:dyDescent="0.25">
      <c r="A185" s="171"/>
      <c r="B185" s="12" t="s">
        <v>143</v>
      </c>
      <c r="C185" s="13">
        <v>36</v>
      </c>
      <c r="D185" s="13">
        <v>40</v>
      </c>
      <c r="E185" s="14">
        <v>-0.1</v>
      </c>
    </row>
    <row r="186" spans="1:5" x14ac:dyDescent="0.25">
      <c r="A186" s="11" t="s">
        <v>144</v>
      </c>
      <c r="B186" s="19"/>
      <c r="C186" s="16">
        <v>1349</v>
      </c>
      <c r="D186" s="16">
        <v>1210</v>
      </c>
      <c r="E186" s="17">
        <v>0.114876033057851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578</v>
      </c>
      <c r="D189" s="13">
        <v>650</v>
      </c>
      <c r="E189" s="14">
        <v>-0.11076923076923099</v>
      </c>
    </row>
    <row r="190" spans="1:5" x14ac:dyDescent="0.25">
      <c r="A190" s="169" t="s">
        <v>147</v>
      </c>
      <c r="B190" s="12" t="s">
        <v>148</v>
      </c>
      <c r="C190" s="13">
        <v>84</v>
      </c>
      <c r="D190" s="13">
        <v>89</v>
      </c>
      <c r="E190" s="14">
        <v>-5.6179775280898903E-2</v>
      </c>
    </row>
    <row r="191" spans="1:5" x14ac:dyDescent="0.25">
      <c r="A191" s="170"/>
      <c r="B191" s="12" t="s">
        <v>149</v>
      </c>
      <c r="C191" s="13">
        <v>57</v>
      </c>
      <c r="D191" s="13">
        <v>61</v>
      </c>
      <c r="E191" s="14">
        <v>-6.5573770491803296E-2</v>
      </c>
    </row>
    <row r="192" spans="1:5" x14ac:dyDescent="0.25">
      <c r="A192" s="171"/>
      <c r="B192" s="12" t="s">
        <v>150</v>
      </c>
      <c r="C192" s="13">
        <v>49</v>
      </c>
      <c r="D192" s="13">
        <v>44</v>
      </c>
      <c r="E192" s="14">
        <v>0.11363636363636399</v>
      </c>
    </row>
    <row r="193" spans="1:5" x14ac:dyDescent="0.25">
      <c r="A193" s="11" t="s">
        <v>151</v>
      </c>
      <c r="B193" s="18"/>
      <c r="C193" s="13">
        <v>33</v>
      </c>
      <c r="D193" s="13">
        <v>0</v>
      </c>
      <c r="E193" s="14">
        <v>0</v>
      </c>
    </row>
    <row r="194" spans="1:5" x14ac:dyDescent="0.25">
      <c r="A194" s="11" t="s">
        <v>152</v>
      </c>
      <c r="B194" s="18"/>
      <c r="C194" s="13">
        <v>27</v>
      </c>
      <c r="D194" s="13">
        <v>19</v>
      </c>
      <c r="E194" s="14">
        <v>0.42105263157894701</v>
      </c>
    </row>
    <row r="195" spans="1:5" x14ac:dyDescent="0.25">
      <c r="A195" s="11" t="s">
        <v>106</v>
      </c>
      <c r="B195" s="19"/>
      <c r="C195" s="16">
        <v>1905</v>
      </c>
      <c r="D195" s="16">
        <v>2059</v>
      </c>
      <c r="E195" s="17">
        <v>-7.4793589120932494E-2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906</v>
      </c>
      <c r="D198" s="13">
        <v>827</v>
      </c>
      <c r="E198" s="14">
        <v>9.5525997581620295E-2</v>
      </c>
    </row>
    <row r="199" spans="1:5" x14ac:dyDescent="0.25">
      <c r="A199" s="169" t="s">
        <v>64</v>
      </c>
      <c r="B199" s="12" t="s">
        <v>155</v>
      </c>
      <c r="C199" s="13">
        <v>100</v>
      </c>
      <c r="D199" s="13">
        <v>131</v>
      </c>
      <c r="E199" s="14">
        <v>-0.236641221374046</v>
      </c>
    </row>
    <row r="200" spans="1:5" x14ac:dyDescent="0.25">
      <c r="A200" s="171"/>
      <c r="B200" s="12" t="s">
        <v>106</v>
      </c>
      <c r="C200" s="13">
        <v>1436</v>
      </c>
      <c r="D200" s="13">
        <v>1372</v>
      </c>
      <c r="E200" s="14">
        <v>4.6647230320699701E-2</v>
      </c>
    </row>
    <row r="201" spans="1:5" x14ac:dyDescent="0.25">
      <c r="A201" s="11" t="s">
        <v>156</v>
      </c>
      <c r="B201" s="18"/>
      <c r="C201" s="20"/>
      <c r="D201" s="13">
        <v>0</v>
      </c>
      <c r="E201" s="14">
        <v>0</v>
      </c>
    </row>
    <row r="202" spans="1:5" x14ac:dyDescent="0.25">
      <c r="A202" s="11" t="s">
        <v>157</v>
      </c>
      <c r="B202" s="18"/>
      <c r="C202" s="13">
        <v>31</v>
      </c>
      <c r="D202" s="13">
        <v>27</v>
      </c>
      <c r="E202" s="14">
        <v>0.148148148148148</v>
      </c>
    </row>
    <row r="203" spans="1:5" x14ac:dyDescent="0.25">
      <c r="A203" s="11" t="s">
        <v>158</v>
      </c>
      <c r="B203" s="19"/>
      <c r="C203" s="22"/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69" t="s">
        <v>160</v>
      </c>
      <c r="B206" s="12" t="s">
        <v>161</v>
      </c>
      <c r="C206" s="13">
        <v>11</v>
      </c>
      <c r="D206" s="13">
        <v>15</v>
      </c>
      <c r="E206" s="14">
        <v>-0.266666666666667</v>
      </c>
    </row>
    <row r="207" spans="1:5" x14ac:dyDescent="0.25">
      <c r="A207" s="171"/>
      <c r="B207" s="12" t="s">
        <v>162</v>
      </c>
      <c r="C207" s="13">
        <v>162</v>
      </c>
      <c r="D207" s="13">
        <v>314</v>
      </c>
      <c r="E207" s="14">
        <v>-0.484076433121019</v>
      </c>
    </row>
    <row r="208" spans="1:5" x14ac:dyDescent="0.25">
      <c r="A208" s="11" t="s">
        <v>163</v>
      </c>
      <c r="B208" s="18"/>
      <c r="C208" s="20"/>
      <c r="D208" s="20"/>
      <c r="E208" s="14">
        <v>0</v>
      </c>
    </row>
    <row r="209" spans="1:5" x14ac:dyDescent="0.25">
      <c r="A209" s="11" t="s">
        <v>164</v>
      </c>
      <c r="B209" s="19"/>
      <c r="C209" s="22"/>
      <c r="D209" s="22"/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20"/>
      <c r="D212" s="20"/>
      <c r="E212" s="14">
        <v>0</v>
      </c>
    </row>
    <row r="213" spans="1:5" x14ac:dyDescent="0.25">
      <c r="A213" s="11" t="s">
        <v>167</v>
      </c>
      <c r="B213" s="18"/>
      <c r="C213" s="20"/>
      <c r="D213" s="20"/>
      <c r="E213" s="14">
        <v>0</v>
      </c>
    </row>
    <row r="214" spans="1:5" x14ac:dyDescent="0.25">
      <c r="A214" s="11" t="s">
        <v>168</v>
      </c>
      <c r="B214" s="19"/>
      <c r="C214" s="22"/>
      <c r="D214" s="22"/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3" t="s">
        <v>113</v>
      </c>
      <c r="D216" s="23" t="s">
        <v>131</v>
      </c>
      <c r="E216" s="24" t="s">
        <v>170</v>
      </c>
    </row>
    <row r="217" spans="1:5" x14ac:dyDescent="0.25">
      <c r="A217" s="169" t="s">
        <v>171</v>
      </c>
      <c r="B217" s="12" t="s">
        <v>172</v>
      </c>
      <c r="C217" s="13">
        <v>105</v>
      </c>
      <c r="D217" s="13">
        <v>86</v>
      </c>
      <c r="E217" s="25">
        <v>21</v>
      </c>
    </row>
    <row r="218" spans="1:5" x14ac:dyDescent="0.25">
      <c r="A218" s="170"/>
      <c r="B218" s="12" t="s">
        <v>173</v>
      </c>
      <c r="C218" s="13">
        <v>0</v>
      </c>
      <c r="D218" s="13">
        <v>0</v>
      </c>
      <c r="E218" s="25">
        <v>0</v>
      </c>
    </row>
    <row r="219" spans="1:5" x14ac:dyDescent="0.25">
      <c r="A219" s="170"/>
      <c r="B219" s="12" t="s">
        <v>174</v>
      </c>
      <c r="C219" s="13">
        <v>70</v>
      </c>
      <c r="D219" s="13">
        <v>110</v>
      </c>
      <c r="E219" s="25">
        <v>50</v>
      </c>
    </row>
    <row r="220" spans="1:5" x14ac:dyDescent="0.25">
      <c r="A220" s="170"/>
      <c r="B220" s="12" t="s">
        <v>175</v>
      </c>
      <c r="C220" s="13">
        <v>209</v>
      </c>
      <c r="D220" s="13">
        <v>239</v>
      </c>
      <c r="E220" s="25">
        <v>0</v>
      </c>
    </row>
    <row r="221" spans="1:5" x14ac:dyDescent="0.25">
      <c r="A221" s="170"/>
      <c r="B221" s="12" t="s">
        <v>176</v>
      </c>
      <c r="C221" s="13">
        <v>3100</v>
      </c>
      <c r="D221" s="13">
        <v>4890</v>
      </c>
      <c r="E221" s="25">
        <v>1706</v>
      </c>
    </row>
    <row r="222" spans="1:5" x14ac:dyDescent="0.25">
      <c r="A222" s="170"/>
      <c r="B222" s="12" t="s">
        <v>177</v>
      </c>
      <c r="C222" s="13">
        <v>4150</v>
      </c>
      <c r="D222" s="13">
        <v>4503</v>
      </c>
      <c r="E222" s="25">
        <v>0</v>
      </c>
    </row>
    <row r="223" spans="1:5" x14ac:dyDescent="0.25">
      <c r="A223" s="170"/>
      <c r="B223" s="12" t="s">
        <v>178</v>
      </c>
      <c r="C223" s="13">
        <v>3381</v>
      </c>
      <c r="D223" s="13">
        <v>4779</v>
      </c>
      <c r="E223" s="25">
        <v>2151</v>
      </c>
    </row>
    <row r="224" spans="1:5" x14ac:dyDescent="0.25">
      <c r="A224" s="170"/>
      <c r="B224" s="12" t="s">
        <v>179</v>
      </c>
      <c r="C224" s="13">
        <v>1635</v>
      </c>
      <c r="D224" s="13">
        <v>1848</v>
      </c>
      <c r="E224" s="25">
        <v>0</v>
      </c>
    </row>
    <row r="225" spans="1:5" x14ac:dyDescent="0.25">
      <c r="A225" s="170"/>
      <c r="B225" s="12" t="s">
        <v>180</v>
      </c>
      <c r="C225" s="13">
        <v>24</v>
      </c>
      <c r="D225" s="13">
        <v>27</v>
      </c>
      <c r="E225" s="25">
        <v>7</v>
      </c>
    </row>
    <row r="226" spans="1:5" x14ac:dyDescent="0.25">
      <c r="A226" s="170"/>
      <c r="B226" s="12" t="s">
        <v>181</v>
      </c>
      <c r="C226" s="13">
        <v>2196</v>
      </c>
      <c r="D226" s="13">
        <v>426</v>
      </c>
      <c r="E226" s="25">
        <v>1048</v>
      </c>
    </row>
    <row r="227" spans="1:5" x14ac:dyDescent="0.25">
      <c r="A227" s="170"/>
      <c r="B227" s="12" t="s">
        <v>182</v>
      </c>
      <c r="C227" s="13">
        <v>3158</v>
      </c>
      <c r="D227" s="13">
        <v>4952</v>
      </c>
      <c r="E227" s="25">
        <v>2001</v>
      </c>
    </row>
    <row r="228" spans="1:5" x14ac:dyDescent="0.25">
      <c r="A228" s="170"/>
      <c r="B228" s="12" t="s">
        <v>183</v>
      </c>
      <c r="C228" s="13">
        <v>629</v>
      </c>
      <c r="D228" s="13">
        <v>667</v>
      </c>
      <c r="E228" s="25">
        <v>0</v>
      </c>
    </row>
    <row r="229" spans="1:5" x14ac:dyDescent="0.25">
      <c r="A229" s="170"/>
      <c r="B229" s="12" t="s">
        <v>184</v>
      </c>
      <c r="C229" s="13">
        <v>33</v>
      </c>
      <c r="D229" s="13">
        <v>30</v>
      </c>
      <c r="E229" s="25">
        <v>0</v>
      </c>
    </row>
    <row r="230" spans="1:5" x14ac:dyDescent="0.25">
      <c r="A230" s="170"/>
      <c r="B230" s="12" t="s">
        <v>185</v>
      </c>
      <c r="C230" s="13">
        <v>854</v>
      </c>
      <c r="D230" s="13">
        <v>778</v>
      </c>
      <c r="E230" s="25">
        <v>125</v>
      </c>
    </row>
    <row r="231" spans="1:5" x14ac:dyDescent="0.25">
      <c r="A231" s="171"/>
      <c r="B231" s="12" t="s">
        <v>186</v>
      </c>
      <c r="C231" s="13">
        <v>10</v>
      </c>
      <c r="D231" s="13">
        <v>14</v>
      </c>
      <c r="E231" s="25">
        <v>0</v>
      </c>
    </row>
    <row r="232" spans="1:5" x14ac:dyDescent="0.25">
      <c r="A232" s="176" t="s">
        <v>187</v>
      </c>
      <c r="B232" s="177"/>
      <c r="C232" s="26">
        <v>19554</v>
      </c>
      <c r="D232" s="26">
        <v>23349</v>
      </c>
      <c r="E232" s="27">
        <v>7109</v>
      </c>
    </row>
    <row r="233" spans="1:5" x14ac:dyDescent="0.25">
      <c r="A233" s="169" t="s">
        <v>188</v>
      </c>
      <c r="B233" s="12" t="s">
        <v>189</v>
      </c>
      <c r="C233" s="13">
        <v>10</v>
      </c>
      <c r="D233" s="13">
        <v>3</v>
      </c>
      <c r="E233" s="25">
        <v>1</v>
      </c>
    </row>
    <row r="234" spans="1:5" x14ac:dyDescent="0.25">
      <c r="A234" s="170"/>
      <c r="B234" s="12" t="s">
        <v>190</v>
      </c>
      <c r="C234" s="13">
        <v>215</v>
      </c>
      <c r="D234" s="13">
        <v>382</v>
      </c>
      <c r="E234" s="25">
        <v>153</v>
      </c>
    </row>
    <row r="235" spans="1:5" x14ac:dyDescent="0.25">
      <c r="A235" s="171"/>
      <c r="B235" s="12" t="s">
        <v>191</v>
      </c>
      <c r="C235" s="13">
        <v>13</v>
      </c>
      <c r="D235" s="13">
        <v>37</v>
      </c>
      <c r="E235" s="25">
        <v>15</v>
      </c>
    </row>
    <row r="236" spans="1:5" x14ac:dyDescent="0.25">
      <c r="A236" s="176" t="s">
        <v>187</v>
      </c>
      <c r="B236" s="177"/>
      <c r="C236" s="26">
        <v>238</v>
      </c>
      <c r="D236" s="26">
        <v>422</v>
      </c>
      <c r="E236" s="27">
        <v>169</v>
      </c>
    </row>
    <row r="237" spans="1:5" x14ac:dyDescent="0.25">
      <c r="A237" s="169" t="s">
        <v>192</v>
      </c>
      <c r="B237" s="12" t="s">
        <v>193</v>
      </c>
      <c r="C237" s="20"/>
      <c r="D237" s="20"/>
      <c r="E237" s="28"/>
    </row>
    <row r="238" spans="1:5" x14ac:dyDescent="0.25">
      <c r="A238" s="170"/>
      <c r="B238" s="12" t="s">
        <v>194</v>
      </c>
      <c r="C238" s="13">
        <v>1</v>
      </c>
      <c r="D238" s="13">
        <v>1</v>
      </c>
      <c r="E238" s="25">
        <v>0</v>
      </c>
    </row>
    <row r="239" spans="1:5" x14ac:dyDescent="0.25">
      <c r="A239" s="170"/>
      <c r="B239" s="12" t="s">
        <v>195</v>
      </c>
      <c r="C239" s="20"/>
      <c r="D239" s="20"/>
      <c r="E239" s="28"/>
    </row>
    <row r="240" spans="1:5" x14ac:dyDescent="0.25">
      <c r="A240" s="170"/>
      <c r="B240" s="12" t="s">
        <v>196</v>
      </c>
      <c r="C240" s="20"/>
      <c r="D240" s="20"/>
      <c r="E240" s="28"/>
    </row>
    <row r="241" spans="1:5" x14ac:dyDescent="0.25">
      <c r="A241" s="170"/>
      <c r="B241" s="12" t="s">
        <v>197</v>
      </c>
      <c r="C241" s="13">
        <v>179</v>
      </c>
      <c r="D241" s="13">
        <v>360</v>
      </c>
      <c r="E241" s="25">
        <v>38</v>
      </c>
    </row>
    <row r="242" spans="1:5" x14ac:dyDescent="0.25">
      <c r="A242" s="170"/>
      <c r="B242" s="12" t="s">
        <v>198</v>
      </c>
      <c r="C242" s="20"/>
      <c r="D242" s="20"/>
      <c r="E242" s="28"/>
    </row>
    <row r="243" spans="1:5" x14ac:dyDescent="0.25">
      <c r="A243" s="170"/>
      <c r="B243" s="12" t="s">
        <v>199</v>
      </c>
      <c r="C243" s="13">
        <v>1</v>
      </c>
      <c r="D243" s="13">
        <v>0</v>
      </c>
      <c r="E243" s="25">
        <v>0</v>
      </c>
    </row>
    <row r="244" spans="1:5" x14ac:dyDescent="0.25">
      <c r="A244" s="170"/>
      <c r="B244" s="12" t="s">
        <v>200</v>
      </c>
      <c r="C244" s="13">
        <v>623</v>
      </c>
      <c r="D244" s="13">
        <v>936</v>
      </c>
      <c r="E244" s="25">
        <v>253</v>
      </c>
    </row>
    <row r="245" spans="1:5" x14ac:dyDescent="0.25">
      <c r="A245" s="170"/>
      <c r="B245" s="12" t="s">
        <v>201</v>
      </c>
      <c r="C245" s="13">
        <v>0</v>
      </c>
      <c r="D245" s="13">
        <v>28</v>
      </c>
      <c r="E245" s="25">
        <v>0</v>
      </c>
    </row>
    <row r="246" spans="1:5" x14ac:dyDescent="0.25">
      <c r="A246" s="170"/>
      <c r="B246" s="12" t="s">
        <v>202</v>
      </c>
      <c r="C246" s="13">
        <v>118</v>
      </c>
      <c r="D246" s="13">
        <v>200</v>
      </c>
      <c r="E246" s="25">
        <v>56</v>
      </c>
    </row>
    <row r="247" spans="1:5" x14ac:dyDescent="0.25">
      <c r="A247" s="170"/>
      <c r="B247" s="12" t="s">
        <v>203</v>
      </c>
      <c r="C247" s="13">
        <v>101</v>
      </c>
      <c r="D247" s="13">
        <v>162</v>
      </c>
      <c r="E247" s="25">
        <v>83</v>
      </c>
    </row>
    <row r="248" spans="1:5" x14ac:dyDescent="0.25">
      <c r="A248" s="170"/>
      <c r="B248" s="12" t="s">
        <v>204</v>
      </c>
      <c r="C248" s="13">
        <v>4</v>
      </c>
      <c r="D248" s="13">
        <v>4</v>
      </c>
      <c r="E248" s="25">
        <v>1</v>
      </c>
    </row>
    <row r="249" spans="1:5" x14ac:dyDescent="0.25">
      <c r="A249" s="170"/>
      <c r="B249" s="12" t="s">
        <v>205</v>
      </c>
      <c r="C249" s="20"/>
      <c r="D249" s="20"/>
      <c r="E249" s="28"/>
    </row>
    <row r="250" spans="1:5" x14ac:dyDescent="0.25">
      <c r="A250" s="170"/>
      <c r="B250" s="12" t="s">
        <v>206</v>
      </c>
      <c r="C250" s="13">
        <v>11</v>
      </c>
      <c r="D250" s="13">
        <v>8</v>
      </c>
      <c r="E250" s="25">
        <v>7</v>
      </c>
    </row>
    <row r="251" spans="1:5" x14ac:dyDescent="0.25">
      <c r="A251" s="170"/>
      <c r="B251" s="12" t="s">
        <v>207</v>
      </c>
      <c r="C251" s="20"/>
      <c r="D251" s="20"/>
      <c r="E251" s="28"/>
    </row>
    <row r="252" spans="1:5" x14ac:dyDescent="0.25">
      <c r="A252" s="170"/>
      <c r="B252" s="12" t="s">
        <v>208</v>
      </c>
      <c r="C252" s="13">
        <v>1</v>
      </c>
      <c r="D252" s="13">
        <v>1</v>
      </c>
      <c r="E252" s="25">
        <v>0</v>
      </c>
    </row>
    <row r="253" spans="1:5" x14ac:dyDescent="0.25">
      <c r="A253" s="170"/>
      <c r="B253" s="12" t="s">
        <v>209</v>
      </c>
      <c r="C253" s="20"/>
      <c r="D253" s="20"/>
      <c r="E253" s="28"/>
    </row>
    <row r="254" spans="1:5" x14ac:dyDescent="0.25">
      <c r="A254" s="170"/>
      <c r="B254" s="12" t="s">
        <v>210</v>
      </c>
      <c r="C254" s="13">
        <v>0</v>
      </c>
      <c r="D254" s="13">
        <v>3</v>
      </c>
      <c r="E254" s="25">
        <v>1</v>
      </c>
    </row>
    <row r="255" spans="1:5" x14ac:dyDescent="0.25">
      <c r="A255" s="170"/>
      <c r="B255" s="12" t="s">
        <v>211</v>
      </c>
      <c r="C255" s="13">
        <v>41</v>
      </c>
      <c r="D255" s="13">
        <v>27</v>
      </c>
      <c r="E255" s="25">
        <v>11</v>
      </c>
    </row>
    <row r="256" spans="1:5" x14ac:dyDescent="0.25">
      <c r="A256" s="170"/>
      <c r="B256" s="12" t="s">
        <v>212</v>
      </c>
      <c r="C256" s="20"/>
      <c r="D256" s="20"/>
      <c r="E256" s="28"/>
    </row>
    <row r="257" spans="1:5" x14ac:dyDescent="0.25">
      <c r="A257" s="170"/>
      <c r="B257" s="12" t="s">
        <v>213</v>
      </c>
      <c r="C257" s="20"/>
      <c r="D257" s="20"/>
      <c r="E257" s="28"/>
    </row>
    <row r="258" spans="1:5" x14ac:dyDescent="0.25">
      <c r="A258" s="170"/>
      <c r="B258" s="12" t="s">
        <v>214</v>
      </c>
      <c r="C258" s="13">
        <v>427</v>
      </c>
      <c r="D258" s="13">
        <v>356</v>
      </c>
      <c r="E258" s="25">
        <v>184</v>
      </c>
    </row>
    <row r="259" spans="1:5" x14ac:dyDescent="0.25">
      <c r="A259" s="170"/>
      <c r="B259" s="12" t="s">
        <v>215</v>
      </c>
      <c r="C259" s="20"/>
      <c r="D259" s="20"/>
      <c r="E259" s="28"/>
    </row>
    <row r="260" spans="1:5" x14ac:dyDescent="0.25">
      <c r="A260" s="170"/>
      <c r="B260" s="12" t="s">
        <v>216</v>
      </c>
      <c r="C260" s="13">
        <v>2</v>
      </c>
      <c r="D260" s="13">
        <v>2</v>
      </c>
      <c r="E260" s="25">
        <v>1</v>
      </c>
    </row>
    <row r="261" spans="1:5" x14ac:dyDescent="0.25">
      <c r="A261" s="170"/>
      <c r="B261" s="12" t="s">
        <v>217</v>
      </c>
      <c r="C261" s="13">
        <v>1163</v>
      </c>
      <c r="D261" s="13">
        <v>951</v>
      </c>
      <c r="E261" s="25">
        <v>683</v>
      </c>
    </row>
    <row r="262" spans="1:5" x14ac:dyDescent="0.25">
      <c r="A262" s="170"/>
      <c r="B262" s="12" t="s">
        <v>218</v>
      </c>
      <c r="C262" s="13">
        <v>0</v>
      </c>
      <c r="D262" s="13">
        <v>2</v>
      </c>
      <c r="E262" s="25">
        <v>1</v>
      </c>
    </row>
    <row r="263" spans="1:5" x14ac:dyDescent="0.25">
      <c r="A263" s="170"/>
      <c r="B263" s="12" t="s">
        <v>219</v>
      </c>
      <c r="C263" s="13">
        <v>2</v>
      </c>
      <c r="D263" s="13">
        <v>21</v>
      </c>
      <c r="E263" s="25">
        <v>7</v>
      </c>
    </row>
    <row r="264" spans="1:5" x14ac:dyDescent="0.25">
      <c r="A264" s="170"/>
      <c r="B264" s="12" t="s">
        <v>220</v>
      </c>
      <c r="C264" s="20"/>
      <c r="D264" s="20"/>
      <c r="E264" s="28"/>
    </row>
    <row r="265" spans="1:5" x14ac:dyDescent="0.25">
      <c r="A265" s="170"/>
      <c r="B265" s="12" t="s">
        <v>221</v>
      </c>
      <c r="C265" s="13">
        <v>1</v>
      </c>
      <c r="D265" s="13">
        <v>1</v>
      </c>
      <c r="E265" s="25">
        <v>0</v>
      </c>
    </row>
    <row r="266" spans="1:5" x14ac:dyDescent="0.25">
      <c r="A266" s="170"/>
      <c r="B266" s="12" t="s">
        <v>222</v>
      </c>
      <c r="C266" s="13">
        <v>0</v>
      </c>
      <c r="D266" s="13">
        <v>4</v>
      </c>
      <c r="E266" s="25">
        <v>0</v>
      </c>
    </row>
    <row r="267" spans="1:5" x14ac:dyDescent="0.25">
      <c r="A267" s="170"/>
      <c r="B267" s="12" t="s">
        <v>223</v>
      </c>
      <c r="C267" s="13">
        <v>2</v>
      </c>
      <c r="D267" s="13">
        <v>6</v>
      </c>
      <c r="E267" s="25">
        <v>0</v>
      </c>
    </row>
    <row r="268" spans="1:5" x14ac:dyDescent="0.25">
      <c r="A268" s="170"/>
      <c r="B268" s="12" t="s">
        <v>224</v>
      </c>
      <c r="C268" s="13">
        <v>3</v>
      </c>
      <c r="D268" s="13">
        <v>3</v>
      </c>
      <c r="E268" s="25">
        <v>0</v>
      </c>
    </row>
    <row r="269" spans="1:5" x14ac:dyDescent="0.25">
      <c r="A269" s="171"/>
      <c r="B269" s="12" t="s">
        <v>225</v>
      </c>
      <c r="C269" s="13">
        <v>15</v>
      </c>
      <c r="D269" s="13">
        <v>49</v>
      </c>
      <c r="E269" s="25">
        <v>5</v>
      </c>
    </row>
    <row r="270" spans="1:5" x14ac:dyDescent="0.25">
      <c r="A270" s="176" t="s">
        <v>187</v>
      </c>
      <c r="B270" s="177"/>
      <c r="C270" s="26">
        <v>2695</v>
      </c>
      <c r="D270" s="26">
        <v>3125</v>
      </c>
      <c r="E270" s="27">
        <v>1331</v>
      </c>
    </row>
    <row r="271" spans="1:5" x14ac:dyDescent="0.25">
      <c r="A271" s="11" t="s">
        <v>226</v>
      </c>
      <c r="B271" s="12" t="s">
        <v>227</v>
      </c>
      <c r="C271" s="13">
        <v>273</v>
      </c>
      <c r="D271" s="13">
        <v>355</v>
      </c>
      <c r="E271" s="25">
        <v>258</v>
      </c>
    </row>
    <row r="272" spans="1:5" x14ac:dyDescent="0.25">
      <c r="A272" s="176" t="s">
        <v>187</v>
      </c>
      <c r="B272" s="177"/>
      <c r="C272" s="26">
        <v>273</v>
      </c>
      <c r="D272" s="26">
        <v>355</v>
      </c>
      <c r="E272" s="27">
        <v>258</v>
      </c>
    </row>
    <row r="273" spans="1:5" x14ac:dyDescent="0.25">
      <c r="A273" s="169" t="s">
        <v>228</v>
      </c>
      <c r="B273" s="12" t="s">
        <v>229</v>
      </c>
      <c r="C273" s="13">
        <v>179</v>
      </c>
      <c r="D273" s="13">
        <v>268</v>
      </c>
      <c r="E273" s="25">
        <v>60</v>
      </c>
    </row>
    <row r="274" spans="1:5" x14ac:dyDescent="0.25">
      <c r="A274" s="170"/>
      <c r="B274" s="12" t="s">
        <v>230</v>
      </c>
      <c r="C274" s="13">
        <v>2</v>
      </c>
      <c r="D274" s="13">
        <v>6</v>
      </c>
      <c r="E274" s="25">
        <v>0</v>
      </c>
    </row>
    <row r="275" spans="1:5" x14ac:dyDescent="0.25">
      <c r="A275" s="170"/>
      <c r="B275" s="12" t="s">
        <v>231</v>
      </c>
      <c r="C275" s="13">
        <v>0</v>
      </c>
      <c r="D275" s="13">
        <v>1</v>
      </c>
      <c r="E275" s="25">
        <v>0</v>
      </c>
    </row>
    <row r="276" spans="1:5" x14ac:dyDescent="0.25">
      <c r="A276" s="170"/>
      <c r="B276" s="12" t="s">
        <v>232</v>
      </c>
      <c r="C276" s="13">
        <v>49</v>
      </c>
      <c r="D276" s="13">
        <v>51</v>
      </c>
      <c r="E276" s="25">
        <v>5</v>
      </c>
    </row>
    <row r="277" spans="1:5" x14ac:dyDescent="0.25">
      <c r="A277" s="170"/>
      <c r="B277" s="12" t="s">
        <v>233</v>
      </c>
      <c r="C277" s="13">
        <v>1</v>
      </c>
      <c r="D277" s="13">
        <v>10</v>
      </c>
      <c r="E277" s="25">
        <v>0</v>
      </c>
    </row>
    <row r="278" spans="1:5" x14ac:dyDescent="0.25">
      <c r="A278" s="170"/>
      <c r="B278" s="12" t="s">
        <v>234</v>
      </c>
      <c r="C278" s="20"/>
      <c r="D278" s="20"/>
      <c r="E278" s="28"/>
    </row>
    <row r="279" spans="1:5" x14ac:dyDescent="0.25">
      <c r="A279" s="170"/>
      <c r="B279" s="12" t="s">
        <v>235</v>
      </c>
      <c r="C279" s="20"/>
      <c r="D279" s="20"/>
      <c r="E279" s="28"/>
    </row>
    <row r="280" spans="1:5" x14ac:dyDescent="0.25">
      <c r="A280" s="170"/>
      <c r="B280" s="12" t="s">
        <v>236</v>
      </c>
      <c r="C280" s="20"/>
      <c r="D280" s="20"/>
      <c r="E280" s="28"/>
    </row>
    <row r="281" spans="1:5" x14ac:dyDescent="0.25">
      <c r="A281" s="171"/>
      <c r="B281" s="12" t="s">
        <v>237</v>
      </c>
      <c r="C281" s="20"/>
      <c r="D281" s="20"/>
      <c r="E281" s="28"/>
    </row>
    <row r="282" spans="1:5" x14ac:dyDescent="0.25">
      <c r="A282" s="176" t="s">
        <v>187</v>
      </c>
      <c r="B282" s="177"/>
      <c r="C282" s="26">
        <v>231</v>
      </c>
      <c r="D282" s="26">
        <v>336</v>
      </c>
      <c r="E282" s="27">
        <v>65</v>
      </c>
    </row>
    <row r="283" spans="1:5" x14ac:dyDescent="0.25">
      <c r="A283" s="169" t="s">
        <v>238</v>
      </c>
      <c r="B283" s="12" t="s">
        <v>239</v>
      </c>
      <c r="C283" s="13">
        <v>3</v>
      </c>
      <c r="D283" s="13">
        <v>4</v>
      </c>
      <c r="E283" s="25">
        <v>1</v>
      </c>
    </row>
    <row r="284" spans="1:5" x14ac:dyDescent="0.25">
      <c r="A284" s="170"/>
      <c r="B284" s="12" t="s">
        <v>240</v>
      </c>
      <c r="C284" s="13">
        <v>1</v>
      </c>
      <c r="D284" s="13">
        <v>2</v>
      </c>
      <c r="E284" s="25">
        <v>0</v>
      </c>
    </row>
    <row r="285" spans="1:5" x14ac:dyDescent="0.25">
      <c r="A285" s="171"/>
      <c r="B285" s="12" t="s">
        <v>189</v>
      </c>
      <c r="C285" s="20"/>
      <c r="D285" s="20"/>
      <c r="E285" s="28"/>
    </row>
    <row r="286" spans="1:5" x14ac:dyDescent="0.25">
      <c r="A286" s="176" t="s">
        <v>187</v>
      </c>
      <c r="B286" s="177"/>
      <c r="C286" s="26">
        <v>4</v>
      </c>
      <c r="D286" s="26">
        <v>6</v>
      </c>
      <c r="E286" s="27">
        <v>1</v>
      </c>
    </row>
    <row r="287" spans="1:5" x14ac:dyDescent="0.25">
      <c r="A287" s="169" t="s">
        <v>241</v>
      </c>
      <c r="B287" s="12" t="s">
        <v>242</v>
      </c>
      <c r="C287" s="13">
        <v>6</v>
      </c>
      <c r="D287" s="13">
        <v>5</v>
      </c>
      <c r="E287" s="25">
        <v>0</v>
      </c>
    </row>
    <row r="288" spans="1:5" x14ac:dyDescent="0.25">
      <c r="A288" s="170"/>
      <c r="B288" s="12" t="s">
        <v>243</v>
      </c>
      <c r="C288" s="13">
        <v>3</v>
      </c>
      <c r="D288" s="13">
        <v>7</v>
      </c>
      <c r="E288" s="25">
        <v>1</v>
      </c>
    </row>
    <row r="289" spans="1:5" x14ac:dyDescent="0.25">
      <c r="A289" s="170"/>
      <c r="B289" s="12" t="s">
        <v>244</v>
      </c>
      <c r="C289" s="13">
        <v>1</v>
      </c>
      <c r="D289" s="13">
        <v>2</v>
      </c>
      <c r="E289" s="25">
        <v>0</v>
      </c>
    </row>
    <row r="290" spans="1:5" x14ac:dyDescent="0.25">
      <c r="A290" s="170"/>
      <c r="B290" s="12" t="s">
        <v>245</v>
      </c>
      <c r="C290" s="13">
        <v>0</v>
      </c>
      <c r="D290" s="13">
        <v>1</v>
      </c>
      <c r="E290" s="25">
        <v>0</v>
      </c>
    </row>
    <row r="291" spans="1:5" x14ac:dyDescent="0.25">
      <c r="A291" s="170"/>
      <c r="B291" s="12" t="s">
        <v>246</v>
      </c>
      <c r="C291" s="20"/>
      <c r="D291" s="20"/>
      <c r="E291" s="28"/>
    </row>
    <row r="292" spans="1:5" x14ac:dyDescent="0.25">
      <c r="A292" s="170"/>
      <c r="B292" s="12" t="s">
        <v>247</v>
      </c>
      <c r="C292" s="13">
        <v>5</v>
      </c>
      <c r="D292" s="13">
        <v>5</v>
      </c>
      <c r="E292" s="25">
        <v>1</v>
      </c>
    </row>
    <row r="293" spans="1:5" x14ac:dyDescent="0.25">
      <c r="A293" s="170"/>
      <c r="B293" s="12" t="s">
        <v>248</v>
      </c>
      <c r="C293" s="13">
        <v>0</v>
      </c>
      <c r="D293" s="13">
        <v>1</v>
      </c>
      <c r="E293" s="25">
        <v>0</v>
      </c>
    </row>
    <row r="294" spans="1:5" x14ac:dyDescent="0.25">
      <c r="A294" s="170"/>
      <c r="B294" s="12" t="s">
        <v>249</v>
      </c>
      <c r="C294" s="13">
        <v>0</v>
      </c>
      <c r="D294" s="13">
        <v>1</v>
      </c>
      <c r="E294" s="25">
        <v>0</v>
      </c>
    </row>
    <row r="295" spans="1:5" x14ac:dyDescent="0.25">
      <c r="A295" s="170"/>
      <c r="B295" s="12" t="s">
        <v>250</v>
      </c>
      <c r="C295" s="13">
        <v>23</v>
      </c>
      <c r="D295" s="13">
        <v>66</v>
      </c>
      <c r="E295" s="25">
        <v>0</v>
      </c>
    </row>
    <row r="296" spans="1:5" x14ac:dyDescent="0.25">
      <c r="A296" s="170"/>
      <c r="B296" s="12" t="s">
        <v>251</v>
      </c>
      <c r="C296" s="13">
        <v>1</v>
      </c>
      <c r="D296" s="13">
        <v>0</v>
      </c>
      <c r="E296" s="25">
        <v>0</v>
      </c>
    </row>
    <row r="297" spans="1:5" x14ac:dyDescent="0.25">
      <c r="A297" s="171"/>
      <c r="B297" s="12" t="s">
        <v>252</v>
      </c>
      <c r="C297" s="20"/>
      <c r="D297" s="20"/>
      <c r="E297" s="28"/>
    </row>
    <row r="298" spans="1:5" x14ac:dyDescent="0.25">
      <c r="A298" s="176" t="s">
        <v>187</v>
      </c>
      <c r="B298" s="177"/>
      <c r="C298" s="26">
        <v>39</v>
      </c>
      <c r="D298" s="26">
        <v>88</v>
      </c>
      <c r="E298" s="27">
        <v>2</v>
      </c>
    </row>
    <row r="299" spans="1:5" x14ac:dyDescent="0.25">
      <c r="A299" s="169" t="s">
        <v>253</v>
      </c>
      <c r="B299" s="12" t="s">
        <v>254</v>
      </c>
      <c r="C299" s="13">
        <v>51</v>
      </c>
      <c r="D299" s="13">
        <v>67</v>
      </c>
      <c r="E299" s="25">
        <v>3</v>
      </c>
    </row>
    <row r="300" spans="1:5" x14ac:dyDescent="0.25">
      <c r="A300" s="170"/>
      <c r="B300" s="12" t="s">
        <v>255</v>
      </c>
      <c r="C300" s="20"/>
      <c r="D300" s="20"/>
      <c r="E300" s="28"/>
    </row>
    <row r="301" spans="1:5" x14ac:dyDescent="0.25">
      <c r="A301" s="171"/>
      <c r="B301" s="12" t="s">
        <v>256</v>
      </c>
      <c r="C301" s="13">
        <v>523</v>
      </c>
      <c r="D301" s="13">
        <v>842</v>
      </c>
      <c r="E301" s="25">
        <v>1</v>
      </c>
    </row>
    <row r="302" spans="1:5" x14ac:dyDescent="0.25">
      <c r="A302" s="176" t="s">
        <v>187</v>
      </c>
      <c r="B302" s="177"/>
      <c r="C302" s="26">
        <v>574</v>
      </c>
      <c r="D302" s="26">
        <v>909</v>
      </c>
      <c r="E302" s="27">
        <v>4</v>
      </c>
    </row>
    <row r="303" spans="1:5" x14ac:dyDescent="0.25">
      <c r="A303" s="169" t="s">
        <v>257</v>
      </c>
      <c r="B303" s="12" t="s">
        <v>258</v>
      </c>
      <c r="C303" s="20"/>
      <c r="D303" s="20"/>
      <c r="E303" s="28"/>
    </row>
    <row r="304" spans="1:5" x14ac:dyDescent="0.25">
      <c r="A304" s="170"/>
      <c r="B304" s="12" t="s">
        <v>259</v>
      </c>
      <c r="C304" s="13">
        <v>3956</v>
      </c>
      <c r="D304" s="20"/>
      <c r="E304" s="28"/>
    </row>
    <row r="305" spans="1:5" x14ac:dyDescent="0.25">
      <c r="A305" s="171"/>
      <c r="B305" s="12" t="s">
        <v>260</v>
      </c>
      <c r="C305" s="13">
        <v>75</v>
      </c>
      <c r="D305" s="13">
        <v>141</v>
      </c>
      <c r="E305" s="25">
        <v>0</v>
      </c>
    </row>
    <row r="306" spans="1:5" x14ac:dyDescent="0.25">
      <c r="A306" s="176" t="s">
        <v>187</v>
      </c>
      <c r="B306" s="177"/>
      <c r="C306" s="26">
        <v>4031</v>
      </c>
      <c r="D306" s="26">
        <v>141</v>
      </c>
      <c r="E306" s="27">
        <v>0</v>
      </c>
    </row>
    <row r="307" spans="1:5" x14ac:dyDescent="0.25">
      <c r="A307" s="169" t="s">
        <v>261</v>
      </c>
      <c r="B307" s="12" t="s">
        <v>262</v>
      </c>
      <c r="C307" s="20"/>
      <c r="D307" s="20"/>
      <c r="E307" s="28"/>
    </row>
    <row r="308" spans="1:5" x14ac:dyDescent="0.25">
      <c r="A308" s="170"/>
      <c r="B308" s="12" t="s">
        <v>263</v>
      </c>
      <c r="C308" s="13">
        <v>416</v>
      </c>
      <c r="D308" s="13">
        <v>497</v>
      </c>
      <c r="E308" s="25">
        <v>0</v>
      </c>
    </row>
    <row r="309" spans="1:5" x14ac:dyDescent="0.25">
      <c r="A309" s="170"/>
      <c r="B309" s="12" t="s">
        <v>264</v>
      </c>
      <c r="C309" s="13">
        <v>225</v>
      </c>
      <c r="D309" s="13">
        <v>52</v>
      </c>
      <c r="E309" s="25">
        <v>0</v>
      </c>
    </row>
    <row r="310" spans="1:5" x14ac:dyDescent="0.25">
      <c r="A310" s="170"/>
      <c r="B310" s="12" t="s">
        <v>265</v>
      </c>
      <c r="C310" s="13">
        <v>39</v>
      </c>
      <c r="D310" s="13">
        <v>33</v>
      </c>
      <c r="E310" s="25">
        <v>0</v>
      </c>
    </row>
    <row r="311" spans="1:5" x14ac:dyDescent="0.25">
      <c r="A311" s="170"/>
      <c r="B311" s="12" t="s">
        <v>254</v>
      </c>
      <c r="C311" s="20"/>
      <c r="D311" s="20"/>
      <c r="E311" s="28"/>
    </row>
    <row r="312" spans="1:5" x14ac:dyDescent="0.25">
      <c r="A312" s="170"/>
      <c r="B312" s="12" t="s">
        <v>266</v>
      </c>
      <c r="C312" s="20"/>
      <c r="D312" s="20"/>
      <c r="E312" s="28"/>
    </row>
    <row r="313" spans="1:5" x14ac:dyDescent="0.25">
      <c r="A313" s="170"/>
      <c r="B313" s="12" t="s">
        <v>267</v>
      </c>
      <c r="C313" s="13">
        <v>28</v>
      </c>
      <c r="D313" s="13">
        <v>0</v>
      </c>
      <c r="E313" s="25">
        <v>0</v>
      </c>
    </row>
    <row r="314" spans="1:5" x14ac:dyDescent="0.25">
      <c r="A314" s="170"/>
      <c r="B314" s="12" t="s">
        <v>268</v>
      </c>
      <c r="C314" s="13">
        <v>550</v>
      </c>
      <c r="D314" s="13">
        <v>438</v>
      </c>
      <c r="E314" s="25">
        <v>0</v>
      </c>
    </row>
    <row r="315" spans="1:5" x14ac:dyDescent="0.25">
      <c r="A315" s="170"/>
      <c r="B315" s="12" t="s">
        <v>269</v>
      </c>
      <c r="C315" s="20"/>
      <c r="D315" s="20"/>
      <c r="E315" s="28"/>
    </row>
    <row r="316" spans="1:5" x14ac:dyDescent="0.25">
      <c r="A316" s="170"/>
      <c r="B316" s="12" t="s">
        <v>270</v>
      </c>
      <c r="C316" s="20"/>
      <c r="D316" s="20"/>
      <c r="E316" s="28"/>
    </row>
    <row r="317" spans="1:5" x14ac:dyDescent="0.25">
      <c r="A317" s="170"/>
      <c r="B317" s="12" t="s">
        <v>271</v>
      </c>
      <c r="C317" s="20"/>
      <c r="D317" s="20"/>
      <c r="E317" s="28"/>
    </row>
    <row r="318" spans="1:5" x14ac:dyDescent="0.25">
      <c r="A318" s="170"/>
      <c r="B318" s="12" t="s">
        <v>272</v>
      </c>
      <c r="C318" s="20"/>
      <c r="D318" s="20"/>
      <c r="E318" s="28"/>
    </row>
    <row r="319" spans="1:5" x14ac:dyDescent="0.25">
      <c r="A319" s="171"/>
      <c r="B319" s="12" t="s">
        <v>273</v>
      </c>
      <c r="C319" s="13">
        <v>0</v>
      </c>
      <c r="D319" s="13">
        <v>0</v>
      </c>
      <c r="E319" s="25">
        <v>0</v>
      </c>
    </row>
    <row r="320" spans="1:5" x14ac:dyDescent="0.25">
      <c r="A320" s="176" t="s">
        <v>187</v>
      </c>
      <c r="B320" s="177"/>
      <c r="C320" s="26">
        <v>1258</v>
      </c>
      <c r="D320" s="26">
        <v>1020</v>
      </c>
      <c r="E320" s="27">
        <v>0</v>
      </c>
    </row>
    <row r="321" spans="1:5" x14ac:dyDescent="0.25">
      <c r="A321" s="169" t="s">
        <v>274</v>
      </c>
      <c r="B321" s="12" t="s">
        <v>275</v>
      </c>
      <c r="C321" s="13">
        <v>2</v>
      </c>
      <c r="D321" s="13">
        <v>0</v>
      </c>
      <c r="E321" s="25">
        <v>0</v>
      </c>
    </row>
    <row r="322" spans="1:5" x14ac:dyDescent="0.25">
      <c r="A322" s="170"/>
      <c r="B322" s="12" t="s">
        <v>276</v>
      </c>
      <c r="C322" s="13">
        <v>86</v>
      </c>
      <c r="D322" s="13">
        <v>110</v>
      </c>
      <c r="E322" s="25">
        <v>3</v>
      </c>
    </row>
    <row r="323" spans="1:5" x14ac:dyDescent="0.25">
      <c r="A323" s="170"/>
      <c r="B323" s="12" t="s">
        <v>199</v>
      </c>
      <c r="C323" s="20"/>
      <c r="D323" s="20"/>
      <c r="E323" s="28"/>
    </row>
    <row r="324" spans="1:5" x14ac:dyDescent="0.25">
      <c r="A324" s="170"/>
      <c r="B324" s="12" t="s">
        <v>200</v>
      </c>
      <c r="C324" s="13">
        <v>1569</v>
      </c>
      <c r="D324" s="13">
        <v>1700</v>
      </c>
      <c r="E324" s="25">
        <v>313</v>
      </c>
    </row>
    <row r="325" spans="1:5" x14ac:dyDescent="0.25">
      <c r="A325" s="170"/>
      <c r="B325" s="12" t="s">
        <v>201</v>
      </c>
      <c r="C325" s="13">
        <v>94</v>
      </c>
      <c r="D325" s="13">
        <v>326</v>
      </c>
      <c r="E325" s="25">
        <v>6</v>
      </c>
    </row>
    <row r="326" spans="1:5" x14ac:dyDescent="0.25">
      <c r="A326" s="170"/>
      <c r="B326" s="12" t="s">
        <v>202</v>
      </c>
      <c r="C326" s="13">
        <v>137</v>
      </c>
      <c r="D326" s="13">
        <v>176</v>
      </c>
      <c r="E326" s="25">
        <v>80</v>
      </c>
    </row>
    <row r="327" spans="1:5" x14ac:dyDescent="0.25">
      <c r="A327" s="170"/>
      <c r="B327" s="12" t="s">
        <v>277</v>
      </c>
      <c r="C327" s="20"/>
      <c r="D327" s="20"/>
      <c r="E327" s="28"/>
    </row>
    <row r="328" spans="1:5" x14ac:dyDescent="0.25">
      <c r="A328" s="170"/>
      <c r="B328" s="12" t="s">
        <v>278</v>
      </c>
      <c r="C328" s="13">
        <v>2</v>
      </c>
      <c r="D328" s="13">
        <v>2</v>
      </c>
      <c r="E328" s="25">
        <v>0</v>
      </c>
    </row>
    <row r="329" spans="1:5" x14ac:dyDescent="0.25">
      <c r="A329" s="170"/>
      <c r="B329" s="12" t="s">
        <v>279</v>
      </c>
      <c r="C329" s="13">
        <v>4</v>
      </c>
      <c r="D329" s="13">
        <v>2</v>
      </c>
      <c r="E329" s="25">
        <v>1</v>
      </c>
    </row>
    <row r="330" spans="1:5" x14ac:dyDescent="0.25">
      <c r="A330" s="170"/>
      <c r="B330" s="12" t="s">
        <v>209</v>
      </c>
      <c r="C330" s="20"/>
      <c r="D330" s="20"/>
      <c r="E330" s="28"/>
    </row>
    <row r="331" spans="1:5" x14ac:dyDescent="0.25">
      <c r="A331" s="170"/>
      <c r="B331" s="12" t="s">
        <v>280</v>
      </c>
      <c r="C331" s="20"/>
      <c r="D331" s="20"/>
      <c r="E331" s="28"/>
    </row>
    <row r="332" spans="1:5" x14ac:dyDescent="0.25">
      <c r="A332" s="170"/>
      <c r="B332" s="12" t="s">
        <v>212</v>
      </c>
      <c r="C332" s="20"/>
      <c r="D332" s="20"/>
      <c r="E332" s="28"/>
    </row>
    <row r="333" spans="1:5" x14ac:dyDescent="0.25">
      <c r="A333" s="170"/>
      <c r="B333" s="12" t="s">
        <v>213</v>
      </c>
      <c r="C333" s="13">
        <v>1</v>
      </c>
      <c r="D333" s="13">
        <v>2</v>
      </c>
      <c r="E333" s="25">
        <v>0</v>
      </c>
    </row>
    <row r="334" spans="1:5" x14ac:dyDescent="0.25">
      <c r="A334" s="170"/>
      <c r="B334" s="12" t="s">
        <v>281</v>
      </c>
      <c r="C334" s="13">
        <v>3827</v>
      </c>
      <c r="D334" s="13">
        <v>2116</v>
      </c>
      <c r="E334" s="25">
        <v>1230</v>
      </c>
    </row>
    <row r="335" spans="1:5" x14ac:dyDescent="0.25">
      <c r="A335" s="170"/>
      <c r="B335" s="12" t="s">
        <v>282</v>
      </c>
      <c r="C335" s="13">
        <v>16815</v>
      </c>
      <c r="D335" s="13">
        <v>20499</v>
      </c>
      <c r="E335" s="25">
        <v>0</v>
      </c>
    </row>
    <row r="336" spans="1:5" x14ac:dyDescent="0.25">
      <c r="A336" s="170"/>
      <c r="B336" s="12" t="s">
        <v>283</v>
      </c>
      <c r="C336" s="13">
        <v>80</v>
      </c>
      <c r="D336" s="13">
        <v>53</v>
      </c>
      <c r="E336" s="25">
        <v>30</v>
      </c>
    </row>
    <row r="337" spans="1:5" x14ac:dyDescent="0.25">
      <c r="A337" s="170"/>
      <c r="B337" s="12" t="s">
        <v>217</v>
      </c>
      <c r="C337" s="13">
        <v>1</v>
      </c>
      <c r="D337" s="13">
        <v>5</v>
      </c>
      <c r="E337" s="25">
        <v>4</v>
      </c>
    </row>
    <row r="338" spans="1:5" x14ac:dyDescent="0.25">
      <c r="A338" s="170"/>
      <c r="B338" s="12" t="s">
        <v>284</v>
      </c>
      <c r="C338" s="13">
        <v>14</v>
      </c>
      <c r="D338" s="13">
        <v>70</v>
      </c>
      <c r="E338" s="25">
        <v>0</v>
      </c>
    </row>
    <row r="339" spans="1:5" x14ac:dyDescent="0.25">
      <c r="A339" s="170"/>
      <c r="B339" s="12" t="s">
        <v>285</v>
      </c>
      <c r="C339" s="13">
        <v>13</v>
      </c>
      <c r="D339" s="13">
        <v>14</v>
      </c>
      <c r="E339" s="25">
        <v>2</v>
      </c>
    </row>
    <row r="340" spans="1:5" x14ac:dyDescent="0.25">
      <c r="A340" s="170"/>
      <c r="B340" s="12" t="s">
        <v>286</v>
      </c>
      <c r="C340" s="13">
        <v>34</v>
      </c>
      <c r="D340" s="13">
        <v>27</v>
      </c>
      <c r="E340" s="25">
        <v>13</v>
      </c>
    </row>
    <row r="341" spans="1:5" x14ac:dyDescent="0.25">
      <c r="A341" s="170"/>
      <c r="B341" s="12" t="s">
        <v>222</v>
      </c>
      <c r="C341" s="13">
        <v>3</v>
      </c>
      <c r="D341" s="13">
        <v>6</v>
      </c>
      <c r="E341" s="25">
        <v>0</v>
      </c>
    </row>
    <row r="342" spans="1:5" x14ac:dyDescent="0.25">
      <c r="A342" s="171"/>
      <c r="B342" s="12" t="s">
        <v>287</v>
      </c>
      <c r="C342" s="13">
        <v>10653</v>
      </c>
      <c r="D342" s="13">
        <v>16729</v>
      </c>
      <c r="E342" s="25">
        <v>170</v>
      </c>
    </row>
    <row r="343" spans="1:5" x14ac:dyDescent="0.25">
      <c r="A343" s="176" t="s">
        <v>187</v>
      </c>
      <c r="B343" s="177"/>
      <c r="C343" s="29">
        <v>33335</v>
      </c>
      <c r="D343" s="29">
        <v>41837</v>
      </c>
      <c r="E343" s="30">
        <v>1852</v>
      </c>
    </row>
  </sheetData>
  <sheetProtection algorithmName="SHA-512" hashValue="9nYfw3YA+MWFDx0yBIqeJwA1IQw09FApkFxRcfQgiRLKrGcS+0qFez0gALZUnmy1NZF2g7coBiTWxFzkG9Bejg==" saltValue="Rgl0Ry3GGWZs9WoFcY6Tmw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21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4" customWidth="1"/>
    <col min="19" max="20" width="25.140625" style="84" customWidth="1"/>
    <col min="21" max="21" width="14.42578125" style="84" customWidth="1"/>
    <col min="22" max="22" width="20.42578125" style="84" customWidth="1"/>
    <col min="23" max="23" width="16.7109375" style="84" customWidth="1"/>
    <col min="24" max="24" width="5.28515625" style="84" customWidth="1"/>
    <col min="25" max="25" width="4" style="84" customWidth="1"/>
    <col min="26" max="26" width="13.7109375" style="84" customWidth="1"/>
    <col min="27" max="27" width="22.140625" style="84" customWidth="1"/>
    <col min="28" max="16384" width="11.5703125" style="84"/>
  </cols>
  <sheetData>
    <row r="1" spans="1:61" s="97" customFormat="1" ht="89.25" x14ac:dyDescent="0.25">
      <c r="A1" s="97" t="s">
        <v>962</v>
      </c>
      <c r="B1" s="97" t="s">
        <v>963</v>
      </c>
      <c r="C1" s="97" t="s">
        <v>964</v>
      </c>
      <c r="D1" s="97" t="s">
        <v>965</v>
      </c>
      <c r="E1" s="97" t="s">
        <v>966</v>
      </c>
      <c r="F1" s="97" t="s">
        <v>967</v>
      </c>
      <c r="G1" s="97" t="s">
        <v>968</v>
      </c>
      <c r="H1" s="97" t="s">
        <v>969</v>
      </c>
      <c r="I1" s="97" t="s">
        <v>970</v>
      </c>
      <c r="J1" s="97" t="s">
        <v>971</v>
      </c>
      <c r="K1" s="97" t="s">
        <v>972</v>
      </c>
      <c r="L1" s="97" t="s">
        <v>973</v>
      </c>
      <c r="M1" s="97" t="s">
        <v>974</v>
      </c>
      <c r="N1" s="97" t="s">
        <v>975</v>
      </c>
      <c r="O1" s="97" t="s">
        <v>976</v>
      </c>
      <c r="P1" s="97" t="s">
        <v>977</v>
      </c>
      <c r="Q1" s="97" t="s">
        <v>978</v>
      </c>
      <c r="R1" s="97" t="s">
        <v>979</v>
      </c>
      <c r="S1" s="97" t="s">
        <v>980</v>
      </c>
      <c r="T1" s="97" t="s">
        <v>981</v>
      </c>
      <c r="U1" s="97" t="s">
        <v>982</v>
      </c>
      <c r="V1" s="97" t="s">
        <v>983</v>
      </c>
      <c r="W1" s="97" t="s">
        <v>984</v>
      </c>
      <c r="AA1" s="97" t="s">
        <v>985</v>
      </c>
      <c r="AB1" s="97" t="s">
        <v>986</v>
      </c>
      <c r="AC1" s="97" t="s">
        <v>987</v>
      </c>
      <c r="AD1" s="97" t="s">
        <v>988</v>
      </c>
      <c r="AE1" s="97" t="s">
        <v>989</v>
      </c>
      <c r="AF1" s="97" t="s">
        <v>990</v>
      </c>
      <c r="AI1" s="97" t="s">
        <v>991</v>
      </c>
      <c r="AL1" s="97" t="s">
        <v>992</v>
      </c>
      <c r="AM1" s="97" t="s">
        <v>993</v>
      </c>
      <c r="AN1" s="97" t="s">
        <v>994</v>
      </c>
      <c r="AO1" s="97" t="s">
        <v>995</v>
      </c>
      <c r="AP1" s="97" t="s">
        <v>996</v>
      </c>
      <c r="AQ1" s="97" t="s">
        <v>997</v>
      </c>
      <c r="AR1" s="97" t="s">
        <v>998</v>
      </c>
      <c r="AS1" s="97" t="s">
        <v>999</v>
      </c>
      <c r="AT1" s="97" t="s">
        <v>1000</v>
      </c>
      <c r="AU1" s="97" t="s">
        <v>1001</v>
      </c>
      <c r="AV1" s="97" t="s">
        <v>1002</v>
      </c>
      <c r="AW1" s="97" t="s">
        <v>1003</v>
      </c>
      <c r="AX1" s="97" t="s">
        <v>1004</v>
      </c>
      <c r="AY1" s="97" t="s">
        <v>1005</v>
      </c>
      <c r="AZ1" s="97" t="s">
        <v>1006</v>
      </c>
      <c r="BA1" s="97" t="s">
        <v>1007</v>
      </c>
      <c r="BB1" s="97" t="s">
        <v>1008</v>
      </c>
      <c r="BC1" s="97" t="s">
        <v>1009</v>
      </c>
      <c r="BD1" s="97" t="s">
        <v>1010</v>
      </c>
      <c r="BE1" s="97" t="s">
        <v>1011</v>
      </c>
      <c r="BF1" s="97" t="s">
        <v>1012</v>
      </c>
      <c r="BG1" s="97" t="s">
        <v>1013</v>
      </c>
      <c r="BH1" s="97" t="s">
        <v>1014</v>
      </c>
      <c r="BI1" s="97" t="s">
        <v>1015</v>
      </c>
    </row>
    <row r="2" spans="1:61" x14ac:dyDescent="0.2">
      <c r="A2" s="84" t="s">
        <v>1040</v>
      </c>
      <c r="B2" s="84" t="s">
        <v>1033</v>
      </c>
      <c r="C2" s="84" t="s">
        <v>1022</v>
      </c>
      <c r="D2" s="84" t="s">
        <v>907</v>
      </c>
      <c r="E2" s="84" t="s">
        <v>907</v>
      </c>
      <c r="F2" s="84" t="s">
        <v>907</v>
      </c>
      <c r="G2" s="84" t="s">
        <v>935</v>
      </c>
      <c r="H2" s="84" t="s">
        <v>935</v>
      </c>
      <c r="I2" s="84" t="s">
        <v>907</v>
      </c>
      <c r="J2" s="84" t="s">
        <v>907</v>
      </c>
      <c r="K2" s="84" t="s">
        <v>907</v>
      </c>
      <c r="L2" s="84" t="s">
        <v>907</v>
      </c>
      <c r="M2" s="84" t="s">
        <v>907</v>
      </c>
      <c r="N2" s="84" t="s">
        <v>907</v>
      </c>
      <c r="O2" s="84" t="s">
        <v>907</v>
      </c>
      <c r="P2" s="84" t="s">
        <v>952</v>
      </c>
      <c r="Q2" s="84" t="s">
        <v>952</v>
      </c>
      <c r="R2" s="84" t="s">
        <v>707</v>
      </c>
      <c r="S2" s="84" t="s">
        <v>952</v>
      </c>
      <c r="T2" s="84" t="s">
        <v>952</v>
      </c>
      <c r="V2" s="84" t="s">
        <v>26</v>
      </c>
      <c r="W2" s="84" t="s">
        <v>108</v>
      </c>
      <c r="AA2" s="84" t="s">
        <v>797</v>
      </c>
      <c r="AB2" s="84" t="s">
        <v>797</v>
      </c>
      <c r="AC2" s="84" t="s">
        <v>804</v>
      </c>
      <c r="AD2" s="84" t="s">
        <v>476</v>
      </c>
      <c r="AE2" s="84" t="s">
        <v>848</v>
      </c>
      <c r="AF2" s="84" t="s">
        <v>754</v>
      </c>
      <c r="AI2" s="84" t="s">
        <v>172</v>
      </c>
      <c r="AL2" s="84" t="s">
        <v>476</v>
      </c>
      <c r="AM2" s="84" t="s">
        <v>476</v>
      </c>
      <c r="AN2" s="84" t="s">
        <v>476</v>
      </c>
      <c r="AO2" s="84" t="s">
        <v>476</v>
      </c>
      <c r="AP2" s="84" t="s">
        <v>478</v>
      </c>
      <c r="AT2" s="84" t="s">
        <v>476</v>
      </c>
      <c r="AU2" s="84" t="s">
        <v>478</v>
      </c>
      <c r="AV2" s="84" t="s">
        <v>476</v>
      </c>
      <c r="AW2" s="84" t="s">
        <v>848</v>
      </c>
      <c r="AX2" s="84" t="s">
        <v>848</v>
      </c>
      <c r="AY2" s="84" t="s">
        <v>17</v>
      </c>
      <c r="AZ2" s="84" t="s">
        <v>676</v>
      </c>
      <c r="BA2" s="84" t="s">
        <v>77</v>
      </c>
      <c r="BB2" s="84" t="s">
        <v>668</v>
      </c>
      <c r="BC2" s="84" t="s">
        <v>647</v>
      </c>
      <c r="BD2" s="84" t="s">
        <v>628</v>
      </c>
      <c r="BE2" s="84" t="s">
        <v>943</v>
      </c>
      <c r="BH2" s="84" t="s">
        <v>809</v>
      </c>
      <c r="BI2" s="84" t="s">
        <v>812</v>
      </c>
    </row>
    <row r="3" spans="1:61" x14ac:dyDescent="0.2">
      <c r="A3" s="84" t="s">
        <v>1041</v>
      </c>
      <c r="B3" s="84" t="s">
        <v>1034</v>
      </c>
      <c r="C3" s="84" t="s">
        <v>1023</v>
      </c>
      <c r="D3" s="84" t="s">
        <v>908</v>
      </c>
      <c r="E3" s="84" t="s">
        <v>908</v>
      </c>
      <c r="F3" s="84" t="s">
        <v>939</v>
      </c>
      <c r="G3" s="84" t="s">
        <v>908</v>
      </c>
      <c r="H3" s="84" t="s">
        <v>908</v>
      </c>
      <c r="I3" s="84" t="s">
        <v>908</v>
      </c>
      <c r="J3" s="84" t="s">
        <v>908</v>
      </c>
      <c r="K3" s="84" t="s">
        <v>908</v>
      </c>
      <c r="L3" s="84" t="s">
        <v>908</v>
      </c>
      <c r="M3" s="84" t="s">
        <v>908</v>
      </c>
      <c r="N3" s="84" t="s">
        <v>908</v>
      </c>
      <c r="O3" s="84" t="s">
        <v>908</v>
      </c>
      <c r="P3" s="84" t="s">
        <v>909</v>
      </c>
      <c r="Q3" s="84" t="s">
        <v>909</v>
      </c>
      <c r="R3" s="84" t="s">
        <v>708</v>
      </c>
      <c r="S3" s="84" t="s">
        <v>909</v>
      </c>
      <c r="T3" s="84" t="s">
        <v>909</v>
      </c>
      <c r="V3" s="84" t="s">
        <v>27</v>
      </c>
      <c r="W3" s="84" t="s">
        <v>109</v>
      </c>
      <c r="AA3" s="84" t="s">
        <v>798</v>
      </c>
      <c r="AB3" s="84" t="s">
        <v>798</v>
      </c>
      <c r="AC3" s="84" t="s">
        <v>805</v>
      </c>
      <c r="AD3" s="84" t="s">
        <v>477</v>
      </c>
      <c r="AE3" s="84" t="s">
        <v>849</v>
      </c>
      <c r="AF3" s="84" t="s">
        <v>858</v>
      </c>
      <c r="AI3" s="84" t="s">
        <v>174</v>
      </c>
      <c r="AL3" s="84" t="s">
        <v>477</v>
      </c>
      <c r="AM3" s="84" t="s">
        <v>477</v>
      </c>
      <c r="AN3" s="84" t="s">
        <v>477</v>
      </c>
      <c r="AO3" s="84" t="s">
        <v>477</v>
      </c>
      <c r="AT3" s="84" t="s">
        <v>477</v>
      </c>
      <c r="AU3" s="84" t="s">
        <v>479</v>
      </c>
      <c r="AV3" s="84" t="s">
        <v>477</v>
      </c>
      <c r="AW3" s="84" t="s">
        <v>849</v>
      </c>
      <c r="AX3" s="84" t="s">
        <v>849</v>
      </c>
      <c r="AY3" s="84" t="s">
        <v>671</v>
      </c>
      <c r="AZ3" s="84" t="s">
        <v>677</v>
      </c>
      <c r="BA3" s="84" t="s">
        <v>1080</v>
      </c>
      <c r="BC3" s="84" t="s">
        <v>282</v>
      </c>
      <c r="BD3" s="84" t="s">
        <v>311</v>
      </c>
      <c r="BE3" s="84" t="s">
        <v>944</v>
      </c>
      <c r="BH3" s="84" t="s">
        <v>810</v>
      </c>
      <c r="BI3" s="84" t="s">
        <v>813</v>
      </c>
    </row>
    <row r="4" spans="1:61" x14ac:dyDescent="0.2">
      <c r="A4" s="84" t="s">
        <v>1042</v>
      </c>
      <c r="B4" s="84" t="s">
        <v>1035</v>
      </c>
      <c r="C4" s="84" t="s">
        <v>1024</v>
      </c>
      <c r="D4" s="84" t="s">
        <v>909</v>
      </c>
      <c r="E4" s="84" t="s">
        <v>909</v>
      </c>
      <c r="F4" s="84" t="s">
        <v>909</v>
      </c>
      <c r="G4" s="84" t="s">
        <v>909</v>
      </c>
      <c r="H4" s="84" t="s">
        <v>909</v>
      </c>
      <c r="I4" s="84" t="s">
        <v>909</v>
      </c>
      <c r="J4" s="84" t="s">
        <v>909</v>
      </c>
      <c r="K4" s="84" t="s">
        <v>909</v>
      </c>
      <c r="L4" s="84" t="s">
        <v>909</v>
      </c>
      <c r="M4" s="84" t="s">
        <v>909</v>
      </c>
      <c r="N4" s="84" t="s">
        <v>909</v>
      </c>
      <c r="O4" s="84" t="s">
        <v>909</v>
      </c>
      <c r="P4" s="84" t="s">
        <v>954</v>
      </c>
      <c r="Q4" s="84" t="s">
        <v>954</v>
      </c>
      <c r="R4" s="84" t="s">
        <v>709</v>
      </c>
      <c r="S4" s="84" t="s">
        <v>953</v>
      </c>
      <c r="T4" s="84" t="s">
        <v>954</v>
      </c>
      <c r="V4" s="84" t="s">
        <v>28</v>
      </c>
      <c r="W4" s="84" t="s">
        <v>1049</v>
      </c>
      <c r="AA4" s="84" t="s">
        <v>799</v>
      </c>
      <c r="AB4" s="84" t="s">
        <v>803</v>
      </c>
      <c r="AC4" s="84" t="s">
        <v>806</v>
      </c>
      <c r="AD4" s="84" t="s">
        <v>478</v>
      </c>
      <c r="AE4" s="84" t="s">
        <v>850</v>
      </c>
      <c r="AF4" s="84" t="s">
        <v>793</v>
      </c>
      <c r="AI4" s="84" t="s">
        <v>175</v>
      </c>
      <c r="AL4" s="84" t="s">
        <v>478</v>
      </c>
      <c r="AM4" s="84" t="s">
        <v>478</v>
      </c>
      <c r="AN4" s="84" t="s">
        <v>478</v>
      </c>
      <c r="AO4" s="84" t="s">
        <v>478</v>
      </c>
      <c r="AT4" s="84" t="s">
        <v>478</v>
      </c>
      <c r="AV4" s="84" t="s">
        <v>478</v>
      </c>
      <c r="AW4" s="84" t="s">
        <v>850</v>
      </c>
      <c r="AX4" s="84" t="s">
        <v>850</v>
      </c>
      <c r="AY4" s="84" t="s">
        <v>672</v>
      </c>
      <c r="AZ4" s="84" t="s">
        <v>678</v>
      </c>
      <c r="BA4" s="84" t="s">
        <v>1081</v>
      </c>
      <c r="BC4" s="84" t="s">
        <v>1082</v>
      </c>
      <c r="BD4" s="84" t="s">
        <v>629</v>
      </c>
      <c r="BE4" s="84" t="s">
        <v>945</v>
      </c>
    </row>
    <row r="5" spans="1:61" x14ac:dyDescent="0.2">
      <c r="A5" s="84" t="s">
        <v>698</v>
      </c>
      <c r="B5" s="84" t="s">
        <v>104</v>
      </c>
      <c r="C5" s="84" t="s">
        <v>147</v>
      </c>
      <c r="D5" s="84" t="s">
        <v>910</v>
      </c>
      <c r="E5" s="84" t="s">
        <v>911</v>
      </c>
      <c r="F5" s="84" t="s">
        <v>911</v>
      </c>
      <c r="G5" s="84" t="s">
        <v>911</v>
      </c>
      <c r="H5" s="84" t="s">
        <v>911</v>
      </c>
      <c r="I5" s="84" t="s">
        <v>911</v>
      </c>
      <c r="J5" s="84" t="s">
        <v>911</v>
      </c>
      <c r="K5" s="84" t="s">
        <v>911</v>
      </c>
      <c r="L5" s="84" t="s">
        <v>911</v>
      </c>
      <c r="M5" s="84" t="s">
        <v>912</v>
      </c>
      <c r="N5" s="84" t="s">
        <v>912</v>
      </c>
      <c r="O5" s="84" t="s">
        <v>911</v>
      </c>
      <c r="P5" s="84" t="s">
        <v>955</v>
      </c>
      <c r="Q5" s="84" t="s">
        <v>957</v>
      </c>
      <c r="R5" s="84" t="s">
        <v>710</v>
      </c>
      <c r="S5" s="84" t="s">
        <v>954</v>
      </c>
      <c r="T5" s="84" t="s">
        <v>955</v>
      </c>
      <c r="V5" s="84" t="s">
        <v>29</v>
      </c>
      <c r="AA5" s="84" t="s">
        <v>801</v>
      </c>
      <c r="AB5" s="84" t="s">
        <v>801</v>
      </c>
      <c r="AC5" s="84" t="s">
        <v>807</v>
      </c>
      <c r="AD5" s="84" t="s">
        <v>479</v>
      </c>
      <c r="AE5" s="84" t="s">
        <v>851</v>
      </c>
      <c r="AF5" s="84" t="s">
        <v>859</v>
      </c>
      <c r="AI5" s="84" t="s">
        <v>176</v>
      </c>
      <c r="AL5" s="84" t="s">
        <v>479</v>
      </c>
      <c r="AM5" s="84" t="s">
        <v>479</v>
      </c>
      <c r="AN5" s="84" t="s">
        <v>479</v>
      </c>
      <c r="AO5" s="84" t="s">
        <v>479</v>
      </c>
      <c r="AT5" s="84" t="s">
        <v>481</v>
      </c>
      <c r="AV5" s="84" t="s">
        <v>479</v>
      </c>
      <c r="AW5" s="84" t="s">
        <v>851</v>
      </c>
      <c r="AX5" s="84" t="s">
        <v>851</v>
      </c>
      <c r="AY5" s="84" t="s">
        <v>673</v>
      </c>
      <c r="AZ5" s="84" t="s">
        <v>679</v>
      </c>
      <c r="BC5" s="84" t="s">
        <v>653</v>
      </c>
      <c r="BD5" s="84" t="s">
        <v>630</v>
      </c>
      <c r="BE5" s="84" t="s">
        <v>1086</v>
      </c>
    </row>
    <row r="6" spans="1:61" x14ac:dyDescent="0.2">
      <c r="A6" s="84" t="s">
        <v>1043</v>
      </c>
      <c r="B6" s="84" t="s">
        <v>105</v>
      </c>
      <c r="C6" s="84" t="s">
        <v>1025</v>
      </c>
      <c r="D6" s="84" t="s">
        <v>911</v>
      </c>
      <c r="E6" s="84" t="s">
        <v>913</v>
      </c>
      <c r="F6" s="84" t="s">
        <v>936</v>
      </c>
      <c r="G6" s="84" t="s">
        <v>643</v>
      </c>
      <c r="H6" s="84" t="s">
        <v>914</v>
      </c>
      <c r="I6" s="84" t="s">
        <v>913</v>
      </c>
      <c r="J6" s="84" t="s">
        <v>913</v>
      </c>
      <c r="K6" s="84" t="s">
        <v>643</v>
      </c>
      <c r="L6" s="84" t="s">
        <v>913</v>
      </c>
      <c r="M6" s="84" t="s">
        <v>913</v>
      </c>
      <c r="N6" s="84" t="s">
        <v>913</v>
      </c>
      <c r="O6" s="84" t="s">
        <v>913</v>
      </c>
      <c r="P6" s="84" t="s">
        <v>956</v>
      </c>
      <c r="R6" s="84" t="s">
        <v>711</v>
      </c>
      <c r="S6" s="84" t="s">
        <v>955</v>
      </c>
      <c r="T6" s="84" t="s">
        <v>956</v>
      </c>
      <c r="V6" s="84" t="s">
        <v>30</v>
      </c>
      <c r="AD6" s="84" t="s">
        <v>480</v>
      </c>
      <c r="AE6" s="84" t="s">
        <v>459</v>
      </c>
      <c r="AI6" s="84" t="s">
        <v>177</v>
      </c>
      <c r="AL6" s="84" t="s">
        <v>480</v>
      </c>
      <c r="AM6" s="84" t="s">
        <v>480</v>
      </c>
      <c r="AN6" s="84" t="s">
        <v>480</v>
      </c>
      <c r="AO6" s="84" t="s">
        <v>480</v>
      </c>
      <c r="AV6" s="84" t="s">
        <v>480</v>
      </c>
      <c r="AW6" s="84" t="s">
        <v>459</v>
      </c>
      <c r="AX6" s="84" t="s">
        <v>459</v>
      </c>
      <c r="AY6" s="84" t="s">
        <v>674</v>
      </c>
      <c r="AZ6" s="84" t="s">
        <v>674</v>
      </c>
      <c r="BC6" s="84" t="s">
        <v>654</v>
      </c>
      <c r="BD6" s="84" t="s">
        <v>631</v>
      </c>
      <c r="BE6" s="84" t="s">
        <v>688</v>
      </c>
    </row>
    <row r="7" spans="1:61" x14ac:dyDescent="0.2">
      <c r="B7" s="84" t="s">
        <v>106</v>
      </c>
      <c r="C7" s="84" t="s">
        <v>1026</v>
      </c>
      <c r="D7" s="84" t="s">
        <v>913</v>
      </c>
      <c r="E7" s="84" t="s">
        <v>643</v>
      </c>
      <c r="F7" s="84" t="s">
        <v>914</v>
      </c>
      <c r="G7" s="84" t="s">
        <v>922</v>
      </c>
      <c r="H7" s="84" t="s">
        <v>915</v>
      </c>
      <c r="I7" s="84" t="s">
        <v>915</v>
      </c>
      <c r="J7" s="84" t="s">
        <v>915</v>
      </c>
      <c r="K7" s="84" t="s">
        <v>919</v>
      </c>
      <c r="L7" s="84" t="s">
        <v>643</v>
      </c>
      <c r="M7" s="84" t="s">
        <v>643</v>
      </c>
      <c r="N7" s="84" t="s">
        <v>643</v>
      </c>
      <c r="O7" s="84" t="s">
        <v>915</v>
      </c>
      <c r="P7" s="84" t="s">
        <v>957</v>
      </c>
      <c r="R7" s="84" t="s">
        <v>712</v>
      </c>
      <c r="S7" s="84" t="s">
        <v>956</v>
      </c>
      <c r="T7" s="84" t="s">
        <v>957</v>
      </c>
      <c r="AD7" s="84" t="s">
        <v>481</v>
      </c>
      <c r="AE7" s="84" t="s">
        <v>852</v>
      </c>
      <c r="AI7" s="84" t="s">
        <v>178</v>
      </c>
      <c r="AL7" s="84" t="s">
        <v>481</v>
      </c>
      <c r="AM7" s="84" t="s">
        <v>481</v>
      </c>
      <c r="AN7" s="84" t="s">
        <v>481</v>
      </c>
      <c r="AO7" s="84" t="s">
        <v>481</v>
      </c>
      <c r="AV7" s="84" t="s">
        <v>481</v>
      </c>
      <c r="AW7" s="84" t="s">
        <v>852</v>
      </c>
      <c r="AX7" s="84" t="s">
        <v>852</v>
      </c>
      <c r="BC7" s="84" t="s">
        <v>1083</v>
      </c>
      <c r="BD7" s="84" t="s">
        <v>632</v>
      </c>
      <c r="BE7" s="84" t="s">
        <v>947</v>
      </c>
    </row>
    <row r="8" spans="1:61" x14ac:dyDescent="0.2">
      <c r="C8" s="84" t="s">
        <v>1027</v>
      </c>
      <c r="D8" s="84" t="s">
        <v>914</v>
      </c>
      <c r="E8" s="84" t="s">
        <v>918</v>
      </c>
      <c r="F8" s="84" t="s">
        <v>643</v>
      </c>
      <c r="G8" s="84" t="s">
        <v>923</v>
      </c>
      <c r="H8" s="84" t="s">
        <v>643</v>
      </c>
      <c r="I8" s="84" t="s">
        <v>643</v>
      </c>
      <c r="J8" s="84" t="s">
        <v>643</v>
      </c>
      <c r="K8" s="84" t="s">
        <v>920</v>
      </c>
      <c r="L8" s="84" t="s">
        <v>917</v>
      </c>
      <c r="M8" s="84" t="s">
        <v>924</v>
      </c>
      <c r="N8" s="84" t="s">
        <v>923</v>
      </c>
      <c r="O8" s="84" t="s">
        <v>643</v>
      </c>
      <c r="R8" s="84" t="s">
        <v>713</v>
      </c>
      <c r="S8" s="84" t="s">
        <v>957</v>
      </c>
      <c r="AD8" s="84" t="s">
        <v>482</v>
      </c>
      <c r="AI8" s="84" t="s">
        <v>179</v>
      </c>
      <c r="AL8" s="84" t="s">
        <v>482</v>
      </c>
      <c r="AM8" s="84" t="s">
        <v>482</v>
      </c>
      <c r="AV8" s="84" t="s">
        <v>482</v>
      </c>
      <c r="BC8" s="84" t="s">
        <v>656</v>
      </c>
      <c r="BD8" s="84" t="s">
        <v>633</v>
      </c>
      <c r="BE8" s="84" t="s">
        <v>948</v>
      </c>
    </row>
    <row r="9" spans="1:61" x14ac:dyDescent="0.2">
      <c r="C9" s="84" t="s">
        <v>254</v>
      </c>
      <c r="D9" s="84" t="s">
        <v>915</v>
      </c>
      <c r="E9" s="84" t="s">
        <v>920</v>
      </c>
      <c r="F9" s="84" t="s">
        <v>937</v>
      </c>
      <c r="G9" s="84" t="s">
        <v>925</v>
      </c>
      <c r="H9" s="84" t="s">
        <v>921</v>
      </c>
      <c r="I9" s="84" t="s">
        <v>916</v>
      </c>
      <c r="J9" s="84" t="s">
        <v>916</v>
      </c>
      <c r="K9" s="84" t="s">
        <v>921</v>
      </c>
      <c r="L9" s="84" t="s">
        <v>918</v>
      </c>
      <c r="M9" s="84" t="s">
        <v>925</v>
      </c>
      <c r="N9" s="84" t="s">
        <v>924</v>
      </c>
      <c r="O9" s="84" t="s">
        <v>916</v>
      </c>
      <c r="R9" s="84" t="s">
        <v>714</v>
      </c>
      <c r="AI9" s="84" t="s">
        <v>180</v>
      </c>
      <c r="BC9" s="84" t="s">
        <v>645</v>
      </c>
      <c r="BD9" s="84" t="s">
        <v>408</v>
      </c>
      <c r="BE9" s="84" t="s">
        <v>224</v>
      </c>
    </row>
    <row r="10" spans="1:61" x14ac:dyDescent="0.2">
      <c r="C10" s="84" t="s">
        <v>1028</v>
      </c>
      <c r="D10" s="84" t="s">
        <v>643</v>
      </c>
      <c r="E10" s="84" t="s">
        <v>921</v>
      </c>
      <c r="F10" s="84" t="s">
        <v>917</v>
      </c>
      <c r="G10" s="84" t="s">
        <v>927</v>
      </c>
      <c r="H10" s="84" t="s">
        <v>922</v>
      </c>
      <c r="I10" s="84" t="s">
        <v>917</v>
      </c>
      <c r="J10" s="84" t="s">
        <v>919</v>
      </c>
      <c r="K10" s="84" t="s">
        <v>922</v>
      </c>
      <c r="L10" s="84" t="s">
        <v>919</v>
      </c>
      <c r="M10" s="84" t="s">
        <v>931</v>
      </c>
      <c r="N10" s="84" t="s">
        <v>925</v>
      </c>
      <c r="O10" s="84" t="s">
        <v>919</v>
      </c>
      <c r="R10" s="84" t="s">
        <v>715</v>
      </c>
      <c r="AI10" s="84" t="s">
        <v>181</v>
      </c>
      <c r="BD10" s="84" t="s">
        <v>634</v>
      </c>
    </row>
    <row r="11" spans="1:61" x14ac:dyDescent="0.2">
      <c r="C11" s="84" t="s">
        <v>261</v>
      </c>
      <c r="D11" s="84" t="s">
        <v>917</v>
      </c>
      <c r="E11" s="84" t="s">
        <v>922</v>
      </c>
      <c r="F11" s="84" t="s">
        <v>940</v>
      </c>
      <c r="G11" s="84" t="s">
        <v>931</v>
      </c>
      <c r="H11" s="84" t="s">
        <v>923</v>
      </c>
      <c r="I11" s="84" t="s">
        <v>919</v>
      </c>
      <c r="J11" s="84" t="s">
        <v>921</v>
      </c>
      <c r="K11" s="84" t="s">
        <v>923</v>
      </c>
      <c r="L11" s="84" t="s">
        <v>920</v>
      </c>
      <c r="N11" s="84" t="s">
        <v>926</v>
      </c>
      <c r="O11" s="84" t="s">
        <v>921</v>
      </c>
      <c r="R11" s="84" t="s">
        <v>716</v>
      </c>
      <c r="AI11" s="84" t="s">
        <v>182</v>
      </c>
      <c r="BD11" s="84" t="s">
        <v>635</v>
      </c>
    </row>
    <row r="12" spans="1:61" x14ac:dyDescent="0.2">
      <c r="C12" s="84" t="s">
        <v>1029</v>
      </c>
      <c r="D12" s="84" t="s">
        <v>919</v>
      </c>
      <c r="E12" s="84" t="s">
        <v>923</v>
      </c>
      <c r="F12" s="84" t="s">
        <v>848</v>
      </c>
      <c r="G12" s="84" t="s">
        <v>106</v>
      </c>
      <c r="H12" s="84" t="s">
        <v>924</v>
      </c>
      <c r="I12" s="84" t="s">
        <v>921</v>
      </c>
      <c r="J12" s="84" t="s">
        <v>922</v>
      </c>
      <c r="K12" s="84" t="s">
        <v>931</v>
      </c>
      <c r="L12" s="84" t="s">
        <v>923</v>
      </c>
      <c r="N12" s="84" t="s">
        <v>927</v>
      </c>
      <c r="O12" s="84" t="s">
        <v>922</v>
      </c>
      <c r="AI12" s="84" t="s">
        <v>183</v>
      </c>
      <c r="BD12" s="84" t="s">
        <v>478</v>
      </c>
    </row>
    <row r="13" spans="1:61" x14ac:dyDescent="0.2">
      <c r="D13" s="84" t="s">
        <v>920</v>
      </c>
      <c r="E13" s="84" t="s">
        <v>925</v>
      </c>
      <c r="F13" s="84" t="s">
        <v>941</v>
      </c>
      <c r="H13" s="84" t="s">
        <v>925</v>
      </c>
      <c r="I13" s="84" t="s">
        <v>922</v>
      </c>
      <c r="J13" s="84" t="s">
        <v>923</v>
      </c>
      <c r="K13" s="84" t="s">
        <v>932</v>
      </c>
      <c r="L13" s="84" t="s">
        <v>924</v>
      </c>
      <c r="O13" s="84" t="s">
        <v>923</v>
      </c>
      <c r="AI13" s="84" t="s">
        <v>184</v>
      </c>
      <c r="BD13" s="84" t="s">
        <v>636</v>
      </c>
    </row>
    <row r="14" spans="1:61" x14ac:dyDescent="0.2">
      <c r="D14" s="84" t="s">
        <v>921</v>
      </c>
      <c r="E14" s="84" t="s">
        <v>926</v>
      </c>
      <c r="F14" s="84" t="s">
        <v>921</v>
      </c>
      <c r="H14" s="84" t="s">
        <v>927</v>
      </c>
      <c r="I14" s="84" t="s">
        <v>923</v>
      </c>
      <c r="J14" s="84" t="s">
        <v>924</v>
      </c>
      <c r="L14" s="84" t="s">
        <v>925</v>
      </c>
      <c r="O14" s="84" t="s">
        <v>924</v>
      </c>
      <c r="AI14" s="84" t="s">
        <v>185</v>
      </c>
      <c r="BD14" s="84" t="s">
        <v>637</v>
      </c>
    </row>
    <row r="15" spans="1:61" x14ac:dyDescent="0.2">
      <c r="D15" s="84" t="s">
        <v>922</v>
      </c>
      <c r="E15" s="84" t="s">
        <v>927</v>
      </c>
      <c r="F15" s="84" t="s">
        <v>922</v>
      </c>
      <c r="H15" s="84" t="s">
        <v>106</v>
      </c>
      <c r="I15" s="84" t="s">
        <v>924</v>
      </c>
      <c r="J15" s="84" t="s">
        <v>925</v>
      </c>
      <c r="L15" s="84" t="s">
        <v>927</v>
      </c>
      <c r="O15" s="84" t="s">
        <v>925</v>
      </c>
      <c r="AI15" s="84" t="s">
        <v>106</v>
      </c>
      <c r="BD15" s="84" t="s">
        <v>638</v>
      </c>
    </row>
    <row r="16" spans="1:61" x14ac:dyDescent="0.2">
      <c r="D16" s="84" t="s">
        <v>923</v>
      </c>
      <c r="E16" s="84" t="s">
        <v>929</v>
      </c>
      <c r="F16" s="84" t="s">
        <v>923</v>
      </c>
      <c r="I16" s="84" t="s">
        <v>925</v>
      </c>
      <c r="J16" s="84" t="s">
        <v>927</v>
      </c>
      <c r="L16" s="84" t="s">
        <v>932</v>
      </c>
      <c r="O16" s="84" t="s">
        <v>927</v>
      </c>
      <c r="BD16" s="84" t="s">
        <v>106</v>
      </c>
    </row>
    <row r="17" spans="4:56" x14ac:dyDescent="0.2">
      <c r="D17" s="84" t="s">
        <v>924</v>
      </c>
      <c r="E17" s="84" t="s">
        <v>930</v>
      </c>
      <c r="F17" s="84" t="s">
        <v>924</v>
      </c>
      <c r="I17" s="84" t="s">
        <v>927</v>
      </c>
      <c r="J17" s="84" t="s">
        <v>106</v>
      </c>
      <c r="O17" s="84" t="s">
        <v>106</v>
      </c>
      <c r="BD17" s="84" t="s">
        <v>640</v>
      </c>
    </row>
    <row r="18" spans="4:56" x14ac:dyDescent="0.2">
      <c r="D18" s="84" t="s">
        <v>925</v>
      </c>
      <c r="E18" s="84" t="s">
        <v>931</v>
      </c>
      <c r="F18" s="84" t="s">
        <v>925</v>
      </c>
      <c r="I18" s="84" t="s">
        <v>931</v>
      </c>
      <c r="BD18" s="84" t="s">
        <v>641</v>
      </c>
    </row>
    <row r="19" spans="4:56" x14ac:dyDescent="0.2">
      <c r="D19" s="84" t="s">
        <v>927</v>
      </c>
      <c r="E19" s="84" t="s">
        <v>932</v>
      </c>
      <c r="F19" s="84" t="s">
        <v>927</v>
      </c>
      <c r="I19" s="84" t="s">
        <v>106</v>
      </c>
    </row>
    <row r="20" spans="4:56" x14ac:dyDescent="0.2">
      <c r="D20" s="84" t="s">
        <v>931</v>
      </c>
      <c r="F20" s="84" t="s">
        <v>931</v>
      </c>
    </row>
    <row r="21" spans="4:56" x14ac:dyDescent="0.2">
      <c r="D21" s="84" t="s">
        <v>106</v>
      </c>
      <c r="F21" s="84" t="s">
        <v>106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90"/>
    <col min="2" max="2" width="27.7109375" style="90" customWidth="1"/>
    <col min="3" max="16384" width="11.42578125" style="90"/>
  </cols>
  <sheetData>
    <row r="3" spans="2:4" x14ac:dyDescent="0.2">
      <c r="B3" s="88"/>
      <c r="C3" s="89" t="s">
        <v>99</v>
      </c>
      <c r="D3" s="89" t="s">
        <v>729</v>
      </c>
    </row>
    <row r="4" spans="2:4" ht="12.75" customHeight="1" x14ac:dyDescent="0.2">
      <c r="B4" s="91" t="s">
        <v>952</v>
      </c>
      <c r="C4" s="92">
        <f>SUM(DatosViolenciaGénero!C57:C63)</f>
        <v>15228</v>
      </c>
      <c r="D4" s="92">
        <f>SUM(DatosViolenciaGénero!D57:D63)</f>
        <v>3927</v>
      </c>
    </row>
    <row r="5" spans="2:4" x14ac:dyDescent="0.2">
      <c r="B5" s="91" t="s">
        <v>909</v>
      </c>
      <c r="C5" s="92">
        <f>SUM(DatosViolenciaGénero!C64:C67)</f>
        <v>328</v>
      </c>
      <c r="D5" s="92">
        <f>SUM(DatosViolenciaGénero!D64:D67)</f>
        <v>636</v>
      </c>
    </row>
    <row r="6" spans="2:4" ht="12.75" customHeight="1" x14ac:dyDescent="0.2">
      <c r="B6" s="91" t="s">
        <v>953</v>
      </c>
      <c r="C6" s="92">
        <f>DatosViolenciaGénero!C68</f>
        <v>9</v>
      </c>
      <c r="D6" s="92">
        <f>DatosViolenciaGénero!D68</f>
        <v>0</v>
      </c>
    </row>
    <row r="7" spans="2:4" ht="12.75" customHeight="1" x14ac:dyDescent="0.2">
      <c r="B7" s="91" t="s">
        <v>954</v>
      </c>
      <c r="C7" s="92">
        <f>SUM(DatosViolenciaGénero!C69:C71)</f>
        <v>46</v>
      </c>
      <c r="D7" s="92">
        <f>SUM(DatosViolenciaGénero!D69:D71)</f>
        <v>20</v>
      </c>
    </row>
    <row r="8" spans="2:4" ht="12.75" customHeight="1" x14ac:dyDescent="0.2">
      <c r="B8" s="91" t="s">
        <v>955</v>
      </c>
      <c r="C8" s="92">
        <f>DatosViolenciaGénero!C75</f>
        <v>6</v>
      </c>
      <c r="D8" s="92">
        <f>DatosViolenciaGénero!D75</f>
        <v>26</v>
      </c>
    </row>
    <row r="9" spans="2:4" ht="12.75" customHeight="1" x14ac:dyDescent="0.2">
      <c r="B9" s="91" t="s">
        <v>956</v>
      </c>
      <c r="C9" s="92">
        <f>DatosViolenciaGénero!C72</f>
        <v>4</v>
      </c>
      <c r="D9" s="92">
        <f>DatosViolenciaGénero!D72</f>
        <v>2</v>
      </c>
    </row>
    <row r="10" spans="2:4" ht="12.75" customHeight="1" x14ac:dyDescent="0.2">
      <c r="B10" s="91" t="s">
        <v>957</v>
      </c>
      <c r="C10" s="92">
        <f>SUM(DatosViolenciaGénero!C73:C74)</f>
        <v>2744</v>
      </c>
      <c r="D10" s="92">
        <f>SUM(DatosViolenciaGénero!D73:D74)</f>
        <v>1296</v>
      </c>
    </row>
    <row r="14" spans="2:4" ht="12.95" customHeight="1" thickTop="1" thickBot="1" x14ac:dyDescent="0.25">
      <c r="B14" s="199" t="s">
        <v>961</v>
      </c>
      <c r="C14" s="199"/>
    </row>
    <row r="15" spans="2:4" ht="13.5" thickTop="1" x14ac:dyDescent="0.2">
      <c r="B15" s="93" t="s">
        <v>959</v>
      </c>
      <c r="C15" s="94">
        <f>DatosViolenciaGénero!C35</f>
        <v>814</v>
      </c>
    </row>
    <row r="16" spans="2:4" ht="13.5" thickBot="1" x14ac:dyDescent="0.25">
      <c r="B16" s="95" t="s">
        <v>960</v>
      </c>
      <c r="C16" s="96">
        <f>DatosViolenciaGénero!C36</f>
        <v>5049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90"/>
    <col min="2" max="2" width="27.7109375" style="90" customWidth="1"/>
    <col min="3" max="16384" width="11.42578125" style="90"/>
  </cols>
  <sheetData>
    <row r="3" spans="2:4" x14ac:dyDescent="0.2">
      <c r="B3" s="88"/>
      <c r="C3" s="89" t="s">
        <v>99</v>
      </c>
      <c r="D3" s="89" t="s">
        <v>729</v>
      </c>
    </row>
    <row r="4" spans="2:4" ht="12.75" customHeight="1" x14ac:dyDescent="0.2">
      <c r="B4" s="91" t="s">
        <v>952</v>
      </c>
      <c r="C4" s="92">
        <f>SUM(DatosViolenciaDoméstica!C45:C51)</f>
        <v>3371</v>
      </c>
      <c r="D4" s="92">
        <f>SUM(DatosViolenciaDoméstica!D45:D51)</f>
        <v>859</v>
      </c>
    </row>
    <row r="5" spans="2:4" x14ac:dyDescent="0.2">
      <c r="B5" s="91" t="s">
        <v>909</v>
      </c>
      <c r="C5" s="92">
        <f>SUM(DatosViolenciaDoméstica!C52:C55)</f>
        <v>113</v>
      </c>
      <c r="D5" s="92">
        <f>SUM(DatosViolenciaDoméstica!D52:D55)</f>
        <v>43</v>
      </c>
    </row>
    <row r="6" spans="2:4" ht="12.75" customHeight="1" x14ac:dyDescent="0.2">
      <c r="B6" s="91" t="s">
        <v>953</v>
      </c>
      <c r="C6" s="92">
        <f>DatosViolenciaDoméstica!C56</f>
        <v>0</v>
      </c>
      <c r="D6" s="92">
        <f>DatosViolenciaDoméstica!D56</f>
        <v>0</v>
      </c>
    </row>
    <row r="7" spans="2:4" ht="12.75" customHeight="1" x14ac:dyDescent="0.2">
      <c r="B7" s="91" t="s">
        <v>954</v>
      </c>
      <c r="C7" s="92">
        <f>SUM(DatosViolenciaDoméstica!C57:C59)</f>
        <v>5</v>
      </c>
      <c r="D7" s="92">
        <f>SUM(DatosViolenciaDoméstica!D57:D59)</f>
        <v>6</v>
      </c>
    </row>
    <row r="8" spans="2:4" ht="12.75" customHeight="1" x14ac:dyDescent="0.2">
      <c r="B8" s="91" t="s">
        <v>955</v>
      </c>
      <c r="C8" s="92">
        <f>DatosViolenciaDoméstica!C63</f>
        <v>5</v>
      </c>
      <c r="D8" s="92">
        <f>DatosViolenciaDoméstica!D63</f>
        <v>0</v>
      </c>
    </row>
    <row r="9" spans="2:4" ht="12.75" customHeight="1" x14ac:dyDescent="0.2">
      <c r="B9" s="91" t="s">
        <v>956</v>
      </c>
      <c r="C9" s="92">
        <f>DatosViolenciaDoméstica!C60</f>
        <v>2</v>
      </c>
      <c r="D9" s="92">
        <f>DatosViolenciaDoméstica!D60</f>
        <v>0</v>
      </c>
    </row>
    <row r="10" spans="2:4" ht="12.75" customHeight="1" x14ac:dyDescent="0.2">
      <c r="B10" s="91" t="s">
        <v>957</v>
      </c>
      <c r="C10" s="92">
        <f>SUM(DatosViolenciaDoméstica!C61:C62)</f>
        <v>95</v>
      </c>
      <c r="D10" s="92">
        <f>SUM(DatosViolenciaDoméstica!D61:D62)</f>
        <v>74</v>
      </c>
    </row>
    <row r="14" spans="2:4" ht="12.95" customHeight="1" thickTop="1" thickBot="1" x14ac:dyDescent="0.25">
      <c r="B14" s="199" t="s">
        <v>958</v>
      </c>
      <c r="C14" s="199"/>
    </row>
    <row r="15" spans="2:4" ht="13.5" thickTop="1" x14ac:dyDescent="0.2">
      <c r="B15" s="93" t="s">
        <v>959</v>
      </c>
      <c r="C15" s="94">
        <f>DatosViolenciaDoméstica!C31</f>
        <v>232</v>
      </c>
    </row>
    <row r="16" spans="2:4" ht="13.5" thickBot="1" x14ac:dyDescent="0.25">
      <c r="B16" s="95" t="s">
        <v>960</v>
      </c>
      <c r="C16" s="96">
        <f>DatosViolenciaDoméstica!C32</f>
        <v>393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4" customWidth="1"/>
    <col min="2" max="2" width="20.85546875" style="84" customWidth="1"/>
    <col min="3" max="3" width="44" style="84" customWidth="1"/>
    <col min="4" max="4" width="6.28515625" style="84" customWidth="1"/>
    <col min="5" max="16384" width="11.42578125" style="84"/>
  </cols>
  <sheetData>
    <row r="3" spans="2:3" ht="12.95" customHeight="1" x14ac:dyDescent="0.2">
      <c r="B3" s="200" t="s">
        <v>942</v>
      </c>
      <c r="C3" s="200"/>
    </row>
    <row r="4" spans="2:3" x14ac:dyDescent="0.2">
      <c r="B4" s="85" t="s">
        <v>943</v>
      </c>
      <c r="C4" s="86">
        <f>DatosMenores!C65</f>
        <v>880</v>
      </c>
    </row>
    <row r="5" spans="2:3" x14ac:dyDescent="0.2">
      <c r="B5" s="85" t="s">
        <v>944</v>
      </c>
      <c r="C5" s="87">
        <f>DatosMenores!C66</f>
        <v>169</v>
      </c>
    </row>
    <row r="6" spans="2:3" x14ac:dyDescent="0.2">
      <c r="B6" s="85" t="s">
        <v>945</v>
      </c>
      <c r="C6" s="87">
        <f>DatosMenores!C67</f>
        <v>4066</v>
      </c>
    </row>
    <row r="7" spans="2:3" ht="25.5" x14ac:dyDescent="0.2">
      <c r="B7" s="85" t="s">
        <v>946</v>
      </c>
      <c r="C7" s="87">
        <f>DatosMenores!C70</f>
        <v>0</v>
      </c>
    </row>
    <row r="8" spans="2:3" ht="25.5" x14ac:dyDescent="0.2">
      <c r="B8" s="85" t="s">
        <v>688</v>
      </c>
      <c r="C8" s="87">
        <f>DatosMenores!C71</f>
        <v>142</v>
      </c>
    </row>
    <row r="9" spans="2:3" ht="25.5" x14ac:dyDescent="0.2">
      <c r="B9" s="85" t="s">
        <v>947</v>
      </c>
      <c r="C9" s="87">
        <f>DatosMenores!C72</f>
        <v>345</v>
      </c>
    </row>
    <row r="10" spans="2:3" ht="25.5" x14ac:dyDescent="0.2">
      <c r="B10" s="85" t="s">
        <v>224</v>
      </c>
      <c r="C10" s="87">
        <f>DatosMenores!C74</f>
        <v>7</v>
      </c>
    </row>
    <row r="11" spans="2:3" x14ac:dyDescent="0.2">
      <c r="B11" s="85" t="s">
        <v>948</v>
      </c>
      <c r="C11" s="87">
        <f>DatosMenores!C73</f>
        <v>50</v>
      </c>
    </row>
    <row r="12" spans="2:3" x14ac:dyDescent="0.2">
      <c r="B12" s="85" t="s">
        <v>949</v>
      </c>
      <c r="C12" s="87">
        <f>DatosMenores!C75</f>
        <v>0</v>
      </c>
    </row>
    <row r="13" spans="2:3" ht="25.5" x14ac:dyDescent="0.2">
      <c r="B13" s="85" t="s">
        <v>950</v>
      </c>
      <c r="C13" s="87">
        <f>DatosMenores!C68</f>
        <v>0</v>
      </c>
    </row>
    <row r="14" spans="2:3" ht="25.5" x14ac:dyDescent="0.2">
      <c r="B14" s="85" t="s">
        <v>951</v>
      </c>
      <c r="C14" s="87">
        <f>DatosMenores!C69</f>
        <v>98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6" customWidth="1"/>
    <col min="2" max="4" width="13.85546875" style="56" customWidth="1"/>
    <col min="5" max="6" width="15" style="56" customWidth="1"/>
    <col min="7" max="13" width="13.85546875" style="56" customWidth="1"/>
    <col min="14" max="16384" width="11.42578125" style="56"/>
  </cols>
  <sheetData>
    <row r="2" spans="2:13" s="52" customFormat="1" ht="15.75" x14ac:dyDescent="0.25">
      <c r="B2" s="52" t="s">
        <v>896</v>
      </c>
    </row>
    <row r="4" spans="2:13" ht="39" thickBot="1" x14ac:dyDescent="0.25">
      <c r="B4" s="53" t="s">
        <v>289</v>
      </c>
      <c r="C4" s="54" t="s">
        <v>897</v>
      </c>
      <c r="D4" s="54" t="s">
        <v>898</v>
      </c>
      <c r="E4" s="54" t="s">
        <v>899</v>
      </c>
      <c r="F4" s="54" t="s">
        <v>900</v>
      </c>
      <c r="G4" s="54" t="s">
        <v>901</v>
      </c>
      <c r="H4" s="54" t="s">
        <v>902</v>
      </c>
      <c r="I4" s="54" t="s">
        <v>903</v>
      </c>
      <c r="J4" s="54" t="s">
        <v>904</v>
      </c>
      <c r="K4" s="54" t="s">
        <v>300</v>
      </c>
      <c r="L4" s="54" t="s">
        <v>905</v>
      </c>
      <c r="M4" s="55" t="s">
        <v>302</v>
      </c>
    </row>
    <row r="5" spans="2:13" s="62" customFormat="1" ht="22.5" customHeight="1" thickBot="1" x14ac:dyDescent="0.3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75" x14ac:dyDescent="0.25">
      <c r="B8" s="63" t="s">
        <v>906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39" thickBot="1" x14ac:dyDescent="0.25">
      <c r="D10" s="65" t="s">
        <v>289</v>
      </c>
      <c r="E10" s="66" t="s">
        <v>899</v>
      </c>
      <c r="F10" s="66" t="s">
        <v>900</v>
      </c>
      <c r="G10" s="66" t="s">
        <v>901</v>
      </c>
      <c r="H10" s="66" t="s">
        <v>902</v>
      </c>
      <c r="I10" s="66" t="s">
        <v>903</v>
      </c>
      <c r="J10" s="66" t="s">
        <v>904</v>
      </c>
      <c r="K10" s="66" t="s">
        <v>905</v>
      </c>
      <c r="L10" s="67" t="s">
        <v>302</v>
      </c>
      <c r="M10" s="68"/>
    </row>
    <row r="11" spans="2:13" ht="13.15" customHeight="1" x14ac:dyDescent="0.2">
      <c r="B11" s="201" t="s">
        <v>907</v>
      </c>
      <c r="C11" s="201"/>
      <c r="D11" s="69">
        <f>DatosDelitos!B5+DatosDelitos!B13-DatosDelitos!B17</f>
        <v>44443</v>
      </c>
      <c r="E11" s="70">
        <f>DatosDelitos!G5+DatosDelitos!G13-DatosDelitos!G17</f>
        <v>2239</v>
      </c>
      <c r="F11" s="70">
        <f>DatosDelitos!H5+DatosDelitos!H13-DatosDelitos!H17</f>
        <v>2698</v>
      </c>
      <c r="G11" s="70">
        <f>DatosDelitos!I5+DatosDelitos!I13-DatosDelitos!I17</f>
        <v>52</v>
      </c>
      <c r="H11" s="71">
        <f>DatosDelitos!J5+DatosDelitos!J13-DatosDelitos!J17</f>
        <v>69</v>
      </c>
      <c r="I11" s="71">
        <f>DatosDelitos!K5+DatosDelitos!K13-DatosDelitos!K17</f>
        <v>19</v>
      </c>
      <c r="J11" s="71">
        <f>DatosDelitos!L5+DatosDelitos!L13-DatosDelitos!L17</f>
        <v>27</v>
      </c>
      <c r="K11" s="71">
        <f>DatosDelitos!N5+DatosDelitos!N13-DatosDelitos!N17</f>
        <v>154</v>
      </c>
      <c r="L11" s="72">
        <f>DatosDelitos!O5+DatosDelitos!O13-DatosDelitos!O17</f>
        <v>3269</v>
      </c>
    </row>
    <row r="12" spans="2:13" ht="13.15" customHeight="1" x14ac:dyDescent="0.2">
      <c r="B12" s="202" t="s">
        <v>275</v>
      </c>
      <c r="C12" s="202"/>
      <c r="D12" s="73">
        <f>DatosDelitos!B10</f>
        <v>5</v>
      </c>
      <c r="E12" s="74">
        <f>DatosDelitos!G10</f>
        <v>2</v>
      </c>
      <c r="F12" s="74">
        <f>DatosDelitos!H10</f>
        <v>2</v>
      </c>
      <c r="G12" s="74">
        <f>DatosDelitos!I10</f>
        <v>0</v>
      </c>
      <c r="H12" s="74">
        <f>DatosDelitos!J10</f>
        <v>0</v>
      </c>
      <c r="I12" s="74">
        <f>DatosDelitos!K10</f>
        <v>0</v>
      </c>
      <c r="J12" s="74">
        <f>DatosDelitos!L10</f>
        <v>0</v>
      </c>
      <c r="K12" s="74">
        <f>DatosDelitos!N10</f>
        <v>0</v>
      </c>
      <c r="L12" s="75">
        <f>DatosDelitos!O10</f>
        <v>2</v>
      </c>
    </row>
    <row r="13" spans="2:13" ht="13.15" customHeight="1" x14ac:dyDescent="0.2">
      <c r="B13" s="202" t="s">
        <v>318</v>
      </c>
      <c r="C13" s="202"/>
      <c r="D13" s="73">
        <f>DatosDelitos!B20</f>
        <v>56</v>
      </c>
      <c r="E13" s="74">
        <f>DatosDelitos!G20</f>
        <v>1</v>
      </c>
      <c r="F13" s="74">
        <f>DatosDelitos!H20</f>
        <v>2</v>
      </c>
      <c r="G13" s="74">
        <f>DatosDelitos!I20</f>
        <v>0</v>
      </c>
      <c r="H13" s="74">
        <f>DatosDelitos!J20</f>
        <v>0</v>
      </c>
      <c r="I13" s="74">
        <f>DatosDelitos!K20</f>
        <v>0</v>
      </c>
      <c r="J13" s="74">
        <f>DatosDelitos!L20</f>
        <v>0</v>
      </c>
      <c r="K13" s="74">
        <f>DatosDelitos!N20</f>
        <v>0</v>
      </c>
      <c r="L13" s="75">
        <f>DatosDelitos!O20</f>
        <v>5</v>
      </c>
    </row>
    <row r="14" spans="2:13" ht="13.15" customHeight="1" x14ac:dyDescent="0.2">
      <c r="B14" s="202" t="s">
        <v>321</v>
      </c>
      <c r="C14" s="202"/>
      <c r="D14" s="73">
        <f>DatosDelitos!B23</f>
        <v>1</v>
      </c>
      <c r="E14" s="74">
        <f>DatosDelitos!G23</f>
        <v>1</v>
      </c>
      <c r="F14" s="74">
        <f>DatosDelitos!H23</f>
        <v>1</v>
      </c>
      <c r="G14" s="74">
        <f>DatosDelitos!I23</f>
        <v>0</v>
      </c>
      <c r="H14" s="74">
        <f>DatosDelitos!J23</f>
        <v>0</v>
      </c>
      <c r="I14" s="74">
        <f>DatosDelitos!K23</f>
        <v>0</v>
      </c>
      <c r="J14" s="74">
        <f>DatosDelitos!L23</f>
        <v>0</v>
      </c>
      <c r="K14" s="74">
        <f>DatosDelitos!N23</f>
        <v>0</v>
      </c>
      <c r="L14" s="75">
        <f>DatosDelitos!O23</f>
        <v>0</v>
      </c>
    </row>
    <row r="15" spans="2:13" ht="13.15" customHeight="1" x14ac:dyDescent="0.2">
      <c r="B15" s="202" t="s">
        <v>908</v>
      </c>
      <c r="C15" s="202"/>
      <c r="D15" s="73">
        <f>DatosDelitos!B17+DatosDelitos!B44</f>
        <v>15821</v>
      </c>
      <c r="E15" s="74">
        <f>DatosDelitos!G17+DatosDelitos!G44</f>
        <v>4337</v>
      </c>
      <c r="F15" s="74">
        <f>DatosDelitos!H16+DatosDelitos!H44</f>
        <v>411</v>
      </c>
      <c r="G15" s="74">
        <f>DatosDelitos!I17+DatosDelitos!I44</f>
        <v>31</v>
      </c>
      <c r="H15" s="74">
        <f>DatosDelitos!J17+DatosDelitos!J44</f>
        <v>23</v>
      </c>
      <c r="I15" s="74">
        <f>DatosDelitos!K17+DatosDelitos!K44</f>
        <v>4</v>
      </c>
      <c r="J15" s="74">
        <f>DatosDelitos!L17+DatosDelitos!L44</f>
        <v>1</v>
      </c>
      <c r="K15" s="74">
        <f>DatosDelitos!N17+DatosDelitos!N44</f>
        <v>110</v>
      </c>
      <c r="L15" s="75">
        <f>DatosDelitos!O17+DatosDelitos!O44</f>
        <v>2215</v>
      </c>
    </row>
    <row r="16" spans="2:13" ht="13.15" customHeight="1" x14ac:dyDescent="0.2">
      <c r="B16" s="202" t="s">
        <v>909</v>
      </c>
      <c r="C16" s="202"/>
      <c r="D16" s="73">
        <f>DatosDelitos!B30</f>
        <v>5708</v>
      </c>
      <c r="E16" s="74">
        <f>DatosDelitos!G30</f>
        <v>656</v>
      </c>
      <c r="F16" s="74">
        <f>DatosDelitos!H30</f>
        <v>1050</v>
      </c>
      <c r="G16" s="74">
        <f>DatosDelitos!I30</f>
        <v>2</v>
      </c>
      <c r="H16" s="74">
        <f>DatosDelitos!J30</f>
        <v>11</v>
      </c>
      <c r="I16" s="74">
        <f>DatosDelitos!K30</f>
        <v>1</v>
      </c>
      <c r="J16" s="74">
        <f>DatosDelitos!L30</f>
        <v>2</v>
      </c>
      <c r="K16" s="74">
        <f>DatosDelitos!N30</f>
        <v>33</v>
      </c>
      <c r="L16" s="75">
        <f>DatosDelitos!O30</f>
        <v>1110</v>
      </c>
    </row>
    <row r="17" spans="2:12" ht="13.15" customHeight="1" x14ac:dyDescent="0.2">
      <c r="B17" s="203" t="s">
        <v>910</v>
      </c>
      <c r="C17" s="203"/>
      <c r="D17" s="73">
        <f>DatosDelitos!B42-DatosDelitos!B44</f>
        <v>142</v>
      </c>
      <c r="E17" s="74">
        <f>DatosDelitos!G42-DatosDelitos!G44</f>
        <v>17</v>
      </c>
      <c r="F17" s="74">
        <f>DatosDelitos!H42-DatosDelitos!H44</f>
        <v>12</v>
      </c>
      <c r="G17" s="74">
        <f>DatosDelitos!I42-DatosDelitos!I44</f>
        <v>0</v>
      </c>
      <c r="H17" s="74">
        <f>DatosDelitos!J42-DatosDelitos!J44</f>
        <v>0</v>
      </c>
      <c r="I17" s="74">
        <f>DatosDelitos!K42-DatosDelitos!K44</f>
        <v>0</v>
      </c>
      <c r="J17" s="74">
        <f>DatosDelitos!L42-DatosDelitos!L44</f>
        <v>0</v>
      </c>
      <c r="K17" s="74">
        <f>DatosDelitos!N42-DatosDelitos!N44</f>
        <v>0</v>
      </c>
      <c r="L17" s="75">
        <f>DatosDelitos!O42-DatosDelitos!O44</f>
        <v>17</v>
      </c>
    </row>
    <row r="18" spans="2:12" ht="13.15" customHeight="1" x14ac:dyDescent="0.2">
      <c r="B18" s="202" t="s">
        <v>911</v>
      </c>
      <c r="C18" s="202"/>
      <c r="D18" s="73">
        <f>DatosDelitos!B50</f>
        <v>2735</v>
      </c>
      <c r="E18" s="74">
        <f>DatosDelitos!G50</f>
        <v>517</v>
      </c>
      <c r="F18" s="74">
        <f>DatosDelitos!H50</f>
        <v>332</v>
      </c>
      <c r="G18" s="74">
        <f>DatosDelitos!I50</f>
        <v>174</v>
      </c>
      <c r="H18" s="74">
        <f>DatosDelitos!J50</f>
        <v>205</v>
      </c>
      <c r="I18" s="74">
        <f>DatosDelitos!K50</f>
        <v>0</v>
      </c>
      <c r="J18" s="74">
        <f>DatosDelitos!L50</f>
        <v>0</v>
      </c>
      <c r="K18" s="74">
        <f>DatosDelitos!N50</f>
        <v>108</v>
      </c>
      <c r="L18" s="75">
        <f>DatosDelitos!O50</f>
        <v>370</v>
      </c>
    </row>
    <row r="19" spans="2:12" ht="13.15" customHeight="1" x14ac:dyDescent="0.2">
      <c r="B19" s="202" t="s">
        <v>912</v>
      </c>
      <c r="C19" s="202"/>
      <c r="D19" s="73">
        <f>DatosDelitos!B72</f>
        <v>17</v>
      </c>
      <c r="E19" s="74">
        <f>DatosDelitos!G72</f>
        <v>2</v>
      </c>
      <c r="F19" s="74">
        <f>DatosDelitos!H72</f>
        <v>2</v>
      </c>
      <c r="G19" s="74">
        <f>DatosDelitos!I72</f>
        <v>0</v>
      </c>
      <c r="H19" s="74">
        <f>DatosDelitos!J72</f>
        <v>0</v>
      </c>
      <c r="I19" s="74">
        <f>DatosDelitos!K72</f>
        <v>1</v>
      </c>
      <c r="J19" s="74">
        <f>DatosDelitos!L72</f>
        <v>3</v>
      </c>
      <c r="K19" s="74">
        <f>DatosDelitos!N72</f>
        <v>0</v>
      </c>
      <c r="L19" s="75">
        <f>DatosDelitos!O72</f>
        <v>5</v>
      </c>
    </row>
    <row r="20" spans="2:12" ht="27" customHeight="1" x14ac:dyDescent="0.2">
      <c r="B20" s="202" t="s">
        <v>913</v>
      </c>
      <c r="C20" s="202"/>
      <c r="D20" s="73">
        <f>DatosDelitos!B74</f>
        <v>485</v>
      </c>
      <c r="E20" s="74">
        <f>DatosDelitos!G74</f>
        <v>111</v>
      </c>
      <c r="F20" s="74">
        <f>DatosDelitos!H74</f>
        <v>90</v>
      </c>
      <c r="G20" s="74">
        <f>DatosDelitos!I74</f>
        <v>0</v>
      </c>
      <c r="H20" s="74">
        <f>DatosDelitos!J74</f>
        <v>1</v>
      </c>
      <c r="I20" s="74">
        <f>DatosDelitos!K74</f>
        <v>6</v>
      </c>
      <c r="J20" s="74">
        <f>DatosDelitos!L74</f>
        <v>5</v>
      </c>
      <c r="K20" s="74">
        <f>DatosDelitos!N74</f>
        <v>5</v>
      </c>
      <c r="L20" s="75">
        <f>DatosDelitos!O74</f>
        <v>63</v>
      </c>
    </row>
    <row r="21" spans="2:12" ht="13.15" customHeight="1" x14ac:dyDescent="0.2">
      <c r="B21" s="203" t="s">
        <v>914</v>
      </c>
      <c r="C21" s="203"/>
      <c r="D21" s="73">
        <f>DatosDelitos!B82</f>
        <v>610</v>
      </c>
      <c r="E21" s="74">
        <f>DatosDelitos!G82</f>
        <v>47</v>
      </c>
      <c r="F21" s="74">
        <f>DatosDelitos!H82</f>
        <v>32</v>
      </c>
      <c r="G21" s="74">
        <f>DatosDelitos!I82</f>
        <v>0</v>
      </c>
      <c r="H21" s="74">
        <f>DatosDelitos!J82</f>
        <v>0</v>
      </c>
      <c r="I21" s="74">
        <f>DatosDelitos!K82</f>
        <v>0</v>
      </c>
      <c r="J21" s="74">
        <f>DatosDelitos!L82</f>
        <v>0</v>
      </c>
      <c r="K21" s="74">
        <f>DatosDelitos!N82</f>
        <v>0</v>
      </c>
      <c r="L21" s="75">
        <f>DatosDelitos!O82</f>
        <v>47</v>
      </c>
    </row>
    <row r="22" spans="2:12" ht="13.15" customHeight="1" x14ac:dyDescent="0.2">
      <c r="B22" s="202" t="s">
        <v>915</v>
      </c>
      <c r="C22" s="202"/>
      <c r="D22" s="73">
        <f>DatosDelitos!B85</f>
        <v>3100</v>
      </c>
      <c r="E22" s="74">
        <f>DatosDelitos!G85</f>
        <v>995</v>
      </c>
      <c r="F22" s="74">
        <f>DatosDelitos!H85</f>
        <v>548</v>
      </c>
      <c r="G22" s="74">
        <f>DatosDelitos!I85</f>
        <v>0</v>
      </c>
      <c r="H22" s="74">
        <f>DatosDelitos!J85</f>
        <v>0</v>
      </c>
      <c r="I22" s="74">
        <f>DatosDelitos!K85</f>
        <v>0</v>
      </c>
      <c r="J22" s="74">
        <f>DatosDelitos!L85</f>
        <v>0</v>
      </c>
      <c r="K22" s="74">
        <f>DatosDelitos!N85</f>
        <v>0</v>
      </c>
      <c r="L22" s="75">
        <f>DatosDelitos!O85</f>
        <v>473</v>
      </c>
    </row>
    <row r="23" spans="2:12" ht="13.15" customHeight="1" x14ac:dyDescent="0.2">
      <c r="B23" s="202" t="s">
        <v>643</v>
      </c>
      <c r="C23" s="202"/>
      <c r="D23" s="73">
        <f>DatosDelitos!B97</f>
        <v>38156</v>
      </c>
      <c r="E23" s="74">
        <f>DatosDelitos!G97</f>
        <v>9807</v>
      </c>
      <c r="F23" s="74">
        <f>DatosDelitos!H97</f>
        <v>6666</v>
      </c>
      <c r="G23" s="74">
        <f>DatosDelitos!I97</f>
        <v>4</v>
      </c>
      <c r="H23" s="74">
        <f>DatosDelitos!J97</f>
        <v>17</v>
      </c>
      <c r="I23" s="74">
        <f>DatosDelitos!K97</f>
        <v>1</v>
      </c>
      <c r="J23" s="74">
        <f>DatosDelitos!L97</f>
        <v>2</v>
      </c>
      <c r="K23" s="74">
        <f>DatosDelitos!N97</f>
        <v>1008</v>
      </c>
      <c r="L23" s="75">
        <f>DatosDelitos!O97</f>
        <v>5980</v>
      </c>
    </row>
    <row r="24" spans="2:12" ht="27" customHeight="1" x14ac:dyDescent="0.2">
      <c r="B24" s="202" t="s">
        <v>916</v>
      </c>
      <c r="C24" s="202"/>
      <c r="D24" s="73">
        <f>DatosDelitos!B131</f>
        <v>53</v>
      </c>
      <c r="E24" s="74">
        <f>DatosDelitos!G131</f>
        <v>85</v>
      </c>
      <c r="F24" s="74">
        <f>DatosDelitos!H131</f>
        <v>63</v>
      </c>
      <c r="G24" s="74">
        <f>DatosDelitos!I131</f>
        <v>0</v>
      </c>
      <c r="H24" s="74">
        <f>DatosDelitos!J131</f>
        <v>0</v>
      </c>
      <c r="I24" s="74">
        <f>DatosDelitos!K131</f>
        <v>0</v>
      </c>
      <c r="J24" s="74">
        <f>DatosDelitos!L131</f>
        <v>0</v>
      </c>
      <c r="K24" s="74">
        <f>DatosDelitos!N131</f>
        <v>0</v>
      </c>
      <c r="L24" s="75">
        <f>DatosDelitos!O131</f>
        <v>93</v>
      </c>
    </row>
    <row r="25" spans="2:12" ht="13.15" customHeight="1" x14ac:dyDescent="0.2">
      <c r="B25" s="202" t="s">
        <v>917</v>
      </c>
      <c r="C25" s="202"/>
      <c r="D25" s="73">
        <f>DatosDelitos!B137</f>
        <v>210</v>
      </c>
      <c r="E25" s="74">
        <f>DatosDelitos!G137</f>
        <v>71</v>
      </c>
      <c r="F25" s="74">
        <f>DatosDelitos!H137</f>
        <v>25</v>
      </c>
      <c r="G25" s="74">
        <f>DatosDelitos!I137</f>
        <v>0</v>
      </c>
      <c r="H25" s="74">
        <f>DatosDelitos!J137</f>
        <v>1</v>
      </c>
      <c r="I25" s="74">
        <f>DatosDelitos!K137</f>
        <v>0</v>
      </c>
      <c r="J25" s="74">
        <f>DatosDelitos!L137</f>
        <v>0</v>
      </c>
      <c r="K25" s="74">
        <f>DatosDelitos!N137</f>
        <v>0</v>
      </c>
      <c r="L25" s="75">
        <f>DatosDelitos!O137</f>
        <v>28</v>
      </c>
    </row>
    <row r="26" spans="2:12" ht="13.15" customHeight="1" x14ac:dyDescent="0.2">
      <c r="B26" s="203" t="s">
        <v>918</v>
      </c>
      <c r="C26" s="203"/>
      <c r="D26" s="73">
        <f>DatosDelitos!B144</f>
        <v>4</v>
      </c>
      <c r="E26" s="74">
        <f>DatosDelitos!G144</f>
        <v>2</v>
      </c>
      <c r="F26" s="74">
        <f>DatosDelitos!H144</f>
        <v>4</v>
      </c>
      <c r="G26" s="74">
        <f>DatosDelitos!I144</f>
        <v>0</v>
      </c>
      <c r="H26" s="74">
        <f>DatosDelitos!J144</f>
        <v>1</v>
      </c>
      <c r="I26" s="74">
        <f>DatosDelitos!K144</f>
        <v>0</v>
      </c>
      <c r="J26" s="74">
        <f>DatosDelitos!L144</f>
        <v>0</v>
      </c>
      <c r="K26" s="74">
        <f>DatosDelitos!N144</f>
        <v>1</v>
      </c>
      <c r="L26" s="75">
        <f>DatosDelitos!O144</f>
        <v>1</v>
      </c>
    </row>
    <row r="27" spans="2:12" ht="38.25" customHeight="1" x14ac:dyDescent="0.2">
      <c r="B27" s="202" t="s">
        <v>919</v>
      </c>
      <c r="C27" s="202"/>
      <c r="D27" s="73">
        <f>DatosDelitos!B147</f>
        <v>177</v>
      </c>
      <c r="E27" s="74">
        <f>DatosDelitos!G147</f>
        <v>91</v>
      </c>
      <c r="F27" s="74">
        <f>DatosDelitos!H147</f>
        <v>76</v>
      </c>
      <c r="G27" s="74">
        <f>DatosDelitos!I147</f>
        <v>1</v>
      </c>
      <c r="H27" s="74">
        <f>DatosDelitos!J147</f>
        <v>1</v>
      </c>
      <c r="I27" s="74">
        <f>DatosDelitos!K147</f>
        <v>0</v>
      </c>
      <c r="J27" s="74">
        <f>DatosDelitos!L147</f>
        <v>0</v>
      </c>
      <c r="K27" s="74">
        <f>DatosDelitos!N147</f>
        <v>0</v>
      </c>
      <c r="L27" s="75">
        <f>DatosDelitos!O147</f>
        <v>70</v>
      </c>
    </row>
    <row r="28" spans="2:12" ht="13.15" customHeight="1" x14ac:dyDescent="0.2">
      <c r="B28" s="202" t="s">
        <v>920</v>
      </c>
      <c r="C28" s="202"/>
      <c r="D28" s="73">
        <f>DatosDelitos!B156+SUM(DatosDelitos!B167:B172)</f>
        <v>128</v>
      </c>
      <c r="E28" s="74">
        <f>DatosDelitos!G156+SUM(DatosDelitos!G167:G172)</f>
        <v>23</v>
      </c>
      <c r="F28" s="74">
        <f>DatosDelitos!H156+SUM(DatosDelitos!H167:H172)</f>
        <v>21</v>
      </c>
      <c r="G28" s="74">
        <f>DatosDelitos!I156+SUM(DatosDelitos!I167:I172)</f>
        <v>1</v>
      </c>
      <c r="H28" s="74">
        <f>DatosDelitos!J156+SUM(DatosDelitos!J167:J172)</f>
        <v>9</v>
      </c>
      <c r="I28" s="74">
        <f>DatosDelitos!K156+SUM(DatosDelitos!K167:K172)</f>
        <v>0</v>
      </c>
      <c r="J28" s="74">
        <f>DatosDelitos!L156+SUM(DatosDelitos!L167:L172)</f>
        <v>0</v>
      </c>
      <c r="K28" s="74">
        <f>DatosDelitos!N156+SUM(DatosDelitos!N167:N172)</f>
        <v>4</v>
      </c>
      <c r="L28" s="74">
        <f>DatosDelitos!O156+SUM(DatosDelitos!O167:P172)</f>
        <v>17</v>
      </c>
    </row>
    <row r="29" spans="2:12" ht="13.15" customHeight="1" x14ac:dyDescent="0.2">
      <c r="B29" s="202" t="s">
        <v>921</v>
      </c>
      <c r="C29" s="202"/>
      <c r="D29" s="73">
        <f>SUM(DatosDelitos!B173:B177)</f>
        <v>2794</v>
      </c>
      <c r="E29" s="74">
        <f>SUM(DatosDelitos!G173:G177)</f>
        <v>1694</v>
      </c>
      <c r="F29" s="74">
        <f>SUM(DatosDelitos!H173:H177)</f>
        <v>1152</v>
      </c>
      <c r="G29" s="74">
        <f>SUM(DatosDelitos!I173:I177)</f>
        <v>7</v>
      </c>
      <c r="H29" s="74">
        <f>SUM(DatosDelitos!J173:J177)</f>
        <v>0</v>
      </c>
      <c r="I29" s="74">
        <f>SUM(DatosDelitos!K173:K177)</f>
        <v>0</v>
      </c>
      <c r="J29" s="74">
        <f>SUM(DatosDelitos!L173:L177)</f>
        <v>0</v>
      </c>
      <c r="K29" s="74">
        <f>SUM(DatosDelitos!N173:N177)</f>
        <v>572</v>
      </c>
      <c r="L29" s="74">
        <f>SUM(DatosDelitos!O173:O177)</f>
        <v>892</v>
      </c>
    </row>
    <row r="30" spans="2:12" ht="13.15" customHeight="1" x14ac:dyDescent="0.2">
      <c r="B30" s="202" t="s">
        <v>922</v>
      </c>
      <c r="C30" s="202"/>
      <c r="D30" s="73">
        <f>DatosDelitos!B178</f>
        <v>3430</v>
      </c>
      <c r="E30" s="74">
        <f>DatosDelitos!G178</f>
        <v>1799</v>
      </c>
      <c r="F30" s="74">
        <f>DatosDelitos!H178</f>
        <v>1857</v>
      </c>
      <c r="G30" s="74">
        <f>DatosDelitos!I178</f>
        <v>1</v>
      </c>
      <c r="H30" s="74">
        <f>DatosDelitos!J178</f>
        <v>0</v>
      </c>
      <c r="I30" s="74">
        <f>DatosDelitos!K178</f>
        <v>0</v>
      </c>
      <c r="J30" s="74">
        <f>DatosDelitos!L178</f>
        <v>0</v>
      </c>
      <c r="K30" s="74">
        <f>DatosDelitos!N178</f>
        <v>2</v>
      </c>
      <c r="L30" s="74">
        <f>DatosDelitos!O178</f>
        <v>10354</v>
      </c>
    </row>
    <row r="31" spans="2:12" ht="13.15" customHeight="1" x14ac:dyDescent="0.2">
      <c r="B31" s="202" t="s">
        <v>923</v>
      </c>
      <c r="C31" s="202"/>
      <c r="D31" s="73">
        <f>DatosDelitos!B186</f>
        <v>2815</v>
      </c>
      <c r="E31" s="74">
        <f>DatosDelitos!G186</f>
        <v>1398</v>
      </c>
      <c r="F31" s="74">
        <f>DatosDelitos!H186</f>
        <v>1231</v>
      </c>
      <c r="G31" s="74">
        <f>DatosDelitos!I186</f>
        <v>1</v>
      </c>
      <c r="H31" s="74">
        <f>DatosDelitos!J186</f>
        <v>9</v>
      </c>
      <c r="I31" s="74">
        <f>DatosDelitos!K186</f>
        <v>0</v>
      </c>
      <c r="J31" s="74">
        <f>DatosDelitos!L186</f>
        <v>1</v>
      </c>
      <c r="K31" s="74">
        <f>DatosDelitos!N186</f>
        <v>5</v>
      </c>
      <c r="L31" s="74">
        <f>DatosDelitos!O186</f>
        <v>758</v>
      </c>
    </row>
    <row r="32" spans="2:12" ht="13.15" customHeight="1" x14ac:dyDescent="0.2">
      <c r="B32" s="202" t="s">
        <v>924</v>
      </c>
      <c r="C32" s="202"/>
      <c r="D32" s="73">
        <f>DatosDelitos!B201</f>
        <v>291</v>
      </c>
      <c r="E32" s="74">
        <f>DatosDelitos!G201</f>
        <v>82</v>
      </c>
      <c r="F32" s="74">
        <f>DatosDelitos!H201</f>
        <v>71</v>
      </c>
      <c r="G32" s="74">
        <f>DatosDelitos!I201</f>
        <v>0</v>
      </c>
      <c r="H32" s="74">
        <f>DatosDelitos!J201</f>
        <v>1</v>
      </c>
      <c r="I32" s="74">
        <f>DatosDelitos!K201</f>
        <v>5</v>
      </c>
      <c r="J32" s="74">
        <f>DatosDelitos!L201</f>
        <v>4</v>
      </c>
      <c r="K32" s="74">
        <f>DatosDelitos!N201</f>
        <v>0</v>
      </c>
      <c r="L32" s="74">
        <f>DatosDelitos!O201</f>
        <v>108</v>
      </c>
    </row>
    <row r="33" spans="2:13" ht="13.15" customHeight="1" x14ac:dyDescent="0.2">
      <c r="B33" s="202" t="s">
        <v>925</v>
      </c>
      <c r="C33" s="202"/>
      <c r="D33" s="73">
        <f>DatosDelitos!B221</f>
        <v>5625</v>
      </c>
      <c r="E33" s="74">
        <f>DatosDelitos!G221</f>
        <v>2187</v>
      </c>
      <c r="F33" s="74">
        <f>DatosDelitos!H221</f>
        <v>1817</v>
      </c>
      <c r="G33" s="74">
        <f>DatosDelitos!I221</f>
        <v>0</v>
      </c>
      <c r="H33" s="74">
        <f>DatosDelitos!J221</f>
        <v>5</v>
      </c>
      <c r="I33" s="74">
        <f>DatosDelitos!K221</f>
        <v>1</v>
      </c>
      <c r="J33" s="74">
        <f>DatosDelitos!L221</f>
        <v>2</v>
      </c>
      <c r="K33" s="74">
        <f>DatosDelitos!N221</f>
        <v>93</v>
      </c>
      <c r="L33" s="74">
        <f>DatosDelitos!O221</f>
        <v>2184</v>
      </c>
    </row>
    <row r="34" spans="2:13" ht="13.15" customHeight="1" x14ac:dyDescent="0.2">
      <c r="B34" s="202" t="s">
        <v>926</v>
      </c>
      <c r="C34" s="202"/>
      <c r="D34" s="73">
        <f>DatosDelitos!B242</f>
        <v>31</v>
      </c>
      <c r="E34" s="74">
        <f>DatosDelitos!G242</f>
        <v>17</v>
      </c>
      <c r="F34" s="74">
        <f>DatosDelitos!H242</f>
        <v>23</v>
      </c>
      <c r="G34" s="74">
        <f>DatosDelitos!I242</f>
        <v>0</v>
      </c>
      <c r="H34" s="74">
        <f>DatosDelitos!J242</f>
        <v>0</v>
      </c>
      <c r="I34" s="74">
        <f>DatosDelitos!K242</f>
        <v>0</v>
      </c>
      <c r="J34" s="74">
        <f>DatosDelitos!L242</f>
        <v>1</v>
      </c>
      <c r="K34" s="74">
        <f>DatosDelitos!N242</f>
        <v>9</v>
      </c>
      <c r="L34" s="74">
        <f>DatosDelitos!O242</f>
        <v>23</v>
      </c>
    </row>
    <row r="35" spans="2:13" ht="13.15" customHeight="1" x14ac:dyDescent="0.2">
      <c r="B35" s="202" t="s">
        <v>927</v>
      </c>
      <c r="C35" s="202"/>
      <c r="D35" s="73">
        <f>DatosDelitos!B269</f>
        <v>2460</v>
      </c>
      <c r="E35" s="74">
        <f>DatosDelitos!G269</f>
        <v>1629</v>
      </c>
      <c r="F35" s="74">
        <f>DatosDelitos!H269</f>
        <v>1696</v>
      </c>
      <c r="G35" s="74">
        <f>DatosDelitos!I269</f>
        <v>0</v>
      </c>
      <c r="H35" s="74">
        <f>DatosDelitos!J269</f>
        <v>6</v>
      </c>
      <c r="I35" s="74">
        <f>DatosDelitos!K269</f>
        <v>0</v>
      </c>
      <c r="J35" s="74">
        <f>DatosDelitos!L269</f>
        <v>3</v>
      </c>
      <c r="K35" s="74">
        <f>DatosDelitos!N269</f>
        <v>49</v>
      </c>
      <c r="L35" s="74">
        <f>DatosDelitos!O269</f>
        <v>1885</v>
      </c>
    </row>
    <row r="36" spans="2:13" ht="38.25" customHeight="1" x14ac:dyDescent="0.2">
      <c r="B36" s="202" t="s">
        <v>928</v>
      </c>
      <c r="C36" s="202"/>
      <c r="D36" s="73">
        <f>DatosDelitos!B299</f>
        <v>0</v>
      </c>
      <c r="E36" s="74">
        <f>DatosDelitos!G299</f>
        <v>0</v>
      </c>
      <c r="F36" s="74">
        <f>DatosDelitos!H299</f>
        <v>2</v>
      </c>
      <c r="G36" s="74">
        <f>DatosDelitos!I299</f>
        <v>0</v>
      </c>
      <c r="H36" s="74">
        <f>DatosDelitos!J299</f>
        <v>0</v>
      </c>
      <c r="I36" s="74">
        <f>DatosDelitos!K299</f>
        <v>0</v>
      </c>
      <c r="J36" s="74">
        <f>DatosDelitos!L299</f>
        <v>0</v>
      </c>
      <c r="K36" s="74">
        <f>DatosDelitos!N299</f>
        <v>0</v>
      </c>
      <c r="L36" s="74">
        <f>DatosDelitos!O299</f>
        <v>0</v>
      </c>
    </row>
    <row r="37" spans="2:13" ht="13.15" customHeight="1" x14ac:dyDescent="0.2">
      <c r="B37" s="202" t="s">
        <v>929</v>
      </c>
      <c r="C37" s="202"/>
      <c r="D37" s="73">
        <f>DatosDelitos!B303</f>
        <v>30</v>
      </c>
      <c r="E37" s="74">
        <f>DatosDelitos!G303</f>
        <v>3</v>
      </c>
      <c r="F37" s="74">
        <f>DatosDelitos!H303</f>
        <v>2</v>
      </c>
      <c r="G37" s="74">
        <f>DatosDelitos!I303</f>
        <v>0</v>
      </c>
      <c r="H37" s="74">
        <f>DatosDelitos!J303</f>
        <v>0</v>
      </c>
      <c r="I37" s="74">
        <f>DatosDelitos!K303</f>
        <v>0</v>
      </c>
      <c r="J37" s="74">
        <f>DatosDelitos!L303</f>
        <v>0</v>
      </c>
      <c r="K37" s="74">
        <f>DatosDelitos!N303</f>
        <v>2</v>
      </c>
      <c r="L37" s="74">
        <f>DatosDelitos!O303</f>
        <v>1</v>
      </c>
    </row>
    <row r="38" spans="2:13" ht="13.15" customHeight="1" x14ac:dyDescent="0.2">
      <c r="B38" s="202" t="s">
        <v>930</v>
      </c>
      <c r="C38" s="202"/>
      <c r="D38" s="73">
        <f>DatosDelitos!B310+DatosDelitos!B316+DatosDelitos!B318</f>
        <v>67</v>
      </c>
      <c r="E38" s="74">
        <f>DatosDelitos!G310+DatosDelitos!G316+DatosDelitos!G318</f>
        <v>8</v>
      </c>
      <c r="F38" s="74">
        <f>DatosDelitos!H310+DatosDelitos!H316+DatosDelitos!H318</f>
        <v>2</v>
      </c>
      <c r="G38" s="74">
        <f>DatosDelitos!I310+DatosDelitos!I316+DatosDelitos!I318</f>
        <v>0</v>
      </c>
      <c r="H38" s="74">
        <f>DatosDelitos!J310+DatosDelitos!J316+DatosDelitos!J318</f>
        <v>0</v>
      </c>
      <c r="I38" s="74">
        <f>DatosDelitos!K310+DatosDelitos!K316+DatosDelitos!K318</f>
        <v>0</v>
      </c>
      <c r="J38" s="74">
        <f>DatosDelitos!L310+DatosDelitos!L316+DatosDelitos!L318</f>
        <v>0</v>
      </c>
      <c r="K38" s="74">
        <f>DatosDelitos!N310+DatosDelitos!N316+DatosDelitos!N318</f>
        <v>2</v>
      </c>
      <c r="L38" s="74">
        <f>DatosDelitos!O310+DatosDelitos!O316+DatosDelitos!O318</f>
        <v>4</v>
      </c>
    </row>
    <row r="39" spans="2:13" ht="13.15" customHeight="1" x14ac:dyDescent="0.2">
      <c r="B39" s="202" t="s">
        <v>931</v>
      </c>
      <c r="C39" s="202"/>
      <c r="D39" s="73">
        <f>DatosDelitos!B321</f>
        <v>44246</v>
      </c>
      <c r="E39" s="74">
        <f>DatosDelitos!G321</f>
        <v>696</v>
      </c>
      <c r="F39" s="74">
        <f>DatosDelitos!H321</f>
        <v>0</v>
      </c>
      <c r="G39" s="74">
        <f>DatosDelitos!I321</f>
        <v>2</v>
      </c>
      <c r="H39" s="74">
        <f>DatosDelitos!J321</f>
        <v>0</v>
      </c>
      <c r="I39" s="74">
        <f>DatosDelitos!K321</f>
        <v>1</v>
      </c>
      <c r="J39" s="74">
        <f>DatosDelitos!L321</f>
        <v>0</v>
      </c>
      <c r="K39" s="74">
        <f>DatosDelitos!N321</f>
        <v>13</v>
      </c>
      <c r="L39" s="74">
        <f>DatosDelitos!O321</f>
        <v>24</v>
      </c>
    </row>
    <row r="40" spans="2:13" ht="13.15" customHeight="1" x14ac:dyDescent="0.2">
      <c r="B40" s="202" t="s">
        <v>932</v>
      </c>
      <c r="C40" s="202"/>
      <c r="D40" s="73">
        <f>DatosDelitos!B323</f>
        <v>39</v>
      </c>
      <c r="E40" s="73">
        <f>DatosDelitos!G323</f>
        <v>6</v>
      </c>
      <c r="F40" s="73">
        <f>DatosDelitos!H323</f>
        <v>3</v>
      </c>
      <c r="G40" s="73">
        <f>DatosDelitos!I323</f>
        <v>1</v>
      </c>
      <c r="H40" s="73">
        <f>DatosDelitos!J323</f>
        <v>3</v>
      </c>
      <c r="I40" s="73">
        <f>DatosDelitos!K323</f>
        <v>0</v>
      </c>
      <c r="J40" s="73">
        <f>DatosDelitos!L323</f>
        <v>0</v>
      </c>
      <c r="K40" s="73">
        <f>DatosDelitos!N323</f>
        <v>8</v>
      </c>
      <c r="L40" s="73">
        <f>DatosDelitos!O323</f>
        <v>11</v>
      </c>
    </row>
    <row r="41" spans="2:13" ht="13.15" customHeight="1" x14ac:dyDescent="0.2">
      <c r="B41" s="202" t="s">
        <v>623</v>
      </c>
      <c r="C41" s="202"/>
      <c r="D41" s="73">
        <f>DatosDelitos!B325</f>
        <v>2</v>
      </c>
      <c r="E41" s="73">
        <f>DatosDelitos!G325</f>
        <v>0</v>
      </c>
      <c r="F41" s="73">
        <f>DatosDelitos!H325</f>
        <v>0</v>
      </c>
      <c r="G41" s="73">
        <f>DatosDelitos!I325</f>
        <v>0</v>
      </c>
      <c r="H41" s="73">
        <f>DatosDelitos!J325</f>
        <v>0</v>
      </c>
      <c r="I41" s="73">
        <f>DatosDelitos!K325</f>
        <v>0</v>
      </c>
      <c r="J41" s="73">
        <f>DatosDelitos!L325</f>
        <v>0</v>
      </c>
      <c r="K41" s="73">
        <f>DatosDelitos!N325</f>
        <v>0</v>
      </c>
      <c r="L41" s="73">
        <f>DatosDelitos!O325</f>
        <v>0</v>
      </c>
    </row>
    <row r="42" spans="2:13" ht="13.9" customHeight="1" thickBot="1" x14ac:dyDescent="0.25">
      <c r="B42" s="205" t="s">
        <v>624</v>
      </c>
      <c r="C42" s="205"/>
      <c r="D42" s="76">
        <f t="shared" ref="D42:L42" si="0">SUM(D11:D41)</f>
        <v>173681</v>
      </c>
      <c r="E42" s="76">
        <f t="shared" si="0"/>
        <v>28523</v>
      </c>
      <c r="F42" s="76">
        <f t="shared" si="0"/>
        <v>19891</v>
      </c>
      <c r="G42" s="76">
        <f t="shared" si="0"/>
        <v>277</v>
      </c>
      <c r="H42" s="76">
        <f t="shared" si="0"/>
        <v>362</v>
      </c>
      <c r="I42" s="76">
        <f t="shared" si="0"/>
        <v>39</v>
      </c>
      <c r="J42" s="76">
        <f t="shared" si="0"/>
        <v>51</v>
      </c>
      <c r="K42" s="76">
        <f t="shared" si="0"/>
        <v>2178</v>
      </c>
      <c r="L42" s="76">
        <f t="shared" si="0"/>
        <v>30009</v>
      </c>
    </row>
    <row r="45" spans="2:13" ht="15.75" x14ac:dyDescent="0.25">
      <c r="B45" s="77" t="s">
        <v>933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</row>
    <row r="47" spans="2:13" ht="39" thickBot="1" x14ac:dyDescent="0.25">
      <c r="D47" s="53" t="s">
        <v>897</v>
      </c>
      <c r="E47" s="55" t="s">
        <v>898</v>
      </c>
    </row>
    <row r="48" spans="2:13" ht="13.15" customHeight="1" x14ac:dyDescent="0.25">
      <c r="B48" s="204" t="s">
        <v>934</v>
      </c>
      <c r="C48" s="204"/>
      <c r="D48" s="79">
        <f>DatosDelitos!E5</f>
        <v>1</v>
      </c>
      <c r="E48" s="79">
        <f>DatosDelitos!F5</f>
        <v>0</v>
      </c>
    </row>
    <row r="49" spans="2:5" ht="13.15" customHeight="1" x14ac:dyDescent="0.25">
      <c r="B49" s="204" t="s">
        <v>935</v>
      </c>
      <c r="C49" s="204"/>
      <c r="D49" s="79">
        <f>DatosDelitos!E13-DatosDelitos!E17</f>
        <v>448</v>
      </c>
      <c r="E49" s="79">
        <f>DatosDelitos!F13-DatosDelitos!F17</f>
        <v>394</v>
      </c>
    </row>
    <row r="50" spans="2:5" ht="13.15" customHeight="1" x14ac:dyDescent="0.25">
      <c r="B50" s="204" t="s">
        <v>275</v>
      </c>
      <c r="C50" s="204"/>
      <c r="D50" s="79">
        <f>DatosDelitos!E10</f>
        <v>1</v>
      </c>
      <c r="E50" s="79">
        <f>DatosDelitos!F10</f>
        <v>1</v>
      </c>
    </row>
    <row r="51" spans="2:5" ht="13.15" customHeight="1" x14ac:dyDescent="0.25">
      <c r="B51" s="204" t="s">
        <v>318</v>
      </c>
      <c r="C51" s="204"/>
      <c r="D51" s="79">
        <f>DatosDelitos!E20</f>
        <v>0</v>
      </c>
      <c r="E51" s="79">
        <f>DatosDelitos!F20</f>
        <v>0</v>
      </c>
    </row>
    <row r="52" spans="2:5" ht="13.15" customHeight="1" x14ac:dyDescent="0.25">
      <c r="B52" s="204" t="s">
        <v>321</v>
      </c>
      <c r="C52" s="204"/>
      <c r="D52" s="79">
        <f>DatosDelitos!E23</f>
        <v>0</v>
      </c>
      <c r="E52" s="79">
        <f>DatosDelitos!F23</f>
        <v>0</v>
      </c>
    </row>
    <row r="53" spans="2:5" ht="13.15" customHeight="1" x14ac:dyDescent="0.25">
      <c r="B53" s="204" t="s">
        <v>908</v>
      </c>
      <c r="C53" s="204"/>
      <c r="D53" s="79">
        <f>DatosDelitos!E17+DatosDelitos!E44</f>
        <v>8219</v>
      </c>
      <c r="E53" s="79">
        <f>DatosDelitos!F17+DatosDelitos!F44</f>
        <v>1964</v>
      </c>
    </row>
    <row r="54" spans="2:5" ht="13.15" customHeight="1" x14ac:dyDescent="0.25">
      <c r="B54" s="204" t="s">
        <v>909</v>
      </c>
      <c r="C54" s="204"/>
      <c r="D54" s="79">
        <f>DatosDelitos!E30</f>
        <v>1621</v>
      </c>
      <c r="E54" s="79">
        <f>DatosDelitos!F30</f>
        <v>862</v>
      </c>
    </row>
    <row r="55" spans="2:5" ht="13.15" customHeight="1" x14ac:dyDescent="0.25">
      <c r="B55" s="204" t="s">
        <v>910</v>
      </c>
      <c r="C55" s="204"/>
      <c r="D55" s="79">
        <f>DatosDelitos!E42-DatosDelitos!E44</f>
        <v>3</v>
      </c>
      <c r="E55" s="79">
        <f>DatosDelitos!F42-DatosDelitos!F44</f>
        <v>0</v>
      </c>
    </row>
    <row r="56" spans="2:5" ht="13.15" customHeight="1" x14ac:dyDescent="0.25">
      <c r="B56" s="204" t="s">
        <v>911</v>
      </c>
      <c r="C56" s="204"/>
      <c r="D56" s="79">
        <f>DatosDelitos!E50</f>
        <v>73</v>
      </c>
      <c r="E56" s="79">
        <f>DatosDelitos!F50</f>
        <v>27</v>
      </c>
    </row>
    <row r="57" spans="2:5" ht="13.15" customHeight="1" x14ac:dyDescent="0.25">
      <c r="B57" s="204" t="s">
        <v>912</v>
      </c>
      <c r="C57" s="204"/>
      <c r="D57" s="79">
        <f>DatosDelitos!E72</f>
        <v>0</v>
      </c>
      <c r="E57" s="79">
        <f>DatosDelitos!F72</f>
        <v>0</v>
      </c>
    </row>
    <row r="58" spans="2:5" ht="27" customHeight="1" x14ac:dyDescent="0.25">
      <c r="B58" s="204" t="s">
        <v>936</v>
      </c>
      <c r="C58" s="204"/>
      <c r="D58" s="79">
        <f>DatosDelitos!E74</f>
        <v>45</v>
      </c>
      <c r="E58" s="79">
        <f>DatosDelitos!F74</f>
        <v>6</v>
      </c>
    </row>
    <row r="59" spans="2:5" ht="13.15" customHeight="1" x14ac:dyDescent="0.25">
      <c r="B59" s="204" t="s">
        <v>914</v>
      </c>
      <c r="C59" s="204"/>
      <c r="D59" s="79">
        <f>DatosDelitos!E82</f>
        <v>16</v>
      </c>
      <c r="E59" s="79">
        <f>DatosDelitos!F82</f>
        <v>13</v>
      </c>
    </row>
    <row r="60" spans="2:5" ht="13.15" customHeight="1" x14ac:dyDescent="0.25">
      <c r="B60" s="204" t="s">
        <v>915</v>
      </c>
      <c r="C60" s="204"/>
      <c r="D60" s="79">
        <f>DatosDelitos!E85</f>
        <v>45</v>
      </c>
      <c r="E60" s="79">
        <f>DatosDelitos!F85</f>
        <v>17</v>
      </c>
    </row>
    <row r="61" spans="2:5" ht="13.15" customHeight="1" x14ac:dyDescent="0.25">
      <c r="B61" s="204" t="s">
        <v>643</v>
      </c>
      <c r="C61" s="204"/>
      <c r="D61" s="79">
        <f>DatosDelitos!E97</f>
        <v>1672</v>
      </c>
      <c r="E61" s="79">
        <f>DatosDelitos!F97</f>
        <v>1042</v>
      </c>
    </row>
    <row r="62" spans="2:5" ht="27" customHeight="1" x14ac:dyDescent="0.25">
      <c r="B62" s="204" t="s">
        <v>937</v>
      </c>
      <c r="C62" s="204"/>
      <c r="D62" s="79">
        <f>DatosDelitos!E131</f>
        <v>0</v>
      </c>
      <c r="E62" s="79">
        <f>DatosDelitos!F131</f>
        <v>0</v>
      </c>
    </row>
    <row r="63" spans="2:5" ht="13.15" customHeight="1" x14ac:dyDescent="0.25">
      <c r="B63" s="204" t="s">
        <v>917</v>
      </c>
      <c r="C63" s="204"/>
      <c r="D63" s="79">
        <f>DatosDelitos!E137</f>
        <v>0</v>
      </c>
      <c r="E63" s="79">
        <f>DatosDelitos!F137</f>
        <v>0</v>
      </c>
    </row>
    <row r="64" spans="2:5" ht="13.15" customHeight="1" x14ac:dyDescent="0.25">
      <c r="B64" s="204" t="s">
        <v>918</v>
      </c>
      <c r="C64" s="204"/>
      <c r="D64" s="79">
        <f>DatosDelitos!E144</f>
        <v>0</v>
      </c>
      <c r="E64" s="79">
        <f>DatosDelitos!F144</f>
        <v>0</v>
      </c>
    </row>
    <row r="65" spans="2:5" ht="40.5" customHeight="1" x14ac:dyDescent="0.25">
      <c r="B65" s="204" t="s">
        <v>919</v>
      </c>
      <c r="C65" s="204"/>
      <c r="D65" s="79">
        <f>DatosDelitos!E147</f>
        <v>1</v>
      </c>
      <c r="E65" s="79">
        <f>DatosDelitos!F147</f>
        <v>2</v>
      </c>
    </row>
    <row r="66" spans="2:5" ht="13.15" customHeight="1" x14ac:dyDescent="0.25">
      <c r="B66" s="204" t="s">
        <v>920</v>
      </c>
      <c r="C66" s="204"/>
      <c r="D66" s="79">
        <f>DatosDelitos!E156+SUM(DatosDelitos!E167:F172)</f>
        <v>1</v>
      </c>
      <c r="E66" s="79">
        <f>DatosDelitos!F156+SUM(DatosDelitos!F167:G172)</f>
        <v>2</v>
      </c>
    </row>
    <row r="67" spans="2:5" ht="13.15" customHeight="1" x14ac:dyDescent="0.25">
      <c r="B67" s="204" t="s">
        <v>921</v>
      </c>
      <c r="C67" s="204"/>
      <c r="D67" s="79">
        <f>SUM(DatosDelitos!E173:F177)</f>
        <v>30</v>
      </c>
      <c r="E67" s="79">
        <f>SUM(DatosDelitos!F173:G177)</f>
        <v>1704</v>
      </c>
    </row>
    <row r="68" spans="2:5" ht="13.15" customHeight="1" x14ac:dyDescent="0.25">
      <c r="B68" s="204" t="s">
        <v>922</v>
      </c>
      <c r="C68" s="204"/>
      <c r="D68" s="79">
        <f>DatosDelitos!E178</f>
        <v>9431</v>
      </c>
      <c r="E68" s="79">
        <f>DatosDelitos!F178</f>
        <v>8530</v>
      </c>
    </row>
    <row r="69" spans="2:5" ht="13.15" customHeight="1" x14ac:dyDescent="0.25">
      <c r="B69" s="204" t="s">
        <v>923</v>
      </c>
      <c r="C69" s="204"/>
      <c r="D69" s="79">
        <f>DatosDelitos!E186</f>
        <v>115</v>
      </c>
      <c r="E69" s="79">
        <f>DatosDelitos!F186</f>
        <v>124</v>
      </c>
    </row>
    <row r="70" spans="2:5" ht="13.15" customHeight="1" x14ac:dyDescent="0.25">
      <c r="B70" s="204" t="s">
        <v>924</v>
      </c>
      <c r="C70" s="204"/>
      <c r="D70" s="79">
        <f>DatosDelitos!E201</f>
        <v>29</v>
      </c>
      <c r="E70" s="79">
        <f>DatosDelitos!F201</f>
        <v>21</v>
      </c>
    </row>
    <row r="71" spans="2:5" ht="13.15" customHeight="1" x14ac:dyDescent="0.25">
      <c r="B71" s="204" t="s">
        <v>925</v>
      </c>
      <c r="C71" s="204"/>
      <c r="D71" s="79">
        <f>DatosDelitos!E221</f>
        <v>1189</v>
      </c>
      <c r="E71" s="79">
        <f>DatosDelitos!F221</f>
        <v>827</v>
      </c>
    </row>
    <row r="72" spans="2:5" ht="13.15" customHeight="1" x14ac:dyDescent="0.25">
      <c r="B72" s="204" t="s">
        <v>926</v>
      </c>
      <c r="C72" s="204"/>
      <c r="D72" s="79">
        <f>DatosDelitos!E242</f>
        <v>2</v>
      </c>
      <c r="E72" s="79">
        <f>DatosDelitos!F242</f>
        <v>0</v>
      </c>
    </row>
    <row r="73" spans="2:5" ht="13.15" customHeight="1" x14ac:dyDescent="0.25">
      <c r="B73" s="204" t="s">
        <v>927</v>
      </c>
      <c r="C73" s="204"/>
      <c r="D73" s="79">
        <f>DatosDelitos!E269</f>
        <v>593</v>
      </c>
      <c r="E73" s="79">
        <f>DatosDelitos!F269</f>
        <v>385</v>
      </c>
    </row>
    <row r="74" spans="2:5" ht="38.25" customHeight="1" x14ac:dyDescent="0.25">
      <c r="B74" s="204" t="s">
        <v>928</v>
      </c>
      <c r="C74" s="204"/>
      <c r="D74" s="79">
        <f>DatosDelitos!E299</f>
        <v>0</v>
      </c>
      <c r="E74" s="79">
        <f>DatosDelitos!F299</f>
        <v>0</v>
      </c>
    </row>
    <row r="75" spans="2:5" ht="13.15" customHeight="1" x14ac:dyDescent="0.25">
      <c r="B75" s="204" t="s">
        <v>929</v>
      </c>
      <c r="C75" s="204"/>
      <c r="D75" s="79">
        <f>DatosDelitos!E303</f>
        <v>0</v>
      </c>
      <c r="E75" s="79">
        <f>DatosDelitos!F303</f>
        <v>0</v>
      </c>
    </row>
    <row r="76" spans="2:5" ht="13.15" customHeight="1" x14ac:dyDescent="0.25">
      <c r="B76" s="204" t="s">
        <v>930</v>
      </c>
      <c r="C76" s="204"/>
      <c r="D76" s="79">
        <f>DatosDelitos!E310+DatosDelitos!E316+DatosDelitos!E318</f>
        <v>0</v>
      </c>
      <c r="E76" s="79">
        <f>DatosDelitos!F310+DatosDelitos!F316+DatosDelitos!F318</f>
        <v>0</v>
      </c>
    </row>
    <row r="77" spans="2:5" ht="13.9" customHeight="1" x14ac:dyDescent="0.25">
      <c r="B77" s="204" t="s">
        <v>931</v>
      </c>
      <c r="C77" s="204"/>
      <c r="D77" s="79">
        <f>DatosDelitos!E321</f>
        <v>57</v>
      </c>
      <c r="E77" s="79">
        <f>DatosDelitos!F321</f>
        <v>0</v>
      </c>
    </row>
    <row r="78" spans="2:5" ht="15" customHeight="1" x14ac:dyDescent="0.25">
      <c r="B78" s="206" t="s">
        <v>932</v>
      </c>
      <c r="C78" s="206"/>
      <c r="D78" s="79">
        <f>DatosDelitos!E323</f>
        <v>0</v>
      </c>
      <c r="E78" s="79">
        <f>DatosDelitos!F323</f>
        <v>0</v>
      </c>
    </row>
    <row r="79" spans="2:5" ht="15" customHeight="1" x14ac:dyDescent="0.25">
      <c r="B79" s="206" t="s">
        <v>623</v>
      </c>
      <c r="C79" s="206"/>
      <c r="D79" s="79">
        <f>DatosDelitos!E325</f>
        <v>0</v>
      </c>
      <c r="E79" s="79">
        <f>DatosDelitos!F325</f>
        <v>0</v>
      </c>
    </row>
    <row r="80" spans="2:5" ht="15" customHeight="1" x14ac:dyDescent="0.25">
      <c r="B80" s="206" t="s">
        <v>187</v>
      </c>
      <c r="C80" s="206"/>
      <c r="D80" s="79">
        <f>SUM(D48:D79)</f>
        <v>23592</v>
      </c>
      <c r="E80" s="79">
        <f>SUM(E48:E79)</f>
        <v>15921</v>
      </c>
    </row>
    <row r="82" spans="2:13" s="82" customFormat="1" ht="15.75" x14ac:dyDescent="0.25">
      <c r="B82" s="80" t="s">
        <v>938</v>
      </c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</row>
    <row r="84" spans="2:13" ht="25.5" x14ac:dyDescent="0.2">
      <c r="D84" s="83" t="s">
        <v>300</v>
      </c>
    </row>
    <row r="85" spans="2:13" ht="13.15" customHeight="1" x14ac:dyDescent="0.25">
      <c r="B85" s="204" t="s">
        <v>907</v>
      </c>
      <c r="C85" s="204"/>
      <c r="D85" s="79">
        <f>DatosDelitos!M5+DatosDelitos!M13-DatosDelitos!M17</f>
        <v>23</v>
      </c>
    </row>
    <row r="86" spans="2:13" ht="13.15" customHeight="1" x14ac:dyDescent="0.25">
      <c r="B86" s="204" t="s">
        <v>275</v>
      </c>
      <c r="C86" s="204"/>
      <c r="D86" s="79">
        <f>DatosDelitos!M10</f>
        <v>1</v>
      </c>
    </row>
    <row r="87" spans="2:13" ht="13.15" customHeight="1" x14ac:dyDescent="0.25">
      <c r="B87" s="204" t="s">
        <v>318</v>
      </c>
      <c r="C87" s="204"/>
      <c r="D87" s="79">
        <f>DatosDelitos!M20</f>
        <v>0</v>
      </c>
    </row>
    <row r="88" spans="2:13" ht="13.15" customHeight="1" x14ac:dyDescent="0.25">
      <c r="B88" s="204" t="s">
        <v>321</v>
      </c>
      <c r="C88" s="204"/>
      <c r="D88" s="79">
        <f>DatosDelitos!M23</f>
        <v>0</v>
      </c>
    </row>
    <row r="89" spans="2:13" ht="13.15" customHeight="1" x14ac:dyDescent="0.25">
      <c r="B89" s="204" t="s">
        <v>939</v>
      </c>
      <c r="C89" s="204"/>
      <c r="D89" s="79">
        <f>SUM(DatosDelitos!M17,DatosDelitos!M44)</f>
        <v>16</v>
      </c>
    </row>
    <row r="90" spans="2:13" ht="13.15" customHeight="1" x14ac:dyDescent="0.25">
      <c r="B90" s="204" t="s">
        <v>909</v>
      </c>
      <c r="C90" s="204"/>
      <c r="D90" s="79">
        <f>DatosDelitos!M30</f>
        <v>20</v>
      </c>
    </row>
    <row r="91" spans="2:13" ht="13.15" customHeight="1" x14ac:dyDescent="0.25">
      <c r="B91" s="204" t="s">
        <v>910</v>
      </c>
      <c r="C91" s="204"/>
      <c r="D91" s="79">
        <f>DatosDelitos!M42-DatosDelitos!M44</f>
        <v>0</v>
      </c>
    </row>
    <row r="92" spans="2:13" ht="13.15" customHeight="1" x14ac:dyDescent="0.25">
      <c r="B92" s="204" t="s">
        <v>911</v>
      </c>
      <c r="C92" s="204"/>
      <c r="D92" s="79">
        <f>DatosDelitos!M50</f>
        <v>111</v>
      </c>
    </row>
    <row r="93" spans="2:13" ht="13.15" customHeight="1" x14ac:dyDescent="0.25">
      <c r="B93" s="204" t="s">
        <v>912</v>
      </c>
      <c r="C93" s="204"/>
      <c r="D93" s="79">
        <f>DatosDelitos!M72</f>
        <v>2</v>
      </c>
    </row>
    <row r="94" spans="2:13" ht="27" customHeight="1" x14ac:dyDescent="0.25">
      <c r="B94" s="204" t="s">
        <v>936</v>
      </c>
      <c r="C94" s="204"/>
      <c r="D94" s="79">
        <f>DatosDelitos!M74</f>
        <v>12</v>
      </c>
    </row>
    <row r="95" spans="2:13" ht="13.15" customHeight="1" x14ac:dyDescent="0.25">
      <c r="B95" s="204" t="s">
        <v>914</v>
      </c>
      <c r="C95" s="204"/>
      <c r="D95" s="79">
        <f>DatosDelitos!M82</f>
        <v>15</v>
      </c>
    </row>
    <row r="96" spans="2:13" ht="13.15" customHeight="1" x14ac:dyDescent="0.25">
      <c r="B96" s="204" t="s">
        <v>915</v>
      </c>
      <c r="C96" s="204"/>
      <c r="D96" s="79">
        <f>DatosDelitos!M85</f>
        <v>3</v>
      </c>
    </row>
    <row r="97" spans="2:4" ht="13.15" customHeight="1" x14ac:dyDescent="0.25">
      <c r="B97" s="204" t="s">
        <v>643</v>
      </c>
      <c r="C97" s="204"/>
      <c r="D97" s="79">
        <f>DatosDelitos!M97</f>
        <v>83</v>
      </c>
    </row>
    <row r="98" spans="2:4" ht="27" customHeight="1" x14ac:dyDescent="0.25">
      <c r="B98" s="204" t="s">
        <v>937</v>
      </c>
      <c r="C98" s="204"/>
      <c r="D98" s="79">
        <f>DatosDelitos!M131</f>
        <v>12</v>
      </c>
    </row>
    <row r="99" spans="2:4" ht="13.15" customHeight="1" x14ac:dyDescent="0.25">
      <c r="B99" s="204" t="s">
        <v>917</v>
      </c>
      <c r="C99" s="204"/>
      <c r="D99" s="79">
        <f>DatosDelitos!M137</f>
        <v>11</v>
      </c>
    </row>
    <row r="100" spans="2:4" ht="13.15" customHeight="1" x14ac:dyDescent="0.25">
      <c r="B100" s="204" t="s">
        <v>918</v>
      </c>
      <c r="C100" s="204"/>
      <c r="D100" s="79">
        <f>DatosDelitos!M144</f>
        <v>0</v>
      </c>
    </row>
    <row r="101" spans="2:4" ht="13.15" customHeight="1" x14ac:dyDescent="0.25">
      <c r="B101" s="204" t="s">
        <v>940</v>
      </c>
      <c r="C101" s="204"/>
      <c r="D101" s="79">
        <f>DatosDelitos!M148</f>
        <v>33</v>
      </c>
    </row>
    <row r="102" spans="2:4" ht="13.15" customHeight="1" x14ac:dyDescent="0.25">
      <c r="B102" s="204" t="s">
        <v>850</v>
      </c>
      <c r="C102" s="204"/>
      <c r="D102" s="79">
        <f>SUM(DatosDelitos!M149,DatosDelitos!M150)</f>
        <v>0</v>
      </c>
    </row>
    <row r="103" spans="2:4" ht="13.15" customHeight="1" x14ac:dyDescent="0.25">
      <c r="B103" s="204" t="s">
        <v>848</v>
      </c>
      <c r="C103" s="204"/>
      <c r="D103" s="79">
        <f>SUM(DatosDelitos!M151:N155)</f>
        <v>55</v>
      </c>
    </row>
    <row r="104" spans="2:4" ht="13.15" customHeight="1" x14ac:dyDescent="0.25">
      <c r="B104" s="204" t="s">
        <v>920</v>
      </c>
      <c r="C104" s="204"/>
      <c r="D104" s="79">
        <f>SUM(SUM(DatosDelitos!M157:N160),SUM(DatosDelitos!M167:N172))</f>
        <v>3</v>
      </c>
    </row>
    <row r="105" spans="2:4" ht="13.15" customHeight="1" x14ac:dyDescent="0.25">
      <c r="B105" s="204" t="s">
        <v>941</v>
      </c>
      <c r="C105" s="204"/>
      <c r="D105" s="79">
        <f>SUM(DatosDelitos!M161:N165)</f>
        <v>24</v>
      </c>
    </row>
    <row r="106" spans="2:4" ht="13.15" customHeight="1" x14ac:dyDescent="0.25">
      <c r="B106" s="204" t="s">
        <v>921</v>
      </c>
      <c r="C106" s="204"/>
      <c r="D106" s="79">
        <f>SUM(DatosDelitos!M173:N177)</f>
        <v>580</v>
      </c>
    </row>
    <row r="107" spans="2:4" ht="13.15" customHeight="1" x14ac:dyDescent="0.25">
      <c r="B107" s="204" t="s">
        <v>922</v>
      </c>
      <c r="C107" s="204"/>
      <c r="D107" s="79">
        <f>DatosDelitos!M178</f>
        <v>18</v>
      </c>
    </row>
    <row r="108" spans="2:4" ht="13.15" customHeight="1" x14ac:dyDescent="0.25">
      <c r="B108" s="204" t="s">
        <v>923</v>
      </c>
      <c r="C108" s="204"/>
      <c r="D108" s="79">
        <f>DatosDelitos!M186</f>
        <v>70</v>
      </c>
    </row>
    <row r="109" spans="2:4" ht="13.15" customHeight="1" x14ac:dyDescent="0.25">
      <c r="B109" s="204" t="s">
        <v>924</v>
      </c>
      <c r="C109" s="204"/>
      <c r="D109" s="79">
        <f>DatosDelitos!M201</f>
        <v>96</v>
      </c>
    </row>
    <row r="110" spans="2:4" ht="13.15" customHeight="1" x14ac:dyDescent="0.25">
      <c r="B110" s="204" t="s">
        <v>925</v>
      </c>
      <c r="C110" s="204"/>
      <c r="D110" s="79">
        <f>DatosDelitos!M221</f>
        <v>12</v>
      </c>
    </row>
    <row r="111" spans="2:4" ht="13.15" customHeight="1" x14ac:dyDescent="0.25">
      <c r="B111" s="204" t="s">
        <v>926</v>
      </c>
      <c r="C111" s="204"/>
      <c r="D111" s="79">
        <f>DatosDelitos!M242</f>
        <v>5</v>
      </c>
    </row>
    <row r="112" spans="2:4" ht="13.15" customHeight="1" x14ac:dyDescent="0.25">
      <c r="B112" s="204" t="s">
        <v>927</v>
      </c>
      <c r="C112" s="204"/>
      <c r="D112" s="79">
        <f>DatosDelitos!M269</f>
        <v>33</v>
      </c>
    </row>
    <row r="113" spans="2:4" ht="38.25" customHeight="1" x14ac:dyDescent="0.25">
      <c r="B113" s="204" t="s">
        <v>928</v>
      </c>
      <c r="C113" s="204"/>
      <c r="D113" s="79">
        <f>DatosDelitos!M299</f>
        <v>0</v>
      </c>
    </row>
    <row r="114" spans="2:4" ht="13.15" customHeight="1" x14ac:dyDescent="0.25">
      <c r="B114" s="204" t="s">
        <v>929</v>
      </c>
      <c r="C114" s="204"/>
      <c r="D114" s="79">
        <f>DatosDelitos!M303</f>
        <v>0</v>
      </c>
    </row>
    <row r="115" spans="2:4" ht="13.15" customHeight="1" x14ac:dyDescent="0.25">
      <c r="B115" s="204" t="s">
        <v>930</v>
      </c>
      <c r="C115" s="204"/>
      <c r="D115" s="79">
        <f>DatosDelitos!M310+DatosDelitos!M318</f>
        <v>0</v>
      </c>
    </row>
    <row r="116" spans="2:4" ht="13.15" customHeight="1" x14ac:dyDescent="0.25">
      <c r="B116" s="204" t="s">
        <v>614</v>
      </c>
      <c r="C116" s="204"/>
      <c r="D116" s="79">
        <f>DatosDelitos!M316</f>
        <v>3</v>
      </c>
    </row>
    <row r="117" spans="2:4" ht="13.9" customHeight="1" x14ac:dyDescent="0.25">
      <c r="B117" s="204" t="s">
        <v>931</v>
      </c>
      <c r="C117" s="204"/>
      <c r="D117" s="79">
        <f>DatosDelitos!M321</f>
        <v>14</v>
      </c>
    </row>
    <row r="118" spans="2:4" ht="12.75" customHeight="1" x14ac:dyDescent="0.25">
      <c r="B118" s="206" t="s">
        <v>932</v>
      </c>
      <c r="C118" s="206"/>
      <c r="D118" s="79">
        <f>DatosDelitos!M323</f>
        <v>0</v>
      </c>
    </row>
    <row r="119" spans="2:4" ht="15" customHeight="1" x14ac:dyDescent="0.25">
      <c r="B119" s="206" t="s">
        <v>623</v>
      </c>
      <c r="C119" s="206"/>
      <c r="D119" s="79">
        <f>DatosDelitos!M325</f>
        <v>0</v>
      </c>
    </row>
    <row r="120" spans="2:4" ht="15" customHeight="1" x14ac:dyDescent="0.25">
      <c r="B120" s="204" t="s">
        <v>187</v>
      </c>
      <c r="C120" s="204"/>
      <c r="D120" s="79">
        <f>SUM(D85:D119)</f>
        <v>1255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1" t="s">
        <v>289</v>
      </c>
      <c r="C4" s="31" t="s">
        <v>290</v>
      </c>
      <c r="D4" s="31" t="s">
        <v>291</v>
      </c>
      <c r="E4" s="31" t="s">
        <v>292</v>
      </c>
      <c r="F4" s="31" t="s">
        <v>293</v>
      </c>
      <c r="G4" s="31" t="s">
        <v>294</v>
      </c>
      <c r="H4" s="31" t="s">
        <v>295</v>
      </c>
      <c r="I4" s="31" t="s">
        <v>296</v>
      </c>
      <c r="J4" s="31" t="s">
        <v>297</v>
      </c>
      <c r="K4" s="31" t="s">
        <v>298</v>
      </c>
      <c r="L4" s="31" t="s">
        <v>299</v>
      </c>
      <c r="M4" s="31" t="s">
        <v>300</v>
      </c>
      <c r="N4" s="31" t="s">
        <v>301</v>
      </c>
      <c r="O4" s="31" t="s">
        <v>302</v>
      </c>
    </row>
    <row r="5" spans="1:15" x14ac:dyDescent="0.25">
      <c r="A5" s="51" t="s">
        <v>303</v>
      </c>
      <c r="B5" s="32">
        <v>184</v>
      </c>
      <c r="C5" s="32">
        <v>201</v>
      </c>
      <c r="D5" s="33">
        <v>-8.45771144278607E-2</v>
      </c>
      <c r="E5" s="32">
        <v>1</v>
      </c>
      <c r="F5" s="32">
        <v>0</v>
      </c>
      <c r="G5" s="32">
        <v>86</v>
      </c>
      <c r="H5" s="32">
        <v>38</v>
      </c>
      <c r="I5" s="32">
        <v>25</v>
      </c>
      <c r="J5" s="32">
        <v>51</v>
      </c>
      <c r="K5" s="32">
        <v>18</v>
      </c>
      <c r="L5" s="32">
        <v>24</v>
      </c>
      <c r="M5" s="32">
        <v>3</v>
      </c>
      <c r="N5" s="32">
        <v>80</v>
      </c>
      <c r="O5" s="32">
        <v>94</v>
      </c>
    </row>
    <row r="6" spans="1:15" x14ac:dyDescent="0.25">
      <c r="A6" s="12" t="s">
        <v>304</v>
      </c>
      <c r="B6" s="13">
        <v>114</v>
      </c>
      <c r="C6" s="13">
        <v>137</v>
      </c>
      <c r="D6" s="34">
        <v>-0.167883211678832</v>
      </c>
      <c r="E6" s="13">
        <v>1</v>
      </c>
      <c r="F6" s="13">
        <v>0</v>
      </c>
      <c r="G6" s="13">
        <v>40</v>
      </c>
      <c r="H6" s="13">
        <v>2</v>
      </c>
      <c r="I6" s="13">
        <v>25</v>
      </c>
      <c r="J6" s="13">
        <v>41</v>
      </c>
      <c r="K6" s="13">
        <v>15</v>
      </c>
      <c r="L6" s="13">
        <v>11</v>
      </c>
      <c r="M6" s="13">
        <v>0</v>
      </c>
      <c r="N6" s="13">
        <v>72</v>
      </c>
      <c r="O6" s="25">
        <v>48</v>
      </c>
    </row>
    <row r="7" spans="1:15" x14ac:dyDescent="0.25">
      <c r="A7" s="12" t="s">
        <v>305</v>
      </c>
      <c r="B7" s="13">
        <v>4</v>
      </c>
      <c r="C7" s="13">
        <v>7</v>
      </c>
      <c r="D7" s="34">
        <v>-0.42857142857142899</v>
      </c>
      <c r="E7" s="13">
        <v>0</v>
      </c>
      <c r="F7" s="13">
        <v>0</v>
      </c>
      <c r="G7" s="13">
        <v>3</v>
      </c>
      <c r="H7" s="13">
        <v>0</v>
      </c>
      <c r="I7" s="13">
        <v>0</v>
      </c>
      <c r="J7" s="13">
        <v>9</v>
      </c>
      <c r="K7" s="13">
        <v>3</v>
      </c>
      <c r="L7" s="13">
        <v>13</v>
      </c>
      <c r="M7" s="13">
        <v>0</v>
      </c>
      <c r="N7" s="13">
        <v>3</v>
      </c>
      <c r="O7" s="25">
        <v>18</v>
      </c>
    </row>
    <row r="8" spans="1:15" x14ac:dyDescent="0.25">
      <c r="A8" s="12" t="s">
        <v>306</v>
      </c>
      <c r="B8" s="13">
        <v>56</v>
      </c>
      <c r="C8" s="13">
        <v>49</v>
      </c>
      <c r="D8" s="34">
        <v>0.14285714285714299</v>
      </c>
      <c r="E8" s="13">
        <v>0</v>
      </c>
      <c r="F8" s="13">
        <v>0</v>
      </c>
      <c r="G8" s="13">
        <v>43</v>
      </c>
      <c r="H8" s="13">
        <v>36</v>
      </c>
      <c r="I8" s="13">
        <v>0</v>
      </c>
      <c r="J8" s="13">
        <v>1</v>
      </c>
      <c r="K8" s="13">
        <v>0</v>
      </c>
      <c r="L8" s="13">
        <v>0</v>
      </c>
      <c r="M8" s="13">
        <v>3</v>
      </c>
      <c r="N8" s="13">
        <v>5</v>
      </c>
      <c r="O8" s="25">
        <v>28</v>
      </c>
    </row>
    <row r="9" spans="1:15" x14ac:dyDescent="0.25">
      <c r="A9" s="12" t="s">
        <v>307</v>
      </c>
      <c r="B9" s="13">
        <v>10</v>
      </c>
      <c r="C9" s="13">
        <v>8</v>
      </c>
      <c r="D9" s="34">
        <v>0.25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x14ac:dyDescent="0.25">
      <c r="A10" s="51" t="s">
        <v>308</v>
      </c>
      <c r="B10" s="32">
        <v>5</v>
      </c>
      <c r="C10" s="32">
        <v>8</v>
      </c>
      <c r="D10" s="33">
        <v>-0.375</v>
      </c>
      <c r="E10" s="32">
        <v>1</v>
      </c>
      <c r="F10" s="32">
        <v>1</v>
      </c>
      <c r="G10" s="32">
        <v>2</v>
      </c>
      <c r="H10" s="32">
        <v>2</v>
      </c>
      <c r="I10" s="32">
        <v>0</v>
      </c>
      <c r="J10" s="32">
        <v>0</v>
      </c>
      <c r="K10" s="32">
        <v>0</v>
      </c>
      <c r="L10" s="32">
        <v>0</v>
      </c>
      <c r="M10" s="32">
        <v>1</v>
      </c>
      <c r="N10" s="32">
        <v>0</v>
      </c>
      <c r="O10" s="32">
        <v>2</v>
      </c>
    </row>
    <row r="11" spans="1:15" x14ac:dyDescent="0.25">
      <c r="A11" s="12" t="s">
        <v>275</v>
      </c>
      <c r="B11" s="13">
        <v>5</v>
      </c>
      <c r="C11" s="13">
        <v>8</v>
      </c>
      <c r="D11" s="34">
        <v>-0.375</v>
      </c>
      <c r="E11" s="13">
        <v>1</v>
      </c>
      <c r="F11" s="13">
        <v>1</v>
      </c>
      <c r="G11" s="13">
        <v>2</v>
      </c>
      <c r="H11" s="13">
        <v>1</v>
      </c>
      <c r="I11" s="13">
        <v>0</v>
      </c>
      <c r="J11" s="13">
        <v>0</v>
      </c>
      <c r="K11" s="13">
        <v>0</v>
      </c>
      <c r="L11" s="13">
        <v>0</v>
      </c>
      <c r="M11" s="13">
        <v>1</v>
      </c>
      <c r="N11" s="13">
        <v>0</v>
      </c>
      <c r="O11" s="25">
        <v>2</v>
      </c>
    </row>
    <row r="12" spans="1:15" x14ac:dyDescent="0.25">
      <c r="A12" s="12" t="s">
        <v>309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1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x14ac:dyDescent="0.25">
      <c r="A13" s="51" t="s">
        <v>310</v>
      </c>
      <c r="B13" s="32">
        <v>59054</v>
      </c>
      <c r="C13" s="32">
        <v>57712</v>
      </c>
      <c r="D13" s="33">
        <v>2.3253396174105899E-2</v>
      </c>
      <c r="E13" s="32">
        <v>8017</v>
      </c>
      <c r="F13" s="32">
        <v>2244</v>
      </c>
      <c r="G13" s="32">
        <v>6306</v>
      </c>
      <c r="H13" s="32">
        <v>4559</v>
      </c>
      <c r="I13" s="32">
        <v>58</v>
      </c>
      <c r="J13" s="32">
        <v>34</v>
      </c>
      <c r="K13" s="32">
        <v>5</v>
      </c>
      <c r="L13" s="32">
        <v>4</v>
      </c>
      <c r="M13" s="32">
        <v>26</v>
      </c>
      <c r="N13" s="32">
        <v>183</v>
      </c>
      <c r="O13" s="32">
        <v>5236</v>
      </c>
    </row>
    <row r="14" spans="1:15" x14ac:dyDescent="0.25">
      <c r="A14" s="12" t="s">
        <v>311</v>
      </c>
      <c r="B14" s="13">
        <v>38492</v>
      </c>
      <c r="C14" s="13">
        <v>36263</v>
      </c>
      <c r="D14" s="34">
        <v>6.1467611615144899E-2</v>
      </c>
      <c r="E14" s="13">
        <v>412</v>
      </c>
      <c r="F14" s="13">
        <v>357</v>
      </c>
      <c r="G14" s="13">
        <v>1949</v>
      </c>
      <c r="H14" s="13">
        <v>2447</v>
      </c>
      <c r="I14" s="13">
        <v>27</v>
      </c>
      <c r="J14" s="13">
        <v>15</v>
      </c>
      <c r="K14" s="13">
        <v>1</v>
      </c>
      <c r="L14" s="13">
        <v>3</v>
      </c>
      <c r="M14" s="13">
        <v>18</v>
      </c>
      <c r="N14" s="13">
        <v>71</v>
      </c>
      <c r="O14" s="25">
        <v>3011</v>
      </c>
    </row>
    <row r="15" spans="1:15" x14ac:dyDescent="0.25">
      <c r="A15" s="12" t="s">
        <v>312</v>
      </c>
      <c r="B15" s="13">
        <v>5</v>
      </c>
      <c r="C15" s="13">
        <v>11</v>
      </c>
      <c r="D15" s="34">
        <v>-0.54545454545454497</v>
      </c>
      <c r="E15" s="13">
        <v>0</v>
      </c>
      <c r="F15" s="13">
        <v>0</v>
      </c>
      <c r="G15" s="13">
        <v>1</v>
      </c>
      <c r="H15" s="13">
        <v>13</v>
      </c>
      <c r="I15" s="13">
        <v>0</v>
      </c>
      <c r="J15" s="13">
        <v>2</v>
      </c>
      <c r="K15" s="13">
        <v>0</v>
      </c>
      <c r="L15" s="13">
        <v>0</v>
      </c>
      <c r="M15" s="13">
        <v>0</v>
      </c>
      <c r="N15" s="13">
        <v>1</v>
      </c>
      <c r="O15" s="25">
        <v>4</v>
      </c>
    </row>
    <row r="16" spans="1:15" x14ac:dyDescent="0.25">
      <c r="A16" s="12" t="s">
        <v>313</v>
      </c>
      <c r="B16" s="13">
        <v>5685</v>
      </c>
      <c r="C16" s="13">
        <v>7130</v>
      </c>
      <c r="D16" s="34">
        <v>-0.20266479663394099</v>
      </c>
      <c r="E16" s="13">
        <v>34</v>
      </c>
      <c r="F16" s="13">
        <v>37</v>
      </c>
      <c r="G16" s="13">
        <v>180</v>
      </c>
      <c r="H16" s="13">
        <v>195</v>
      </c>
      <c r="I16" s="13">
        <v>0</v>
      </c>
      <c r="J16" s="13">
        <v>1</v>
      </c>
      <c r="K16" s="13">
        <v>0</v>
      </c>
      <c r="L16" s="13">
        <v>0</v>
      </c>
      <c r="M16" s="13">
        <v>2</v>
      </c>
      <c r="N16" s="13">
        <v>0</v>
      </c>
      <c r="O16" s="25">
        <v>156</v>
      </c>
    </row>
    <row r="17" spans="1:15" x14ac:dyDescent="0.25">
      <c r="A17" s="12" t="s">
        <v>314</v>
      </c>
      <c r="B17" s="13">
        <v>14795</v>
      </c>
      <c r="C17" s="13">
        <v>14259</v>
      </c>
      <c r="D17" s="34">
        <v>3.75902938494986E-2</v>
      </c>
      <c r="E17" s="13">
        <v>7569</v>
      </c>
      <c r="F17" s="13">
        <v>1850</v>
      </c>
      <c r="G17" s="13">
        <v>4153</v>
      </c>
      <c r="H17" s="13">
        <v>1899</v>
      </c>
      <c r="I17" s="13">
        <v>31</v>
      </c>
      <c r="J17" s="13">
        <v>16</v>
      </c>
      <c r="K17" s="13">
        <v>4</v>
      </c>
      <c r="L17" s="13">
        <v>1</v>
      </c>
      <c r="M17" s="13">
        <v>6</v>
      </c>
      <c r="N17" s="13">
        <v>109</v>
      </c>
      <c r="O17" s="25">
        <v>2061</v>
      </c>
    </row>
    <row r="18" spans="1:15" x14ac:dyDescent="0.25">
      <c r="A18" s="12" t="s">
        <v>315</v>
      </c>
      <c r="B18" s="13">
        <v>77</v>
      </c>
      <c r="C18" s="13">
        <v>48</v>
      </c>
      <c r="D18" s="34">
        <v>0.60416666666666696</v>
      </c>
      <c r="E18" s="13">
        <v>2</v>
      </c>
      <c r="F18" s="13">
        <v>0</v>
      </c>
      <c r="G18" s="13">
        <v>23</v>
      </c>
      <c r="H18" s="13">
        <v>5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2</v>
      </c>
      <c r="O18" s="25">
        <v>4</v>
      </c>
    </row>
    <row r="19" spans="1:15" x14ac:dyDescent="0.25">
      <c r="A19" s="12" t="s">
        <v>316</v>
      </c>
      <c r="B19" s="13">
        <v>0</v>
      </c>
      <c r="C19" s="13">
        <v>1</v>
      </c>
      <c r="D19" s="34">
        <v>-1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x14ac:dyDescent="0.25">
      <c r="A20" s="51" t="s">
        <v>317</v>
      </c>
      <c r="B20" s="32">
        <v>56</v>
      </c>
      <c r="C20" s="32">
        <v>29</v>
      </c>
      <c r="D20" s="33">
        <v>0.931034482758621</v>
      </c>
      <c r="E20" s="32">
        <v>0</v>
      </c>
      <c r="F20" s="32">
        <v>0</v>
      </c>
      <c r="G20" s="32">
        <v>1</v>
      </c>
      <c r="H20" s="32">
        <v>2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5</v>
      </c>
    </row>
    <row r="21" spans="1:15" x14ac:dyDescent="0.25">
      <c r="A21" s="12" t="s">
        <v>318</v>
      </c>
      <c r="B21" s="13">
        <v>10</v>
      </c>
      <c r="C21" s="13">
        <v>8</v>
      </c>
      <c r="D21" s="34">
        <v>0.25</v>
      </c>
      <c r="E21" s="13">
        <v>0</v>
      </c>
      <c r="F21" s="13">
        <v>0</v>
      </c>
      <c r="G21" s="13">
        <v>1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1</v>
      </c>
    </row>
    <row r="22" spans="1:15" x14ac:dyDescent="0.25">
      <c r="A22" s="12" t="s">
        <v>319</v>
      </c>
      <c r="B22" s="13">
        <v>46</v>
      </c>
      <c r="C22" s="13">
        <v>21</v>
      </c>
      <c r="D22" s="34">
        <v>1.19047619047619</v>
      </c>
      <c r="E22" s="13">
        <v>0</v>
      </c>
      <c r="F22" s="13">
        <v>0</v>
      </c>
      <c r="G22" s="13">
        <v>0</v>
      </c>
      <c r="H22" s="13">
        <v>2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4</v>
      </c>
    </row>
    <row r="23" spans="1:15" x14ac:dyDescent="0.25">
      <c r="A23" s="51" t="s">
        <v>320</v>
      </c>
      <c r="B23" s="32">
        <v>1</v>
      </c>
      <c r="C23" s="32">
        <v>4</v>
      </c>
      <c r="D23" s="33">
        <v>-0.75</v>
      </c>
      <c r="E23" s="32">
        <v>0</v>
      </c>
      <c r="F23" s="32">
        <v>0</v>
      </c>
      <c r="G23" s="32">
        <v>1</v>
      </c>
      <c r="H23" s="32">
        <v>1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321</v>
      </c>
      <c r="B24" s="13">
        <v>1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1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325</v>
      </c>
      <c r="B28" s="13">
        <v>0</v>
      </c>
      <c r="C28" s="13">
        <v>2</v>
      </c>
      <c r="D28" s="34">
        <v>-1</v>
      </c>
      <c r="E28" s="13">
        <v>0</v>
      </c>
      <c r="F28" s="13">
        <v>0</v>
      </c>
      <c r="G28" s="13">
        <v>0</v>
      </c>
      <c r="H28" s="13">
        <v>1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326</v>
      </c>
      <c r="B29" s="13">
        <v>0</v>
      </c>
      <c r="C29" s="13">
        <v>2</v>
      </c>
      <c r="D29" s="34">
        <v>-1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x14ac:dyDescent="0.25">
      <c r="A30" s="51" t="s">
        <v>327</v>
      </c>
      <c r="B30" s="32">
        <v>5708</v>
      </c>
      <c r="C30" s="32">
        <v>5187</v>
      </c>
      <c r="D30" s="33">
        <v>0.10044341623289001</v>
      </c>
      <c r="E30" s="32">
        <v>1621</v>
      </c>
      <c r="F30" s="32">
        <v>862</v>
      </c>
      <c r="G30" s="32">
        <v>656</v>
      </c>
      <c r="H30" s="32">
        <v>1050</v>
      </c>
      <c r="I30" s="32">
        <v>2</v>
      </c>
      <c r="J30" s="32">
        <v>11</v>
      </c>
      <c r="K30" s="32">
        <v>1</v>
      </c>
      <c r="L30" s="32">
        <v>2</v>
      </c>
      <c r="M30" s="32">
        <v>20</v>
      </c>
      <c r="N30" s="32">
        <v>33</v>
      </c>
      <c r="O30" s="32">
        <v>1110</v>
      </c>
    </row>
    <row r="31" spans="1:15" x14ac:dyDescent="0.25">
      <c r="A31" s="12" t="s">
        <v>328</v>
      </c>
      <c r="B31" s="13">
        <v>95</v>
      </c>
      <c r="C31" s="13">
        <v>81</v>
      </c>
      <c r="D31" s="34">
        <v>0.17283950617284</v>
      </c>
      <c r="E31" s="13">
        <v>3</v>
      </c>
      <c r="F31" s="13">
        <v>1</v>
      </c>
      <c r="G31" s="13">
        <v>17</v>
      </c>
      <c r="H31" s="13">
        <v>7</v>
      </c>
      <c r="I31" s="13">
        <v>0</v>
      </c>
      <c r="J31" s="13">
        <v>3</v>
      </c>
      <c r="K31" s="13">
        <v>0</v>
      </c>
      <c r="L31" s="13">
        <v>0</v>
      </c>
      <c r="M31" s="13">
        <v>1</v>
      </c>
      <c r="N31" s="13">
        <v>7</v>
      </c>
      <c r="O31" s="25">
        <v>8</v>
      </c>
    </row>
    <row r="32" spans="1:15" x14ac:dyDescent="0.25">
      <c r="A32" s="12" t="s">
        <v>329</v>
      </c>
      <c r="B32" s="13">
        <v>26</v>
      </c>
      <c r="C32" s="13">
        <v>16</v>
      </c>
      <c r="D32" s="34">
        <v>0.625</v>
      </c>
      <c r="E32" s="13">
        <v>0</v>
      </c>
      <c r="F32" s="13">
        <v>0</v>
      </c>
      <c r="G32" s="13">
        <v>1</v>
      </c>
      <c r="H32" s="13">
        <v>0</v>
      </c>
      <c r="I32" s="13">
        <v>2</v>
      </c>
      <c r="J32" s="13">
        <v>0</v>
      </c>
      <c r="K32" s="13">
        <v>0</v>
      </c>
      <c r="L32" s="13">
        <v>0</v>
      </c>
      <c r="M32" s="13">
        <v>0</v>
      </c>
      <c r="N32" s="13">
        <v>6</v>
      </c>
      <c r="O32" s="25">
        <v>0</v>
      </c>
    </row>
    <row r="33" spans="1:15" x14ac:dyDescent="0.25">
      <c r="A33" s="12" t="s">
        <v>330</v>
      </c>
      <c r="B33" s="13">
        <v>3094</v>
      </c>
      <c r="C33" s="13">
        <v>2824</v>
      </c>
      <c r="D33" s="34">
        <v>9.5609065155807402E-2</v>
      </c>
      <c r="E33" s="13">
        <v>469</v>
      </c>
      <c r="F33" s="13">
        <v>188</v>
      </c>
      <c r="G33" s="13">
        <v>332</v>
      </c>
      <c r="H33" s="13">
        <v>332</v>
      </c>
      <c r="I33" s="13">
        <v>0</v>
      </c>
      <c r="J33" s="13">
        <v>5</v>
      </c>
      <c r="K33" s="13">
        <v>0</v>
      </c>
      <c r="L33" s="13">
        <v>1</v>
      </c>
      <c r="M33" s="13">
        <v>9</v>
      </c>
      <c r="N33" s="13">
        <v>9</v>
      </c>
      <c r="O33" s="25">
        <v>328</v>
      </c>
    </row>
    <row r="34" spans="1:15" x14ac:dyDescent="0.25">
      <c r="A34" s="12" t="s">
        <v>331</v>
      </c>
      <c r="B34" s="13">
        <v>163</v>
      </c>
      <c r="C34" s="13">
        <v>149</v>
      </c>
      <c r="D34" s="34">
        <v>9.3959731543624206E-2</v>
      </c>
      <c r="E34" s="13">
        <v>23</v>
      </c>
      <c r="F34" s="13">
        <v>15</v>
      </c>
      <c r="G34" s="13">
        <v>20</v>
      </c>
      <c r="H34" s="13">
        <v>14</v>
      </c>
      <c r="I34" s="13">
        <v>0</v>
      </c>
      <c r="J34" s="13">
        <v>0</v>
      </c>
      <c r="K34" s="13">
        <v>1</v>
      </c>
      <c r="L34" s="13">
        <v>0</v>
      </c>
      <c r="M34" s="13">
        <v>0</v>
      </c>
      <c r="N34" s="13">
        <v>1</v>
      </c>
      <c r="O34" s="25">
        <v>20</v>
      </c>
    </row>
    <row r="35" spans="1:15" x14ac:dyDescent="0.25">
      <c r="A35" s="12" t="s">
        <v>332</v>
      </c>
      <c r="B35" s="13">
        <v>1051</v>
      </c>
      <c r="C35" s="13">
        <v>1057</v>
      </c>
      <c r="D35" s="34">
        <v>-5.6764427625354804E-3</v>
      </c>
      <c r="E35" s="13">
        <v>86</v>
      </c>
      <c r="F35" s="13">
        <v>30</v>
      </c>
      <c r="G35" s="13">
        <v>82</v>
      </c>
      <c r="H35" s="13">
        <v>105</v>
      </c>
      <c r="I35" s="13">
        <v>0</v>
      </c>
      <c r="J35" s="13">
        <v>1</v>
      </c>
      <c r="K35" s="13">
        <v>0</v>
      </c>
      <c r="L35" s="13">
        <v>1</v>
      </c>
      <c r="M35" s="13">
        <v>10</v>
      </c>
      <c r="N35" s="13">
        <v>0</v>
      </c>
      <c r="O35" s="25">
        <v>81</v>
      </c>
    </row>
    <row r="36" spans="1:15" x14ac:dyDescent="0.25">
      <c r="A36" s="12" t="s">
        <v>333</v>
      </c>
      <c r="B36" s="13">
        <v>454</v>
      </c>
      <c r="C36" s="13">
        <v>395</v>
      </c>
      <c r="D36" s="34">
        <v>0.14936708860759501</v>
      </c>
      <c r="E36" s="13">
        <v>894</v>
      </c>
      <c r="F36" s="13">
        <v>542</v>
      </c>
      <c r="G36" s="13">
        <v>106</v>
      </c>
      <c r="H36" s="13">
        <v>344</v>
      </c>
      <c r="I36" s="13">
        <v>0</v>
      </c>
      <c r="J36" s="13">
        <v>2</v>
      </c>
      <c r="K36" s="13">
        <v>0</v>
      </c>
      <c r="L36" s="13">
        <v>0</v>
      </c>
      <c r="M36" s="13">
        <v>0</v>
      </c>
      <c r="N36" s="13">
        <v>8</v>
      </c>
      <c r="O36" s="25">
        <v>454</v>
      </c>
    </row>
    <row r="37" spans="1:15" x14ac:dyDescent="0.25">
      <c r="A37" s="12" t="s">
        <v>334</v>
      </c>
      <c r="B37" s="13">
        <v>94</v>
      </c>
      <c r="C37" s="13">
        <v>74</v>
      </c>
      <c r="D37" s="34">
        <v>0.27027027027027001</v>
      </c>
      <c r="E37" s="13">
        <v>69</v>
      </c>
      <c r="F37" s="13">
        <v>61</v>
      </c>
      <c r="G37" s="13">
        <v>19</v>
      </c>
      <c r="H37" s="13">
        <v>139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112</v>
      </c>
    </row>
    <row r="38" spans="1:15" x14ac:dyDescent="0.25">
      <c r="A38" s="12" t="s">
        <v>335</v>
      </c>
      <c r="B38" s="13">
        <v>56</v>
      </c>
      <c r="C38" s="13">
        <v>23</v>
      </c>
      <c r="D38" s="34">
        <v>1.4347826086956501</v>
      </c>
      <c r="E38" s="13">
        <v>38</v>
      </c>
      <c r="F38" s="13">
        <v>13</v>
      </c>
      <c r="G38" s="13">
        <v>10</v>
      </c>
      <c r="H38" s="13">
        <v>47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67</v>
      </c>
    </row>
    <row r="39" spans="1:15" x14ac:dyDescent="0.25">
      <c r="A39" s="12" t="s">
        <v>336</v>
      </c>
      <c r="B39" s="13">
        <v>3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338</v>
      </c>
      <c r="B41" s="13">
        <v>672</v>
      </c>
      <c r="C41" s="13">
        <v>568</v>
      </c>
      <c r="D41" s="34">
        <v>0.183098591549296</v>
      </c>
      <c r="E41" s="13">
        <v>39</v>
      </c>
      <c r="F41" s="13">
        <v>12</v>
      </c>
      <c r="G41" s="13">
        <v>69</v>
      </c>
      <c r="H41" s="13">
        <v>62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2</v>
      </c>
      <c r="O41" s="25">
        <v>40</v>
      </c>
    </row>
    <row r="42" spans="1:15" x14ac:dyDescent="0.25">
      <c r="A42" s="51" t="s">
        <v>339</v>
      </c>
      <c r="B42" s="32">
        <v>1168</v>
      </c>
      <c r="C42" s="32">
        <v>938</v>
      </c>
      <c r="D42" s="33">
        <v>0.245202558635394</v>
      </c>
      <c r="E42" s="32">
        <v>653</v>
      </c>
      <c r="F42" s="32">
        <v>114</v>
      </c>
      <c r="G42" s="32">
        <v>201</v>
      </c>
      <c r="H42" s="32">
        <v>228</v>
      </c>
      <c r="I42" s="32">
        <v>0</v>
      </c>
      <c r="J42" s="32">
        <v>7</v>
      </c>
      <c r="K42" s="32">
        <v>0</v>
      </c>
      <c r="L42" s="32">
        <v>0</v>
      </c>
      <c r="M42" s="32">
        <v>10</v>
      </c>
      <c r="N42" s="32">
        <v>1</v>
      </c>
      <c r="O42" s="32">
        <v>171</v>
      </c>
    </row>
    <row r="43" spans="1:15" x14ac:dyDescent="0.25">
      <c r="A43" s="12" t="s">
        <v>340</v>
      </c>
      <c r="B43" s="13">
        <v>74</v>
      </c>
      <c r="C43" s="13">
        <v>54</v>
      </c>
      <c r="D43" s="34">
        <v>0.37037037037037002</v>
      </c>
      <c r="E43" s="13">
        <v>2</v>
      </c>
      <c r="F43" s="13">
        <v>0</v>
      </c>
      <c r="G43" s="13">
        <v>8</v>
      </c>
      <c r="H43" s="13">
        <v>3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4</v>
      </c>
    </row>
    <row r="44" spans="1:15" x14ac:dyDescent="0.25">
      <c r="A44" s="12" t="s">
        <v>341</v>
      </c>
      <c r="B44" s="13">
        <v>1026</v>
      </c>
      <c r="C44" s="13">
        <v>816</v>
      </c>
      <c r="D44" s="34">
        <v>0.25735294117647101</v>
      </c>
      <c r="E44" s="13">
        <v>650</v>
      </c>
      <c r="F44" s="13">
        <v>114</v>
      </c>
      <c r="G44" s="13">
        <v>184</v>
      </c>
      <c r="H44" s="13">
        <v>216</v>
      </c>
      <c r="I44" s="13">
        <v>0</v>
      </c>
      <c r="J44" s="13">
        <v>7</v>
      </c>
      <c r="K44" s="13">
        <v>0</v>
      </c>
      <c r="L44" s="13">
        <v>0</v>
      </c>
      <c r="M44" s="13">
        <v>10</v>
      </c>
      <c r="N44" s="13">
        <v>1</v>
      </c>
      <c r="O44" s="25">
        <v>154</v>
      </c>
    </row>
    <row r="45" spans="1:15" x14ac:dyDescent="0.25">
      <c r="A45" s="12" t="s">
        <v>342</v>
      </c>
      <c r="B45" s="13">
        <v>10</v>
      </c>
      <c r="C45" s="13">
        <v>17</v>
      </c>
      <c r="D45" s="34">
        <v>-0.41176470588235298</v>
      </c>
      <c r="E45" s="13">
        <v>0</v>
      </c>
      <c r="F45" s="13">
        <v>0</v>
      </c>
      <c r="G45" s="13">
        <v>0</v>
      </c>
      <c r="H45" s="13">
        <v>1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343</v>
      </c>
      <c r="B46" s="13">
        <v>13</v>
      </c>
      <c r="C46" s="13">
        <v>6</v>
      </c>
      <c r="D46" s="34">
        <v>1.1666666666666701</v>
      </c>
      <c r="E46" s="13">
        <v>0</v>
      </c>
      <c r="F46" s="13">
        <v>0</v>
      </c>
      <c r="G46" s="13">
        <v>3</v>
      </c>
      <c r="H46" s="13">
        <v>7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12</v>
      </c>
    </row>
    <row r="47" spans="1:15" x14ac:dyDescent="0.25">
      <c r="A47" s="12" t="s">
        <v>344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345</v>
      </c>
      <c r="B48" s="13">
        <v>41</v>
      </c>
      <c r="C48" s="13">
        <v>38</v>
      </c>
      <c r="D48" s="34">
        <v>7.8947368421052599E-2</v>
      </c>
      <c r="E48" s="13">
        <v>1</v>
      </c>
      <c r="F48" s="13">
        <v>0</v>
      </c>
      <c r="G48" s="13">
        <v>5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1</v>
      </c>
    </row>
    <row r="49" spans="1:15" x14ac:dyDescent="0.25">
      <c r="A49" s="12" t="s">
        <v>346</v>
      </c>
      <c r="B49" s="13">
        <v>4</v>
      </c>
      <c r="C49" s="13">
        <v>7</v>
      </c>
      <c r="D49" s="34">
        <v>-0.42857142857142899</v>
      </c>
      <c r="E49" s="13">
        <v>0</v>
      </c>
      <c r="F49" s="13">
        <v>0</v>
      </c>
      <c r="G49" s="13">
        <v>1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x14ac:dyDescent="0.25">
      <c r="A50" s="51" t="s">
        <v>347</v>
      </c>
      <c r="B50" s="32">
        <v>2735</v>
      </c>
      <c r="C50" s="32">
        <v>2508</v>
      </c>
      <c r="D50" s="33">
        <v>9.0510366826156305E-2</v>
      </c>
      <c r="E50" s="32">
        <v>73</v>
      </c>
      <c r="F50" s="32">
        <v>27</v>
      </c>
      <c r="G50" s="32">
        <v>517</v>
      </c>
      <c r="H50" s="32">
        <v>332</v>
      </c>
      <c r="I50" s="32">
        <v>174</v>
      </c>
      <c r="J50" s="32">
        <v>205</v>
      </c>
      <c r="K50" s="32">
        <v>0</v>
      </c>
      <c r="L50" s="32">
        <v>0</v>
      </c>
      <c r="M50" s="32">
        <v>111</v>
      </c>
      <c r="N50" s="32">
        <v>108</v>
      </c>
      <c r="O50" s="32">
        <v>370</v>
      </c>
    </row>
    <row r="51" spans="1:15" x14ac:dyDescent="0.25">
      <c r="A51" s="12" t="s">
        <v>348</v>
      </c>
      <c r="B51" s="13">
        <v>635</v>
      </c>
      <c r="C51" s="13">
        <v>590</v>
      </c>
      <c r="D51" s="34">
        <v>7.6271186440677999E-2</v>
      </c>
      <c r="E51" s="13">
        <v>10</v>
      </c>
      <c r="F51" s="13">
        <v>4</v>
      </c>
      <c r="G51" s="13">
        <v>57</v>
      </c>
      <c r="H51" s="13">
        <v>31</v>
      </c>
      <c r="I51" s="13">
        <v>58</v>
      </c>
      <c r="J51" s="13">
        <v>63</v>
      </c>
      <c r="K51" s="13">
        <v>0</v>
      </c>
      <c r="L51" s="13">
        <v>0</v>
      </c>
      <c r="M51" s="13">
        <v>0</v>
      </c>
      <c r="N51" s="13">
        <v>31</v>
      </c>
      <c r="O51" s="25">
        <v>54</v>
      </c>
    </row>
    <row r="52" spans="1:15" x14ac:dyDescent="0.25">
      <c r="A52" s="12" t="s">
        <v>349</v>
      </c>
      <c r="B52" s="13">
        <v>84</v>
      </c>
      <c r="C52" s="13">
        <v>130</v>
      </c>
      <c r="D52" s="34">
        <v>-0.35384615384615398</v>
      </c>
      <c r="E52" s="13">
        <v>2</v>
      </c>
      <c r="F52" s="13">
        <v>0</v>
      </c>
      <c r="G52" s="13">
        <v>7</v>
      </c>
      <c r="H52" s="13">
        <v>0</v>
      </c>
      <c r="I52" s="13">
        <v>24</v>
      </c>
      <c r="J52" s="13">
        <v>7</v>
      </c>
      <c r="K52" s="13">
        <v>0</v>
      </c>
      <c r="L52" s="13">
        <v>0</v>
      </c>
      <c r="M52" s="13">
        <v>0</v>
      </c>
      <c r="N52" s="13">
        <v>16</v>
      </c>
      <c r="O52" s="25">
        <v>8</v>
      </c>
    </row>
    <row r="53" spans="1:15" x14ac:dyDescent="0.25">
      <c r="A53" s="12" t="s">
        <v>350</v>
      </c>
      <c r="B53" s="13">
        <v>1169</v>
      </c>
      <c r="C53" s="13">
        <v>968</v>
      </c>
      <c r="D53" s="34">
        <v>0.207644628099174</v>
      </c>
      <c r="E53" s="13">
        <v>31</v>
      </c>
      <c r="F53" s="13">
        <v>12</v>
      </c>
      <c r="G53" s="13">
        <v>235</v>
      </c>
      <c r="H53" s="13">
        <v>148</v>
      </c>
      <c r="I53" s="13">
        <v>46</v>
      </c>
      <c r="J53" s="13">
        <v>50</v>
      </c>
      <c r="K53" s="13">
        <v>0</v>
      </c>
      <c r="L53" s="13">
        <v>0</v>
      </c>
      <c r="M53" s="13">
        <v>96</v>
      </c>
      <c r="N53" s="13">
        <v>26</v>
      </c>
      <c r="O53" s="25">
        <v>113</v>
      </c>
    </row>
    <row r="54" spans="1:15" x14ac:dyDescent="0.25">
      <c r="A54" s="12" t="s">
        <v>351</v>
      </c>
      <c r="B54" s="13">
        <v>36</v>
      </c>
      <c r="C54" s="13">
        <v>42</v>
      </c>
      <c r="D54" s="34">
        <v>-0.14285714285714299</v>
      </c>
      <c r="E54" s="13">
        <v>0</v>
      </c>
      <c r="F54" s="13">
        <v>0</v>
      </c>
      <c r="G54" s="13">
        <v>6</v>
      </c>
      <c r="H54" s="13">
        <v>0</v>
      </c>
      <c r="I54" s="13">
        <v>7</v>
      </c>
      <c r="J54" s="13">
        <v>7</v>
      </c>
      <c r="K54" s="13">
        <v>0</v>
      </c>
      <c r="L54" s="13">
        <v>0</v>
      </c>
      <c r="M54" s="13">
        <v>0</v>
      </c>
      <c r="N54" s="13">
        <v>7</v>
      </c>
      <c r="O54" s="25">
        <v>4</v>
      </c>
    </row>
    <row r="55" spans="1:15" x14ac:dyDescent="0.25">
      <c r="A55" s="12" t="s">
        <v>352</v>
      </c>
      <c r="B55" s="13">
        <v>6</v>
      </c>
      <c r="C55" s="13">
        <v>6</v>
      </c>
      <c r="D55" s="34">
        <v>0</v>
      </c>
      <c r="E55" s="13">
        <v>0</v>
      </c>
      <c r="F55" s="13">
        <v>0</v>
      </c>
      <c r="G55" s="13">
        <v>1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6</v>
      </c>
    </row>
    <row r="56" spans="1:15" x14ac:dyDescent="0.25">
      <c r="A56" s="12" t="s">
        <v>353</v>
      </c>
      <c r="B56" s="13">
        <v>88</v>
      </c>
      <c r="C56" s="13">
        <v>76</v>
      </c>
      <c r="D56" s="34">
        <v>0.157894736842105</v>
      </c>
      <c r="E56" s="13">
        <v>5</v>
      </c>
      <c r="F56" s="13">
        <v>1</v>
      </c>
      <c r="G56" s="13">
        <v>21</v>
      </c>
      <c r="H56" s="13">
        <v>10</v>
      </c>
      <c r="I56" s="13">
        <v>2</v>
      </c>
      <c r="J56" s="13">
        <v>2</v>
      </c>
      <c r="K56" s="13">
        <v>0</v>
      </c>
      <c r="L56" s="13">
        <v>0</v>
      </c>
      <c r="M56" s="13">
        <v>2</v>
      </c>
      <c r="N56" s="13">
        <v>1</v>
      </c>
      <c r="O56" s="25">
        <v>3</v>
      </c>
    </row>
    <row r="57" spans="1:15" x14ac:dyDescent="0.25">
      <c r="A57" s="12" t="s">
        <v>354</v>
      </c>
      <c r="B57" s="13">
        <v>108</v>
      </c>
      <c r="C57" s="13">
        <v>88</v>
      </c>
      <c r="D57" s="34">
        <v>0.22727272727272699</v>
      </c>
      <c r="E57" s="13">
        <v>15</v>
      </c>
      <c r="F57" s="13">
        <v>7</v>
      </c>
      <c r="G57" s="13">
        <v>28</v>
      </c>
      <c r="H57" s="13">
        <v>30</v>
      </c>
      <c r="I57" s="13">
        <v>0</v>
      </c>
      <c r="J57" s="13">
        <v>2</v>
      </c>
      <c r="K57" s="13">
        <v>0</v>
      </c>
      <c r="L57" s="13">
        <v>0</v>
      </c>
      <c r="M57" s="13">
        <v>0</v>
      </c>
      <c r="N57" s="13">
        <v>2</v>
      </c>
      <c r="O57" s="25">
        <v>32</v>
      </c>
    </row>
    <row r="58" spans="1:15" x14ac:dyDescent="0.25">
      <c r="A58" s="12" t="s">
        <v>355</v>
      </c>
      <c r="B58" s="13">
        <v>50</v>
      </c>
      <c r="C58" s="13">
        <v>39</v>
      </c>
      <c r="D58" s="34">
        <v>0.28205128205128199</v>
      </c>
      <c r="E58" s="13">
        <v>0</v>
      </c>
      <c r="F58" s="13">
        <v>0</v>
      </c>
      <c r="G58" s="13">
        <v>6</v>
      </c>
      <c r="H58" s="13">
        <v>1</v>
      </c>
      <c r="I58" s="13">
        <v>1</v>
      </c>
      <c r="J58" s="13">
        <v>0</v>
      </c>
      <c r="K58" s="13">
        <v>0</v>
      </c>
      <c r="L58" s="13">
        <v>0</v>
      </c>
      <c r="M58" s="13">
        <v>0</v>
      </c>
      <c r="N58" s="13">
        <v>1</v>
      </c>
      <c r="O58" s="25">
        <v>1</v>
      </c>
    </row>
    <row r="59" spans="1:15" x14ac:dyDescent="0.25">
      <c r="A59" s="12" t="s">
        <v>356</v>
      </c>
      <c r="B59" s="13">
        <v>8</v>
      </c>
      <c r="C59" s="13">
        <v>11</v>
      </c>
      <c r="D59" s="34">
        <v>-0.27272727272727298</v>
      </c>
      <c r="E59" s="13">
        <v>0</v>
      </c>
      <c r="F59" s="13">
        <v>0</v>
      </c>
      <c r="G59" s="13">
        <v>1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1</v>
      </c>
      <c r="N59" s="13">
        <v>0</v>
      </c>
      <c r="O59" s="25">
        <v>1</v>
      </c>
    </row>
    <row r="60" spans="1:15" x14ac:dyDescent="0.25">
      <c r="A60" s="12" t="s">
        <v>357</v>
      </c>
      <c r="B60" s="13">
        <v>111</v>
      </c>
      <c r="C60" s="13">
        <v>81</v>
      </c>
      <c r="D60" s="34">
        <v>0.37037037037037002</v>
      </c>
      <c r="E60" s="13">
        <v>1</v>
      </c>
      <c r="F60" s="13">
        <v>1</v>
      </c>
      <c r="G60" s="13">
        <v>49</v>
      </c>
      <c r="H60" s="13">
        <v>6</v>
      </c>
      <c r="I60" s="13">
        <v>0</v>
      </c>
      <c r="J60" s="13">
        <v>1</v>
      </c>
      <c r="K60" s="13">
        <v>0</v>
      </c>
      <c r="L60" s="13">
        <v>0</v>
      </c>
      <c r="M60" s="13">
        <v>0</v>
      </c>
      <c r="N60" s="13">
        <v>1</v>
      </c>
      <c r="O60" s="25">
        <v>4</v>
      </c>
    </row>
    <row r="61" spans="1:15" x14ac:dyDescent="0.25">
      <c r="A61" s="12" t="s">
        <v>358</v>
      </c>
      <c r="B61" s="13">
        <v>72</v>
      </c>
      <c r="C61" s="13">
        <v>88</v>
      </c>
      <c r="D61" s="34">
        <v>-0.18181818181818199</v>
      </c>
      <c r="E61" s="13">
        <v>1</v>
      </c>
      <c r="F61" s="13">
        <v>0</v>
      </c>
      <c r="G61" s="13">
        <v>30</v>
      </c>
      <c r="H61" s="13">
        <v>51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1</v>
      </c>
      <c r="O61" s="25">
        <v>36</v>
      </c>
    </row>
    <row r="62" spans="1:15" x14ac:dyDescent="0.25">
      <c r="A62" s="12" t="s">
        <v>359</v>
      </c>
      <c r="B62" s="13">
        <v>14</v>
      </c>
      <c r="C62" s="13">
        <v>0</v>
      </c>
      <c r="D62" s="34">
        <v>0</v>
      </c>
      <c r="E62" s="13">
        <v>0</v>
      </c>
      <c r="F62" s="13">
        <v>0</v>
      </c>
      <c r="G62" s="13">
        <v>5</v>
      </c>
      <c r="H62" s="13">
        <v>7</v>
      </c>
      <c r="I62" s="13">
        <v>0</v>
      </c>
      <c r="J62" s="13">
        <v>1</v>
      </c>
      <c r="K62" s="13">
        <v>0</v>
      </c>
      <c r="L62" s="13">
        <v>0</v>
      </c>
      <c r="M62" s="13">
        <v>0</v>
      </c>
      <c r="N62" s="13">
        <v>1</v>
      </c>
      <c r="O62" s="25">
        <v>12</v>
      </c>
    </row>
    <row r="63" spans="1:15" x14ac:dyDescent="0.25">
      <c r="A63" s="12" t="s">
        <v>360</v>
      </c>
      <c r="B63" s="13">
        <v>231</v>
      </c>
      <c r="C63" s="13">
        <v>241</v>
      </c>
      <c r="D63" s="34">
        <v>-4.1493775933609998E-2</v>
      </c>
      <c r="E63" s="13">
        <v>5</v>
      </c>
      <c r="F63" s="13">
        <v>0</v>
      </c>
      <c r="G63" s="13">
        <v>50</v>
      </c>
      <c r="H63" s="13">
        <v>39</v>
      </c>
      <c r="I63" s="13">
        <v>24</v>
      </c>
      <c r="J63" s="13">
        <v>62</v>
      </c>
      <c r="K63" s="13">
        <v>0</v>
      </c>
      <c r="L63" s="13">
        <v>0</v>
      </c>
      <c r="M63" s="13">
        <v>12</v>
      </c>
      <c r="N63" s="13">
        <v>19</v>
      </c>
      <c r="O63" s="25">
        <v>75</v>
      </c>
    </row>
    <row r="64" spans="1:15" x14ac:dyDescent="0.25">
      <c r="A64" s="12" t="s">
        <v>361</v>
      </c>
      <c r="B64" s="13">
        <v>72</v>
      </c>
      <c r="C64" s="13">
        <v>69</v>
      </c>
      <c r="D64" s="34">
        <v>4.3478260869565202E-2</v>
      </c>
      <c r="E64" s="13">
        <v>1</v>
      </c>
      <c r="F64" s="13">
        <v>0</v>
      </c>
      <c r="G64" s="13">
        <v>7</v>
      </c>
      <c r="H64" s="13">
        <v>2</v>
      </c>
      <c r="I64" s="13">
        <v>9</v>
      </c>
      <c r="J64" s="13">
        <v>8</v>
      </c>
      <c r="K64" s="13">
        <v>0</v>
      </c>
      <c r="L64" s="13">
        <v>0</v>
      </c>
      <c r="M64" s="13">
        <v>0</v>
      </c>
      <c r="N64" s="13">
        <v>2</v>
      </c>
      <c r="O64" s="25">
        <v>5</v>
      </c>
    </row>
    <row r="65" spans="1:15" x14ac:dyDescent="0.25">
      <c r="A65" s="12" t="s">
        <v>362</v>
      </c>
      <c r="B65" s="13">
        <v>6</v>
      </c>
      <c r="C65" s="13">
        <v>13</v>
      </c>
      <c r="D65" s="34">
        <v>-0.53846153846153899</v>
      </c>
      <c r="E65" s="13">
        <v>0</v>
      </c>
      <c r="F65" s="13">
        <v>0</v>
      </c>
      <c r="G65" s="13">
        <v>1</v>
      </c>
      <c r="H65" s="13">
        <v>0</v>
      </c>
      <c r="I65" s="13">
        <v>1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1</v>
      </c>
    </row>
    <row r="66" spans="1:15" x14ac:dyDescent="0.25">
      <c r="A66" s="12" t="s">
        <v>363</v>
      </c>
      <c r="B66" s="13">
        <v>2</v>
      </c>
      <c r="C66" s="13">
        <v>8</v>
      </c>
      <c r="D66" s="34">
        <v>-0.75</v>
      </c>
      <c r="E66" s="13">
        <v>0</v>
      </c>
      <c r="F66" s="13">
        <v>0</v>
      </c>
      <c r="G66" s="13">
        <v>1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1</v>
      </c>
    </row>
    <row r="67" spans="1:15" x14ac:dyDescent="0.25">
      <c r="A67" s="12" t="s">
        <v>364</v>
      </c>
      <c r="B67" s="13">
        <v>5</v>
      </c>
      <c r="C67" s="13">
        <v>7</v>
      </c>
      <c r="D67" s="34">
        <v>-0.28571428571428598</v>
      </c>
      <c r="E67" s="13">
        <v>0</v>
      </c>
      <c r="F67" s="13">
        <v>0</v>
      </c>
      <c r="G67" s="13">
        <v>0</v>
      </c>
      <c r="H67" s="13">
        <v>0</v>
      </c>
      <c r="I67" s="13">
        <v>2</v>
      </c>
      <c r="J67" s="13">
        <v>1</v>
      </c>
      <c r="K67" s="13">
        <v>0</v>
      </c>
      <c r="L67" s="13">
        <v>0</v>
      </c>
      <c r="M67" s="13">
        <v>0</v>
      </c>
      <c r="N67" s="13">
        <v>0</v>
      </c>
      <c r="O67" s="25">
        <v>2</v>
      </c>
    </row>
    <row r="68" spans="1:15" x14ac:dyDescent="0.25">
      <c r="A68" s="12" t="s">
        <v>365</v>
      </c>
      <c r="B68" s="13">
        <v>3</v>
      </c>
      <c r="C68" s="13">
        <v>7</v>
      </c>
      <c r="D68" s="34">
        <v>-0.57142857142857095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366</v>
      </c>
      <c r="B69" s="13">
        <v>26</v>
      </c>
      <c r="C69" s="13">
        <v>42</v>
      </c>
      <c r="D69" s="34">
        <v>-0.38095238095238099</v>
      </c>
      <c r="E69" s="13">
        <v>2</v>
      </c>
      <c r="F69" s="13">
        <v>2</v>
      </c>
      <c r="G69" s="13">
        <v>12</v>
      </c>
      <c r="H69" s="13">
        <v>7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12</v>
      </c>
    </row>
    <row r="70" spans="1:15" x14ac:dyDescent="0.25">
      <c r="A70" s="12" t="s">
        <v>367</v>
      </c>
      <c r="B70" s="13">
        <v>5</v>
      </c>
      <c r="C70" s="13">
        <v>2</v>
      </c>
      <c r="D70" s="34">
        <v>1.5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368</v>
      </c>
      <c r="B71" s="13">
        <v>4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1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x14ac:dyDescent="0.25">
      <c r="A72" s="51" t="s">
        <v>369</v>
      </c>
      <c r="B72" s="32">
        <v>17</v>
      </c>
      <c r="C72" s="32">
        <v>26</v>
      </c>
      <c r="D72" s="33">
        <v>-0.34615384615384598</v>
      </c>
      <c r="E72" s="32">
        <v>0</v>
      </c>
      <c r="F72" s="32">
        <v>0</v>
      </c>
      <c r="G72" s="32">
        <v>2</v>
      </c>
      <c r="H72" s="32">
        <v>2</v>
      </c>
      <c r="I72" s="32">
        <v>0</v>
      </c>
      <c r="J72" s="32">
        <v>0</v>
      </c>
      <c r="K72" s="32">
        <v>1</v>
      </c>
      <c r="L72" s="32">
        <v>3</v>
      </c>
      <c r="M72" s="32">
        <v>2</v>
      </c>
      <c r="N72" s="32">
        <v>0</v>
      </c>
      <c r="O72" s="32">
        <v>5</v>
      </c>
    </row>
    <row r="73" spans="1:15" x14ac:dyDescent="0.25">
      <c r="A73" s="12" t="s">
        <v>370</v>
      </c>
      <c r="B73" s="13">
        <v>17</v>
      </c>
      <c r="C73" s="13">
        <v>26</v>
      </c>
      <c r="D73" s="34">
        <v>-0.34615384615384598</v>
      </c>
      <c r="E73" s="13">
        <v>0</v>
      </c>
      <c r="F73" s="13">
        <v>0</v>
      </c>
      <c r="G73" s="13">
        <v>2</v>
      </c>
      <c r="H73" s="13">
        <v>2</v>
      </c>
      <c r="I73" s="13">
        <v>0</v>
      </c>
      <c r="J73" s="13">
        <v>0</v>
      </c>
      <c r="K73" s="13">
        <v>1</v>
      </c>
      <c r="L73" s="13">
        <v>3</v>
      </c>
      <c r="M73" s="13">
        <v>2</v>
      </c>
      <c r="N73" s="13">
        <v>0</v>
      </c>
      <c r="O73" s="25">
        <v>5</v>
      </c>
    </row>
    <row r="74" spans="1:15" x14ac:dyDescent="0.25">
      <c r="A74" s="51" t="s">
        <v>371</v>
      </c>
      <c r="B74" s="32">
        <v>485</v>
      </c>
      <c r="C74" s="32">
        <v>430</v>
      </c>
      <c r="D74" s="33">
        <v>0.127906976744186</v>
      </c>
      <c r="E74" s="32">
        <v>45</v>
      </c>
      <c r="F74" s="32">
        <v>6</v>
      </c>
      <c r="G74" s="32">
        <v>111</v>
      </c>
      <c r="H74" s="32">
        <v>90</v>
      </c>
      <c r="I74" s="32">
        <v>0</v>
      </c>
      <c r="J74" s="32">
        <v>1</v>
      </c>
      <c r="K74" s="32">
        <v>6</v>
      </c>
      <c r="L74" s="32">
        <v>5</v>
      </c>
      <c r="M74" s="32">
        <v>12</v>
      </c>
      <c r="N74" s="32">
        <v>5</v>
      </c>
      <c r="O74" s="32">
        <v>63</v>
      </c>
    </row>
    <row r="75" spans="1:15" x14ac:dyDescent="0.25">
      <c r="A75" s="12" t="s">
        <v>372</v>
      </c>
      <c r="B75" s="13">
        <v>120</v>
      </c>
      <c r="C75" s="13">
        <v>134</v>
      </c>
      <c r="D75" s="34">
        <v>-0.104477611940299</v>
      </c>
      <c r="E75" s="13">
        <v>1</v>
      </c>
      <c r="F75" s="13">
        <v>0</v>
      </c>
      <c r="G75" s="13">
        <v>30</v>
      </c>
      <c r="H75" s="13">
        <v>45</v>
      </c>
      <c r="I75" s="13">
        <v>0</v>
      </c>
      <c r="J75" s="13">
        <v>1</v>
      </c>
      <c r="K75" s="13">
        <v>0</v>
      </c>
      <c r="L75" s="13">
        <v>0</v>
      </c>
      <c r="M75" s="13">
        <v>2</v>
      </c>
      <c r="N75" s="13">
        <v>1</v>
      </c>
      <c r="O75" s="25">
        <v>35</v>
      </c>
    </row>
    <row r="76" spans="1:15" x14ac:dyDescent="0.25">
      <c r="A76" s="12" t="s">
        <v>373</v>
      </c>
      <c r="B76" s="13">
        <v>9</v>
      </c>
      <c r="C76" s="13">
        <v>3</v>
      </c>
      <c r="D76" s="34">
        <v>2</v>
      </c>
      <c r="E76" s="13">
        <v>0</v>
      </c>
      <c r="F76" s="13">
        <v>0</v>
      </c>
      <c r="G76" s="13">
        <v>0</v>
      </c>
      <c r="H76" s="13">
        <v>5</v>
      </c>
      <c r="I76" s="13">
        <v>0</v>
      </c>
      <c r="J76" s="13">
        <v>0</v>
      </c>
      <c r="K76" s="13">
        <v>0</v>
      </c>
      <c r="L76" s="13">
        <v>0</v>
      </c>
      <c r="M76" s="13">
        <v>3</v>
      </c>
      <c r="N76" s="13">
        <v>0</v>
      </c>
      <c r="O76" s="25">
        <v>1</v>
      </c>
    </row>
    <row r="77" spans="1:15" x14ac:dyDescent="0.25">
      <c r="A77" s="12" t="s">
        <v>374</v>
      </c>
      <c r="B77" s="13">
        <v>181</v>
      </c>
      <c r="C77" s="13">
        <v>136</v>
      </c>
      <c r="D77" s="34">
        <v>0.33088235294117602</v>
      </c>
      <c r="E77" s="13">
        <v>34</v>
      </c>
      <c r="F77" s="13">
        <v>0</v>
      </c>
      <c r="G77" s="13">
        <v>34</v>
      </c>
      <c r="H77" s="13">
        <v>2</v>
      </c>
      <c r="I77" s="13">
        <v>0</v>
      </c>
      <c r="J77" s="13">
        <v>0</v>
      </c>
      <c r="K77" s="13">
        <v>6</v>
      </c>
      <c r="L77" s="13">
        <v>5</v>
      </c>
      <c r="M77" s="13">
        <v>0</v>
      </c>
      <c r="N77" s="13">
        <v>4</v>
      </c>
      <c r="O77" s="25">
        <v>8</v>
      </c>
    </row>
    <row r="78" spans="1:15" x14ac:dyDescent="0.25">
      <c r="A78" s="12" t="s">
        <v>375</v>
      </c>
      <c r="B78" s="13">
        <v>9</v>
      </c>
      <c r="C78" s="13">
        <v>4</v>
      </c>
      <c r="D78" s="34">
        <v>1.25</v>
      </c>
      <c r="E78" s="13">
        <v>4</v>
      </c>
      <c r="F78" s="13">
        <v>1</v>
      </c>
      <c r="G78" s="13">
        <v>0</v>
      </c>
      <c r="H78" s="13">
        <v>1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376</v>
      </c>
      <c r="B79" s="13">
        <v>140</v>
      </c>
      <c r="C79" s="13">
        <v>136</v>
      </c>
      <c r="D79" s="34">
        <v>2.9411764705882401E-2</v>
      </c>
      <c r="E79" s="13">
        <v>6</v>
      </c>
      <c r="F79" s="13">
        <v>4</v>
      </c>
      <c r="G79" s="13">
        <v>43</v>
      </c>
      <c r="H79" s="13">
        <v>25</v>
      </c>
      <c r="I79" s="13">
        <v>0</v>
      </c>
      <c r="J79" s="13">
        <v>0</v>
      </c>
      <c r="K79" s="13">
        <v>0</v>
      </c>
      <c r="L79" s="13">
        <v>0</v>
      </c>
      <c r="M79" s="13">
        <v>7</v>
      </c>
      <c r="N79" s="13">
        <v>0</v>
      </c>
      <c r="O79" s="25">
        <v>17</v>
      </c>
    </row>
    <row r="80" spans="1:15" x14ac:dyDescent="0.25">
      <c r="A80" s="12" t="s">
        <v>377</v>
      </c>
      <c r="B80" s="13">
        <v>14</v>
      </c>
      <c r="C80" s="13">
        <v>12</v>
      </c>
      <c r="D80" s="34">
        <v>0.16666666666666699</v>
      </c>
      <c r="E80" s="13">
        <v>0</v>
      </c>
      <c r="F80" s="13">
        <v>0</v>
      </c>
      <c r="G80" s="13">
        <v>0</v>
      </c>
      <c r="H80" s="13">
        <v>1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x14ac:dyDescent="0.25">
      <c r="A81" s="12" t="s">
        <v>378</v>
      </c>
      <c r="B81" s="13">
        <v>12</v>
      </c>
      <c r="C81" s="13">
        <v>5</v>
      </c>
      <c r="D81" s="34">
        <v>1.4</v>
      </c>
      <c r="E81" s="13">
        <v>0</v>
      </c>
      <c r="F81" s="13">
        <v>1</v>
      </c>
      <c r="G81" s="13">
        <v>4</v>
      </c>
      <c r="H81" s="13">
        <v>11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5">
        <v>2</v>
      </c>
    </row>
    <row r="82" spans="1:15" x14ac:dyDescent="0.25">
      <c r="A82" s="51" t="s">
        <v>379</v>
      </c>
      <c r="B82" s="32">
        <v>610</v>
      </c>
      <c r="C82" s="32">
        <v>640</v>
      </c>
      <c r="D82" s="33">
        <v>-4.6875E-2</v>
      </c>
      <c r="E82" s="32">
        <v>16</v>
      </c>
      <c r="F82" s="32">
        <v>13</v>
      </c>
      <c r="G82" s="32">
        <v>47</v>
      </c>
      <c r="H82" s="32">
        <v>32</v>
      </c>
      <c r="I82" s="32">
        <v>0</v>
      </c>
      <c r="J82" s="32">
        <v>0</v>
      </c>
      <c r="K82" s="32">
        <v>0</v>
      </c>
      <c r="L82" s="32">
        <v>0</v>
      </c>
      <c r="M82" s="32">
        <v>15</v>
      </c>
      <c r="N82" s="32">
        <v>0</v>
      </c>
      <c r="O82" s="32">
        <v>47</v>
      </c>
    </row>
    <row r="83" spans="1:15" x14ac:dyDescent="0.25">
      <c r="A83" s="12" t="s">
        <v>380</v>
      </c>
      <c r="B83" s="13">
        <v>171</v>
      </c>
      <c r="C83" s="13">
        <v>176</v>
      </c>
      <c r="D83" s="34">
        <v>-2.8409090909090901E-2</v>
      </c>
      <c r="E83" s="13">
        <v>0</v>
      </c>
      <c r="F83" s="13">
        <v>0</v>
      </c>
      <c r="G83" s="13">
        <v>15</v>
      </c>
      <c r="H83" s="13">
        <v>7</v>
      </c>
      <c r="I83" s="13">
        <v>0</v>
      </c>
      <c r="J83" s="13">
        <v>0</v>
      </c>
      <c r="K83" s="13">
        <v>0</v>
      </c>
      <c r="L83" s="13">
        <v>0</v>
      </c>
      <c r="M83" s="13">
        <v>5</v>
      </c>
      <c r="N83" s="13">
        <v>0</v>
      </c>
      <c r="O83" s="25">
        <v>3</v>
      </c>
    </row>
    <row r="84" spans="1:15" x14ac:dyDescent="0.25">
      <c r="A84" s="12" t="s">
        <v>381</v>
      </c>
      <c r="B84" s="13">
        <v>439</v>
      </c>
      <c r="C84" s="13">
        <v>464</v>
      </c>
      <c r="D84" s="34">
        <v>-5.3879310344827597E-2</v>
      </c>
      <c r="E84" s="13">
        <v>16</v>
      </c>
      <c r="F84" s="13">
        <v>13</v>
      </c>
      <c r="G84" s="13">
        <v>32</v>
      </c>
      <c r="H84" s="13">
        <v>25</v>
      </c>
      <c r="I84" s="13">
        <v>0</v>
      </c>
      <c r="J84" s="13">
        <v>0</v>
      </c>
      <c r="K84" s="13">
        <v>0</v>
      </c>
      <c r="L84" s="13">
        <v>0</v>
      </c>
      <c r="M84" s="13">
        <v>10</v>
      </c>
      <c r="N84" s="13">
        <v>0</v>
      </c>
      <c r="O84" s="25">
        <v>44</v>
      </c>
    </row>
    <row r="85" spans="1:15" x14ac:dyDescent="0.25">
      <c r="A85" s="51" t="s">
        <v>382</v>
      </c>
      <c r="B85" s="32">
        <v>3100</v>
      </c>
      <c r="C85" s="32">
        <v>3569</v>
      </c>
      <c r="D85" s="33">
        <v>-0.131409358363687</v>
      </c>
      <c r="E85" s="32">
        <v>45</v>
      </c>
      <c r="F85" s="32">
        <v>17</v>
      </c>
      <c r="G85" s="32">
        <v>995</v>
      </c>
      <c r="H85" s="32">
        <v>548</v>
      </c>
      <c r="I85" s="32">
        <v>0</v>
      </c>
      <c r="J85" s="32">
        <v>0</v>
      </c>
      <c r="K85" s="32">
        <v>0</v>
      </c>
      <c r="L85" s="32">
        <v>0</v>
      </c>
      <c r="M85" s="32">
        <v>3</v>
      </c>
      <c r="N85" s="32">
        <v>0</v>
      </c>
      <c r="O85" s="32">
        <v>473</v>
      </c>
    </row>
    <row r="86" spans="1:15" x14ac:dyDescent="0.25">
      <c r="A86" s="12" t="s">
        <v>383</v>
      </c>
      <c r="B86" s="13">
        <v>3</v>
      </c>
      <c r="C86" s="13">
        <v>6</v>
      </c>
      <c r="D86" s="34">
        <v>-0.5</v>
      </c>
      <c r="E86" s="13">
        <v>0</v>
      </c>
      <c r="F86" s="13">
        <v>0</v>
      </c>
      <c r="G86" s="13">
        <v>2</v>
      </c>
      <c r="H86" s="13">
        <v>1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384</v>
      </c>
      <c r="B87" s="13">
        <v>2</v>
      </c>
      <c r="C87" s="13">
        <v>1</v>
      </c>
      <c r="D87" s="34">
        <v>1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385</v>
      </c>
      <c r="B88" s="13">
        <v>1</v>
      </c>
      <c r="C88" s="13">
        <v>2</v>
      </c>
      <c r="D88" s="34">
        <v>-0.5</v>
      </c>
      <c r="E88" s="13">
        <v>1</v>
      </c>
      <c r="F88" s="13">
        <v>3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1</v>
      </c>
    </row>
    <row r="89" spans="1:15" x14ac:dyDescent="0.25">
      <c r="A89" s="12" t="s">
        <v>386</v>
      </c>
      <c r="B89" s="13">
        <v>850</v>
      </c>
      <c r="C89" s="13">
        <v>852</v>
      </c>
      <c r="D89" s="34">
        <v>-2.3474178403755899E-3</v>
      </c>
      <c r="E89" s="13">
        <v>3</v>
      </c>
      <c r="F89" s="13">
        <v>0</v>
      </c>
      <c r="G89" s="13">
        <v>35</v>
      </c>
      <c r="H89" s="13">
        <v>6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7</v>
      </c>
    </row>
    <row r="90" spans="1:15" x14ac:dyDescent="0.25">
      <c r="A90" s="12" t="s">
        <v>387</v>
      </c>
      <c r="B90" s="13">
        <v>5</v>
      </c>
      <c r="C90" s="13">
        <v>2</v>
      </c>
      <c r="D90" s="34">
        <v>1.5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388</v>
      </c>
      <c r="B91" s="13">
        <v>133</v>
      </c>
      <c r="C91" s="13">
        <v>153</v>
      </c>
      <c r="D91" s="34">
        <v>-0.13071895424836599</v>
      </c>
      <c r="E91" s="13">
        <v>1</v>
      </c>
      <c r="F91" s="13">
        <v>0</v>
      </c>
      <c r="G91" s="13">
        <v>10</v>
      </c>
      <c r="H91" s="13">
        <v>10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2</v>
      </c>
    </row>
    <row r="92" spans="1:15" x14ac:dyDescent="0.25">
      <c r="A92" s="12" t="s">
        <v>389</v>
      </c>
      <c r="B92" s="13">
        <v>696</v>
      </c>
      <c r="C92" s="13">
        <v>730</v>
      </c>
      <c r="D92" s="34">
        <v>-4.65753424657534E-2</v>
      </c>
      <c r="E92" s="13">
        <v>5</v>
      </c>
      <c r="F92" s="13">
        <v>5</v>
      </c>
      <c r="G92" s="13">
        <v>205</v>
      </c>
      <c r="H92" s="13">
        <v>301</v>
      </c>
      <c r="I92" s="13">
        <v>0</v>
      </c>
      <c r="J92" s="13">
        <v>0</v>
      </c>
      <c r="K92" s="13">
        <v>0</v>
      </c>
      <c r="L92" s="13">
        <v>0</v>
      </c>
      <c r="M92" s="13">
        <v>1</v>
      </c>
      <c r="N92" s="13">
        <v>0</v>
      </c>
      <c r="O92" s="25">
        <v>231</v>
      </c>
    </row>
    <row r="93" spans="1:15" x14ac:dyDescent="0.25">
      <c r="A93" s="12" t="s">
        <v>390</v>
      </c>
      <c r="B93" s="13">
        <v>104</v>
      </c>
      <c r="C93" s="13">
        <v>117</v>
      </c>
      <c r="D93" s="34">
        <v>-0.11111111111111099</v>
      </c>
      <c r="E93" s="13">
        <v>13</v>
      </c>
      <c r="F93" s="13">
        <v>2</v>
      </c>
      <c r="G93" s="13">
        <v>13</v>
      </c>
      <c r="H93" s="13">
        <v>4</v>
      </c>
      <c r="I93" s="13">
        <v>0</v>
      </c>
      <c r="J93" s="13">
        <v>0</v>
      </c>
      <c r="K93" s="13">
        <v>0</v>
      </c>
      <c r="L93" s="13">
        <v>0</v>
      </c>
      <c r="M93" s="13">
        <v>2</v>
      </c>
      <c r="N93" s="13">
        <v>0</v>
      </c>
      <c r="O93" s="25">
        <v>17</v>
      </c>
    </row>
    <row r="94" spans="1:15" x14ac:dyDescent="0.25">
      <c r="A94" s="12" t="s">
        <v>391</v>
      </c>
      <c r="B94" s="13">
        <v>1276</v>
      </c>
      <c r="C94" s="13">
        <v>1686</v>
      </c>
      <c r="D94" s="34">
        <v>-0.24317912218268101</v>
      </c>
      <c r="E94" s="13">
        <v>9</v>
      </c>
      <c r="F94" s="13">
        <v>4</v>
      </c>
      <c r="G94" s="13">
        <v>723</v>
      </c>
      <c r="H94" s="13">
        <v>223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213</v>
      </c>
    </row>
    <row r="95" spans="1:15" x14ac:dyDescent="0.25">
      <c r="A95" s="12" t="s">
        <v>392</v>
      </c>
      <c r="B95" s="13">
        <v>28</v>
      </c>
      <c r="C95" s="13">
        <v>20</v>
      </c>
      <c r="D95" s="34">
        <v>0.4</v>
      </c>
      <c r="E95" s="13">
        <v>13</v>
      </c>
      <c r="F95" s="13">
        <v>3</v>
      </c>
      <c r="G95" s="13">
        <v>7</v>
      </c>
      <c r="H95" s="13">
        <v>3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2</v>
      </c>
    </row>
    <row r="96" spans="1:15" x14ac:dyDescent="0.25">
      <c r="A96" s="12" t="s">
        <v>393</v>
      </c>
      <c r="B96" s="13">
        <v>2</v>
      </c>
      <c r="C96" s="13">
        <v>0</v>
      </c>
      <c r="D96" s="34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5">
        <v>0</v>
      </c>
    </row>
    <row r="97" spans="1:15" x14ac:dyDescent="0.25">
      <c r="A97" s="51" t="s">
        <v>394</v>
      </c>
      <c r="B97" s="32">
        <v>38156</v>
      </c>
      <c r="C97" s="32">
        <v>37457</v>
      </c>
      <c r="D97" s="33">
        <v>1.8661398403502699E-2</v>
      </c>
      <c r="E97" s="32">
        <v>1672</v>
      </c>
      <c r="F97" s="32">
        <v>1042</v>
      </c>
      <c r="G97" s="32">
        <v>9807</v>
      </c>
      <c r="H97" s="32">
        <v>6666</v>
      </c>
      <c r="I97" s="32">
        <v>4</v>
      </c>
      <c r="J97" s="32">
        <v>17</v>
      </c>
      <c r="K97" s="32">
        <v>1</v>
      </c>
      <c r="L97" s="32">
        <v>2</v>
      </c>
      <c r="M97" s="32">
        <v>83</v>
      </c>
      <c r="N97" s="32">
        <v>1008</v>
      </c>
      <c r="O97" s="32">
        <v>5980</v>
      </c>
    </row>
    <row r="98" spans="1:15" x14ac:dyDescent="0.25">
      <c r="A98" s="12" t="s">
        <v>395</v>
      </c>
      <c r="B98" s="13">
        <v>8256</v>
      </c>
      <c r="C98" s="13">
        <v>7844</v>
      </c>
      <c r="D98" s="34">
        <v>5.2524222335543103E-2</v>
      </c>
      <c r="E98" s="13">
        <v>666</v>
      </c>
      <c r="F98" s="13">
        <v>439</v>
      </c>
      <c r="G98" s="13">
        <v>2301</v>
      </c>
      <c r="H98" s="13">
        <v>1540</v>
      </c>
      <c r="I98" s="13">
        <v>0</v>
      </c>
      <c r="J98" s="13">
        <v>2</v>
      </c>
      <c r="K98" s="13">
        <v>0</v>
      </c>
      <c r="L98" s="13">
        <v>1</v>
      </c>
      <c r="M98" s="13">
        <v>2</v>
      </c>
      <c r="N98" s="13">
        <v>10</v>
      </c>
      <c r="O98" s="25">
        <v>1407</v>
      </c>
    </row>
    <row r="99" spans="1:15" x14ac:dyDescent="0.25">
      <c r="A99" s="12" t="s">
        <v>396</v>
      </c>
      <c r="B99" s="13">
        <v>3890</v>
      </c>
      <c r="C99" s="13">
        <v>3880</v>
      </c>
      <c r="D99" s="34">
        <v>2.5773195876288698E-3</v>
      </c>
      <c r="E99" s="13">
        <v>305</v>
      </c>
      <c r="F99" s="13">
        <v>171</v>
      </c>
      <c r="G99" s="13">
        <v>1694</v>
      </c>
      <c r="H99" s="13">
        <v>874</v>
      </c>
      <c r="I99" s="13">
        <v>1</v>
      </c>
      <c r="J99" s="13">
        <v>0</v>
      </c>
      <c r="K99" s="13">
        <v>0</v>
      </c>
      <c r="L99" s="13">
        <v>0</v>
      </c>
      <c r="M99" s="13">
        <v>0</v>
      </c>
      <c r="N99" s="13">
        <v>125</v>
      </c>
      <c r="O99" s="25">
        <v>1055</v>
      </c>
    </row>
    <row r="100" spans="1:15" x14ac:dyDescent="0.25">
      <c r="A100" s="12" t="s">
        <v>397</v>
      </c>
      <c r="B100" s="13">
        <v>359</v>
      </c>
      <c r="C100" s="13">
        <v>408</v>
      </c>
      <c r="D100" s="34">
        <v>-0.120098039215686</v>
      </c>
      <c r="E100" s="13">
        <v>49</v>
      </c>
      <c r="F100" s="13">
        <v>36</v>
      </c>
      <c r="G100" s="13">
        <v>238</v>
      </c>
      <c r="H100" s="13">
        <v>330</v>
      </c>
      <c r="I100" s="13">
        <v>1</v>
      </c>
      <c r="J100" s="13">
        <v>0</v>
      </c>
      <c r="K100" s="13">
        <v>0</v>
      </c>
      <c r="L100" s="13">
        <v>0</v>
      </c>
      <c r="M100" s="13">
        <v>0</v>
      </c>
      <c r="N100" s="13">
        <v>74</v>
      </c>
      <c r="O100" s="25">
        <v>306</v>
      </c>
    </row>
    <row r="101" spans="1:15" x14ac:dyDescent="0.25">
      <c r="A101" s="12" t="s">
        <v>398</v>
      </c>
      <c r="B101" s="13">
        <v>7351</v>
      </c>
      <c r="C101" s="13">
        <v>6380</v>
      </c>
      <c r="D101" s="34">
        <v>0.152194357366771</v>
      </c>
      <c r="E101" s="13">
        <v>290</v>
      </c>
      <c r="F101" s="13">
        <v>139</v>
      </c>
      <c r="G101" s="13">
        <v>1303</v>
      </c>
      <c r="H101" s="13">
        <v>847</v>
      </c>
      <c r="I101" s="13">
        <v>2</v>
      </c>
      <c r="J101" s="13">
        <v>7</v>
      </c>
      <c r="K101" s="13">
        <v>0</v>
      </c>
      <c r="L101" s="13">
        <v>0</v>
      </c>
      <c r="M101" s="13">
        <v>1</v>
      </c>
      <c r="N101" s="13">
        <v>757</v>
      </c>
      <c r="O101" s="25">
        <v>721</v>
      </c>
    </row>
    <row r="102" spans="1:15" x14ac:dyDescent="0.25">
      <c r="A102" s="12" t="s">
        <v>399</v>
      </c>
      <c r="B102" s="13">
        <v>85</v>
      </c>
      <c r="C102" s="13">
        <v>117</v>
      </c>
      <c r="D102" s="34">
        <v>-0.27350427350427398</v>
      </c>
      <c r="E102" s="13">
        <v>1</v>
      </c>
      <c r="F102" s="13">
        <v>1</v>
      </c>
      <c r="G102" s="13">
        <v>16</v>
      </c>
      <c r="H102" s="13">
        <v>10</v>
      </c>
      <c r="I102" s="13">
        <v>0</v>
      </c>
      <c r="J102" s="13">
        <v>0</v>
      </c>
      <c r="K102" s="13">
        <v>0</v>
      </c>
      <c r="L102" s="13">
        <v>0</v>
      </c>
      <c r="M102" s="13">
        <v>2</v>
      </c>
      <c r="N102" s="13">
        <v>1</v>
      </c>
      <c r="O102" s="25">
        <v>9</v>
      </c>
    </row>
    <row r="103" spans="1:15" x14ac:dyDescent="0.25">
      <c r="A103" s="12" t="s">
        <v>400</v>
      </c>
      <c r="B103" s="13">
        <v>707</v>
      </c>
      <c r="C103" s="13">
        <v>785</v>
      </c>
      <c r="D103" s="34">
        <v>-9.9363057324840798E-2</v>
      </c>
      <c r="E103" s="13">
        <v>54</v>
      </c>
      <c r="F103" s="13">
        <v>32</v>
      </c>
      <c r="G103" s="13">
        <v>273</v>
      </c>
      <c r="H103" s="13">
        <v>185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4</v>
      </c>
      <c r="O103" s="25">
        <v>189</v>
      </c>
    </row>
    <row r="104" spans="1:15" x14ac:dyDescent="0.25">
      <c r="A104" s="12" t="s">
        <v>401</v>
      </c>
      <c r="B104" s="13">
        <v>565</v>
      </c>
      <c r="C104" s="13">
        <v>647</v>
      </c>
      <c r="D104" s="34">
        <v>-0.126738794435858</v>
      </c>
      <c r="E104" s="13">
        <v>21</v>
      </c>
      <c r="F104" s="13">
        <v>4</v>
      </c>
      <c r="G104" s="13">
        <v>51</v>
      </c>
      <c r="H104" s="13">
        <v>17</v>
      </c>
      <c r="I104" s="13">
        <v>0</v>
      </c>
      <c r="J104" s="13">
        <v>0</v>
      </c>
      <c r="K104" s="13">
        <v>0</v>
      </c>
      <c r="L104" s="13">
        <v>0</v>
      </c>
      <c r="M104" s="13">
        <v>3</v>
      </c>
      <c r="N104" s="13">
        <v>0</v>
      </c>
      <c r="O104" s="25">
        <v>37</v>
      </c>
    </row>
    <row r="105" spans="1:15" x14ac:dyDescent="0.25">
      <c r="A105" s="12" t="s">
        <v>402</v>
      </c>
      <c r="B105" s="13">
        <v>8334</v>
      </c>
      <c r="C105" s="13">
        <v>9377</v>
      </c>
      <c r="D105" s="34">
        <v>-0.111229604351072</v>
      </c>
      <c r="E105" s="13">
        <v>83</v>
      </c>
      <c r="F105" s="13">
        <v>81</v>
      </c>
      <c r="G105" s="13">
        <v>2024</v>
      </c>
      <c r="H105" s="13">
        <v>1308</v>
      </c>
      <c r="I105" s="13">
        <v>0</v>
      </c>
      <c r="J105" s="13">
        <v>4</v>
      </c>
      <c r="K105" s="13">
        <v>0</v>
      </c>
      <c r="L105" s="13">
        <v>0</v>
      </c>
      <c r="M105" s="13">
        <v>55</v>
      </c>
      <c r="N105" s="13">
        <v>30</v>
      </c>
      <c r="O105" s="25">
        <v>951</v>
      </c>
    </row>
    <row r="106" spans="1:15" x14ac:dyDescent="0.25">
      <c r="A106" s="12" t="s">
        <v>403</v>
      </c>
      <c r="B106" s="13">
        <v>3426</v>
      </c>
      <c r="C106" s="13">
        <v>2975</v>
      </c>
      <c r="D106" s="34">
        <v>0.151596638655462</v>
      </c>
      <c r="E106" s="13">
        <v>48</v>
      </c>
      <c r="F106" s="13">
        <v>21</v>
      </c>
      <c r="G106" s="13">
        <v>633</v>
      </c>
      <c r="H106" s="13">
        <v>415</v>
      </c>
      <c r="I106" s="13">
        <v>0</v>
      </c>
      <c r="J106" s="13">
        <v>0</v>
      </c>
      <c r="K106" s="13">
        <v>1</v>
      </c>
      <c r="L106" s="13">
        <v>0</v>
      </c>
      <c r="M106" s="13">
        <v>6</v>
      </c>
      <c r="N106" s="13">
        <v>0</v>
      </c>
      <c r="O106" s="25">
        <v>348</v>
      </c>
    </row>
    <row r="107" spans="1:15" x14ac:dyDescent="0.25">
      <c r="A107" s="12" t="s">
        <v>404</v>
      </c>
      <c r="B107" s="13">
        <v>121</v>
      </c>
      <c r="C107" s="13">
        <v>116</v>
      </c>
      <c r="D107" s="34">
        <v>4.31034482758621E-2</v>
      </c>
      <c r="E107" s="13">
        <v>1</v>
      </c>
      <c r="F107" s="13">
        <v>1</v>
      </c>
      <c r="G107" s="13">
        <v>27</v>
      </c>
      <c r="H107" s="13">
        <v>11</v>
      </c>
      <c r="I107" s="13">
        <v>0</v>
      </c>
      <c r="J107" s="13">
        <v>0</v>
      </c>
      <c r="K107" s="13">
        <v>0</v>
      </c>
      <c r="L107" s="13">
        <v>0</v>
      </c>
      <c r="M107" s="13">
        <v>3</v>
      </c>
      <c r="N107" s="13">
        <v>0</v>
      </c>
      <c r="O107" s="25">
        <v>9</v>
      </c>
    </row>
    <row r="108" spans="1:15" x14ac:dyDescent="0.25">
      <c r="A108" s="12" t="s">
        <v>405</v>
      </c>
      <c r="B108" s="13">
        <v>43</v>
      </c>
      <c r="C108" s="13">
        <v>45</v>
      </c>
      <c r="D108" s="34">
        <v>-4.4444444444444502E-2</v>
      </c>
      <c r="E108" s="13">
        <v>0</v>
      </c>
      <c r="F108" s="13">
        <v>0</v>
      </c>
      <c r="G108" s="13">
        <v>49</v>
      </c>
      <c r="H108" s="13">
        <v>24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6</v>
      </c>
    </row>
    <row r="109" spans="1:15" x14ac:dyDescent="0.25">
      <c r="A109" s="12" t="s">
        <v>406</v>
      </c>
      <c r="B109" s="13">
        <v>60</v>
      </c>
      <c r="C109" s="13">
        <v>61</v>
      </c>
      <c r="D109" s="34">
        <v>-1.63934426229508E-2</v>
      </c>
      <c r="E109" s="13">
        <v>0</v>
      </c>
      <c r="F109" s="13">
        <v>0</v>
      </c>
      <c r="G109" s="13">
        <v>62</v>
      </c>
      <c r="H109" s="13">
        <v>33</v>
      </c>
      <c r="I109" s="13">
        <v>0</v>
      </c>
      <c r="J109" s="13">
        <v>0</v>
      </c>
      <c r="K109" s="13">
        <v>0</v>
      </c>
      <c r="L109" s="13">
        <v>0</v>
      </c>
      <c r="M109" s="13">
        <v>5</v>
      </c>
      <c r="N109" s="13">
        <v>0</v>
      </c>
      <c r="O109" s="25">
        <v>37</v>
      </c>
    </row>
    <row r="110" spans="1:15" x14ac:dyDescent="0.25">
      <c r="A110" s="12" t="s">
        <v>407</v>
      </c>
      <c r="B110" s="13">
        <v>5</v>
      </c>
      <c r="C110" s="13">
        <v>2</v>
      </c>
      <c r="D110" s="34">
        <v>1.5</v>
      </c>
      <c r="E110" s="13">
        <v>0</v>
      </c>
      <c r="F110" s="13">
        <v>0</v>
      </c>
      <c r="G110" s="13">
        <v>1</v>
      </c>
      <c r="H110" s="13">
        <v>1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408</v>
      </c>
      <c r="B111" s="13">
        <v>3895</v>
      </c>
      <c r="C111" s="13">
        <v>3898</v>
      </c>
      <c r="D111" s="34">
        <v>-7.6962544894817997E-4</v>
      </c>
      <c r="E111" s="13">
        <v>122</v>
      </c>
      <c r="F111" s="13">
        <v>90</v>
      </c>
      <c r="G111" s="13">
        <v>546</v>
      </c>
      <c r="H111" s="13">
        <v>529</v>
      </c>
      <c r="I111" s="13">
        <v>0</v>
      </c>
      <c r="J111" s="13">
        <v>4</v>
      </c>
      <c r="K111" s="13">
        <v>0</v>
      </c>
      <c r="L111" s="13">
        <v>1</v>
      </c>
      <c r="M111" s="13">
        <v>0</v>
      </c>
      <c r="N111" s="13">
        <v>1</v>
      </c>
      <c r="O111" s="25">
        <v>536</v>
      </c>
    </row>
    <row r="112" spans="1:15" x14ac:dyDescent="0.25">
      <c r="A112" s="12" t="s">
        <v>409</v>
      </c>
      <c r="B112" s="13">
        <v>1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4">
        <v>0</v>
      </c>
      <c r="E113" s="13">
        <v>0</v>
      </c>
      <c r="F113" s="13">
        <v>0</v>
      </c>
      <c r="G113" s="13">
        <v>0</v>
      </c>
      <c r="H113" s="13">
        <v>2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411</v>
      </c>
      <c r="B114" s="13">
        <v>40</v>
      </c>
      <c r="C114" s="13">
        <v>43</v>
      </c>
      <c r="D114" s="34">
        <v>-6.9767441860465101E-2</v>
      </c>
      <c r="E114" s="13">
        <v>1</v>
      </c>
      <c r="F114" s="13">
        <v>0</v>
      </c>
      <c r="G114" s="13">
        <v>0</v>
      </c>
      <c r="H114" s="13">
        <v>2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412</v>
      </c>
      <c r="B115" s="13">
        <v>179</v>
      </c>
      <c r="C115" s="13">
        <v>83</v>
      </c>
      <c r="D115" s="34">
        <v>1.1566265060241001</v>
      </c>
      <c r="E115" s="13">
        <v>8</v>
      </c>
      <c r="F115" s="13">
        <v>5</v>
      </c>
      <c r="G115" s="13">
        <v>92</v>
      </c>
      <c r="H115" s="13">
        <v>40</v>
      </c>
      <c r="I115" s="13">
        <v>0</v>
      </c>
      <c r="J115" s="13">
        <v>0</v>
      </c>
      <c r="K115" s="13">
        <v>0</v>
      </c>
      <c r="L115" s="13">
        <v>0</v>
      </c>
      <c r="M115" s="13">
        <v>1</v>
      </c>
      <c r="N115" s="13">
        <v>0</v>
      </c>
      <c r="O115" s="25">
        <v>38</v>
      </c>
    </row>
    <row r="116" spans="1:15" x14ac:dyDescent="0.25">
      <c r="A116" s="12" t="s">
        <v>413</v>
      </c>
      <c r="B116" s="13">
        <v>126</v>
      </c>
      <c r="C116" s="13">
        <v>103</v>
      </c>
      <c r="D116" s="34">
        <v>0.223300970873786</v>
      </c>
      <c r="E116" s="13">
        <v>4</v>
      </c>
      <c r="F116" s="13">
        <v>3</v>
      </c>
      <c r="G116" s="13">
        <v>101</v>
      </c>
      <c r="H116" s="13">
        <v>24</v>
      </c>
      <c r="I116" s="13">
        <v>0</v>
      </c>
      <c r="J116" s="13">
        <v>0</v>
      </c>
      <c r="K116" s="13">
        <v>0</v>
      </c>
      <c r="L116" s="13">
        <v>0</v>
      </c>
      <c r="M116" s="13">
        <v>3</v>
      </c>
      <c r="N116" s="13">
        <v>0</v>
      </c>
      <c r="O116" s="25">
        <v>26</v>
      </c>
    </row>
    <row r="117" spans="1:15" x14ac:dyDescent="0.25">
      <c r="A117" s="12" t="s">
        <v>414</v>
      </c>
      <c r="B117" s="13">
        <v>16</v>
      </c>
      <c r="C117" s="13">
        <v>9</v>
      </c>
      <c r="D117" s="34">
        <v>0.77777777777777801</v>
      </c>
      <c r="E117" s="13">
        <v>0</v>
      </c>
      <c r="F117" s="13">
        <v>0</v>
      </c>
      <c r="G117" s="13">
        <v>5</v>
      </c>
      <c r="H117" s="13">
        <v>4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1</v>
      </c>
    </row>
    <row r="118" spans="1:15" x14ac:dyDescent="0.25">
      <c r="A118" s="12" t="s">
        <v>415</v>
      </c>
      <c r="B118" s="13">
        <v>17</v>
      </c>
      <c r="C118" s="13">
        <v>3</v>
      </c>
      <c r="D118" s="34">
        <v>4.6666666666666696</v>
      </c>
      <c r="E118" s="13">
        <v>5</v>
      </c>
      <c r="F118" s="13">
        <v>7</v>
      </c>
      <c r="G118" s="13">
        <v>6</v>
      </c>
      <c r="H118" s="13">
        <v>20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8</v>
      </c>
    </row>
    <row r="119" spans="1:15" x14ac:dyDescent="0.25">
      <c r="A119" s="12" t="s">
        <v>416</v>
      </c>
      <c r="B119" s="13">
        <v>0</v>
      </c>
      <c r="C119" s="13">
        <v>2</v>
      </c>
      <c r="D119" s="34">
        <v>-1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417</v>
      </c>
      <c r="B120" s="13">
        <v>41</v>
      </c>
      <c r="C120" s="13">
        <v>32</v>
      </c>
      <c r="D120" s="34">
        <v>0.28125</v>
      </c>
      <c r="E120" s="13">
        <v>0</v>
      </c>
      <c r="F120" s="13">
        <v>0</v>
      </c>
      <c r="G120" s="13">
        <v>23</v>
      </c>
      <c r="H120" s="13">
        <v>16</v>
      </c>
      <c r="I120" s="13">
        <v>0</v>
      </c>
      <c r="J120" s="13">
        <v>0</v>
      </c>
      <c r="K120" s="13">
        <v>0</v>
      </c>
      <c r="L120" s="13">
        <v>0</v>
      </c>
      <c r="M120" s="13">
        <v>2</v>
      </c>
      <c r="N120" s="13">
        <v>0</v>
      </c>
      <c r="O120" s="25">
        <v>3</v>
      </c>
    </row>
    <row r="121" spans="1:15" x14ac:dyDescent="0.25">
      <c r="A121" s="12" t="s">
        <v>418</v>
      </c>
      <c r="B121" s="13">
        <v>369</v>
      </c>
      <c r="C121" s="13">
        <v>363</v>
      </c>
      <c r="D121" s="34">
        <v>1.6528925619834701E-2</v>
      </c>
      <c r="E121" s="13">
        <v>8</v>
      </c>
      <c r="F121" s="13">
        <v>7</v>
      </c>
      <c r="G121" s="13">
        <v>172</v>
      </c>
      <c r="H121" s="13">
        <v>232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1</v>
      </c>
      <c r="O121" s="25">
        <v>163</v>
      </c>
    </row>
    <row r="122" spans="1:15" x14ac:dyDescent="0.25">
      <c r="A122" s="12" t="s">
        <v>419</v>
      </c>
      <c r="B122" s="13">
        <v>31</v>
      </c>
      <c r="C122" s="13">
        <v>32</v>
      </c>
      <c r="D122" s="34">
        <v>-3.125E-2</v>
      </c>
      <c r="E122" s="13">
        <v>0</v>
      </c>
      <c r="F122" s="13">
        <v>0</v>
      </c>
      <c r="G122" s="13">
        <v>6</v>
      </c>
      <c r="H122" s="13">
        <v>21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5</v>
      </c>
      <c r="O122" s="25">
        <v>10</v>
      </c>
    </row>
    <row r="123" spans="1:15" x14ac:dyDescent="0.25">
      <c r="A123" s="12" t="s">
        <v>420</v>
      </c>
      <c r="B123" s="13">
        <v>10</v>
      </c>
      <c r="C123" s="13">
        <v>27</v>
      </c>
      <c r="D123" s="34">
        <v>-0.62962962962962998</v>
      </c>
      <c r="E123" s="13">
        <v>0</v>
      </c>
      <c r="F123" s="13">
        <v>0</v>
      </c>
      <c r="G123" s="13">
        <v>9</v>
      </c>
      <c r="H123" s="13">
        <v>6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3</v>
      </c>
    </row>
    <row r="124" spans="1:15" x14ac:dyDescent="0.25">
      <c r="A124" s="12" t="s">
        <v>421</v>
      </c>
      <c r="B124" s="13">
        <v>1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422</v>
      </c>
      <c r="B125" s="13">
        <v>1</v>
      </c>
      <c r="C125" s="13">
        <v>1</v>
      </c>
      <c r="D125" s="3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423</v>
      </c>
      <c r="B126" s="13">
        <v>85</v>
      </c>
      <c r="C126" s="13">
        <v>58</v>
      </c>
      <c r="D126" s="34">
        <v>0.46551724137931</v>
      </c>
      <c r="E126" s="13">
        <v>0</v>
      </c>
      <c r="F126" s="13">
        <v>0</v>
      </c>
      <c r="G126" s="13">
        <v>28</v>
      </c>
      <c r="H126" s="13">
        <v>19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5</v>
      </c>
    </row>
    <row r="127" spans="1:15" x14ac:dyDescent="0.25">
      <c r="A127" s="12" t="s">
        <v>424</v>
      </c>
      <c r="B127" s="13">
        <v>12</v>
      </c>
      <c r="C127" s="13">
        <v>7</v>
      </c>
      <c r="D127" s="34">
        <v>0.71428571428571397</v>
      </c>
      <c r="E127" s="13">
        <v>2</v>
      </c>
      <c r="F127" s="13">
        <v>0</v>
      </c>
      <c r="G127" s="13">
        <v>9</v>
      </c>
      <c r="H127" s="13">
        <v>8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8</v>
      </c>
    </row>
    <row r="128" spans="1:15" x14ac:dyDescent="0.25">
      <c r="A128" s="12" t="s">
        <v>425</v>
      </c>
      <c r="B128" s="13">
        <v>113</v>
      </c>
      <c r="C128" s="13">
        <v>135</v>
      </c>
      <c r="D128" s="34">
        <v>-0.162962962962963</v>
      </c>
      <c r="E128" s="13">
        <v>3</v>
      </c>
      <c r="F128" s="13">
        <v>3</v>
      </c>
      <c r="G128" s="13">
        <v>114</v>
      </c>
      <c r="H128" s="13">
        <v>131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82</v>
      </c>
    </row>
    <row r="129" spans="1:15" x14ac:dyDescent="0.25">
      <c r="A129" s="12" t="s">
        <v>426</v>
      </c>
      <c r="B129" s="13">
        <v>0</v>
      </c>
      <c r="C129" s="13">
        <v>2</v>
      </c>
      <c r="D129" s="34">
        <v>-1</v>
      </c>
      <c r="E129" s="13">
        <v>0</v>
      </c>
      <c r="F129" s="13">
        <v>0</v>
      </c>
      <c r="G129" s="13">
        <v>1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x14ac:dyDescent="0.25">
      <c r="A130" s="12" t="s">
        <v>427</v>
      </c>
      <c r="B130" s="13">
        <v>17</v>
      </c>
      <c r="C130" s="13">
        <v>22</v>
      </c>
      <c r="D130" s="34">
        <v>-0.22727272727272699</v>
      </c>
      <c r="E130" s="13">
        <v>1</v>
      </c>
      <c r="F130" s="13">
        <v>2</v>
      </c>
      <c r="G130" s="13">
        <v>23</v>
      </c>
      <c r="H130" s="13">
        <v>17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22</v>
      </c>
    </row>
    <row r="131" spans="1:15" x14ac:dyDescent="0.25">
      <c r="A131" s="51" t="s">
        <v>428</v>
      </c>
      <c r="B131" s="32">
        <v>53</v>
      </c>
      <c r="C131" s="32">
        <v>64</v>
      </c>
      <c r="D131" s="33">
        <v>-0.171875</v>
      </c>
      <c r="E131" s="32">
        <v>0</v>
      </c>
      <c r="F131" s="32">
        <v>0</v>
      </c>
      <c r="G131" s="32">
        <v>85</v>
      </c>
      <c r="H131" s="32">
        <v>63</v>
      </c>
      <c r="I131" s="32">
        <v>0</v>
      </c>
      <c r="J131" s="32">
        <v>0</v>
      </c>
      <c r="K131" s="32">
        <v>0</v>
      </c>
      <c r="L131" s="32">
        <v>0</v>
      </c>
      <c r="M131" s="32">
        <v>12</v>
      </c>
      <c r="N131" s="32">
        <v>0</v>
      </c>
      <c r="O131" s="32">
        <v>93</v>
      </c>
    </row>
    <row r="132" spans="1:15" x14ac:dyDescent="0.25">
      <c r="A132" s="12" t="s">
        <v>429</v>
      </c>
      <c r="B132" s="13">
        <v>28</v>
      </c>
      <c r="C132" s="13">
        <v>35</v>
      </c>
      <c r="D132" s="34">
        <v>-0.2</v>
      </c>
      <c r="E132" s="13">
        <v>0</v>
      </c>
      <c r="F132" s="13">
        <v>0</v>
      </c>
      <c r="G132" s="13">
        <v>64</v>
      </c>
      <c r="H132" s="13">
        <v>45</v>
      </c>
      <c r="I132" s="13">
        <v>0</v>
      </c>
      <c r="J132" s="13">
        <v>0</v>
      </c>
      <c r="K132" s="13">
        <v>0</v>
      </c>
      <c r="L132" s="13">
        <v>0</v>
      </c>
      <c r="M132" s="13">
        <v>11</v>
      </c>
      <c r="N132" s="13">
        <v>0</v>
      </c>
      <c r="O132" s="25">
        <v>83</v>
      </c>
    </row>
    <row r="133" spans="1:15" x14ac:dyDescent="0.25">
      <c r="A133" s="12" t="s">
        <v>430</v>
      </c>
      <c r="B133" s="13">
        <v>1</v>
      </c>
      <c r="C133" s="13">
        <v>2</v>
      </c>
      <c r="D133" s="34">
        <v>-0.5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431</v>
      </c>
      <c r="B134" s="13">
        <v>18</v>
      </c>
      <c r="C134" s="13">
        <v>21</v>
      </c>
      <c r="D134" s="34">
        <v>-0.14285714285714299</v>
      </c>
      <c r="E134" s="13">
        <v>0</v>
      </c>
      <c r="F134" s="13">
        <v>0</v>
      </c>
      <c r="G134" s="13">
        <v>19</v>
      </c>
      <c r="H134" s="13">
        <v>13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25">
        <v>9</v>
      </c>
    </row>
    <row r="135" spans="1:15" x14ac:dyDescent="0.25">
      <c r="A135" s="12" t="s">
        <v>432</v>
      </c>
      <c r="B135" s="13">
        <v>3</v>
      </c>
      <c r="C135" s="13">
        <v>4</v>
      </c>
      <c r="D135" s="34">
        <v>-0.25</v>
      </c>
      <c r="E135" s="13">
        <v>0</v>
      </c>
      <c r="F135" s="13">
        <v>0</v>
      </c>
      <c r="G135" s="13">
        <v>2</v>
      </c>
      <c r="H135" s="13">
        <v>4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5">
        <v>1</v>
      </c>
    </row>
    <row r="136" spans="1:15" x14ac:dyDescent="0.25">
      <c r="A136" s="12" t="s">
        <v>433</v>
      </c>
      <c r="B136" s="13">
        <v>3</v>
      </c>
      <c r="C136" s="13">
        <v>2</v>
      </c>
      <c r="D136" s="34">
        <v>0.5</v>
      </c>
      <c r="E136" s="13">
        <v>0</v>
      </c>
      <c r="F136" s="13">
        <v>0</v>
      </c>
      <c r="G136" s="13">
        <v>0</v>
      </c>
      <c r="H136" s="13">
        <v>1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5">
        <v>0</v>
      </c>
    </row>
    <row r="137" spans="1:15" x14ac:dyDescent="0.25">
      <c r="A137" s="51" t="s">
        <v>434</v>
      </c>
      <c r="B137" s="32">
        <v>210</v>
      </c>
      <c r="C137" s="32">
        <v>361</v>
      </c>
      <c r="D137" s="33">
        <v>-0.41828254847645402</v>
      </c>
      <c r="E137" s="32">
        <v>0</v>
      </c>
      <c r="F137" s="32">
        <v>0</v>
      </c>
      <c r="G137" s="32">
        <v>71</v>
      </c>
      <c r="H137" s="32">
        <v>25</v>
      </c>
      <c r="I137" s="32">
        <v>0</v>
      </c>
      <c r="J137" s="32">
        <v>1</v>
      </c>
      <c r="K137" s="32">
        <v>0</v>
      </c>
      <c r="L137" s="32">
        <v>0</v>
      </c>
      <c r="M137" s="32">
        <v>11</v>
      </c>
      <c r="N137" s="32">
        <v>0</v>
      </c>
      <c r="O137" s="32">
        <v>28</v>
      </c>
    </row>
    <row r="138" spans="1:15" x14ac:dyDescent="0.25">
      <c r="A138" s="12" t="s">
        <v>435</v>
      </c>
      <c r="B138" s="13">
        <v>4</v>
      </c>
      <c r="C138" s="13">
        <v>0</v>
      </c>
      <c r="D138" s="3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1</v>
      </c>
    </row>
    <row r="139" spans="1:15" x14ac:dyDescent="0.25">
      <c r="A139" s="12" t="s">
        <v>436</v>
      </c>
      <c r="B139" s="13">
        <v>1</v>
      </c>
      <c r="C139" s="13">
        <v>4</v>
      </c>
      <c r="D139" s="34">
        <v>-0.75</v>
      </c>
      <c r="E139" s="13">
        <v>0</v>
      </c>
      <c r="F139" s="13">
        <v>0</v>
      </c>
      <c r="G139" s="13">
        <v>1</v>
      </c>
      <c r="H139" s="13">
        <v>11</v>
      </c>
      <c r="I139" s="13">
        <v>0</v>
      </c>
      <c r="J139" s="13">
        <v>1</v>
      </c>
      <c r="K139" s="13">
        <v>0</v>
      </c>
      <c r="L139" s="13">
        <v>0</v>
      </c>
      <c r="M139" s="13">
        <v>0</v>
      </c>
      <c r="N139" s="13">
        <v>0</v>
      </c>
      <c r="O139" s="25">
        <v>2</v>
      </c>
    </row>
    <row r="140" spans="1:15" x14ac:dyDescent="0.25">
      <c r="A140" s="12" t="s">
        <v>437</v>
      </c>
      <c r="B140" s="13">
        <v>5</v>
      </c>
      <c r="C140" s="13">
        <v>1</v>
      </c>
      <c r="D140" s="34">
        <v>4</v>
      </c>
      <c r="E140" s="13">
        <v>0</v>
      </c>
      <c r="F140" s="13">
        <v>0</v>
      </c>
      <c r="G140" s="13">
        <v>1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1</v>
      </c>
      <c r="N140" s="13">
        <v>0</v>
      </c>
      <c r="O140" s="25">
        <v>0</v>
      </c>
    </row>
    <row r="141" spans="1:15" x14ac:dyDescent="0.25">
      <c r="A141" s="12" t="s">
        <v>438</v>
      </c>
      <c r="B141" s="13">
        <v>1</v>
      </c>
      <c r="C141" s="13">
        <v>0</v>
      </c>
      <c r="D141" s="3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439</v>
      </c>
      <c r="B142" s="13">
        <v>178</v>
      </c>
      <c r="C142" s="13">
        <v>307</v>
      </c>
      <c r="D142" s="34">
        <v>-0.42019543973941398</v>
      </c>
      <c r="E142" s="13">
        <v>0</v>
      </c>
      <c r="F142" s="13">
        <v>0</v>
      </c>
      <c r="G142" s="13">
        <v>50</v>
      </c>
      <c r="H142" s="13">
        <v>7</v>
      </c>
      <c r="I142" s="13">
        <v>0</v>
      </c>
      <c r="J142" s="13">
        <v>0</v>
      </c>
      <c r="K142" s="13">
        <v>0</v>
      </c>
      <c r="L142" s="13">
        <v>0</v>
      </c>
      <c r="M142" s="13">
        <v>10</v>
      </c>
      <c r="N142" s="13">
        <v>0</v>
      </c>
      <c r="O142" s="25">
        <v>18</v>
      </c>
    </row>
    <row r="143" spans="1:15" x14ac:dyDescent="0.25">
      <c r="A143" s="12" t="s">
        <v>440</v>
      </c>
      <c r="B143" s="13">
        <v>21</v>
      </c>
      <c r="C143" s="13">
        <v>49</v>
      </c>
      <c r="D143" s="34">
        <v>-0.57142857142857095</v>
      </c>
      <c r="E143" s="13">
        <v>0</v>
      </c>
      <c r="F143" s="13">
        <v>0</v>
      </c>
      <c r="G143" s="13">
        <v>19</v>
      </c>
      <c r="H143" s="13">
        <v>7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5">
        <v>7</v>
      </c>
    </row>
    <row r="144" spans="1:15" x14ac:dyDescent="0.25">
      <c r="A144" s="51" t="s">
        <v>441</v>
      </c>
      <c r="B144" s="32">
        <v>4</v>
      </c>
      <c r="C144" s="32">
        <v>3</v>
      </c>
      <c r="D144" s="33">
        <v>0.33333333333333298</v>
      </c>
      <c r="E144" s="32">
        <v>0</v>
      </c>
      <c r="F144" s="32">
        <v>0</v>
      </c>
      <c r="G144" s="32">
        <v>2</v>
      </c>
      <c r="H144" s="32">
        <v>4</v>
      </c>
      <c r="I144" s="32">
        <v>0</v>
      </c>
      <c r="J144" s="32">
        <v>1</v>
      </c>
      <c r="K144" s="32">
        <v>0</v>
      </c>
      <c r="L144" s="32">
        <v>0</v>
      </c>
      <c r="M144" s="32">
        <v>0</v>
      </c>
      <c r="N144" s="32">
        <v>1</v>
      </c>
      <c r="O144" s="32">
        <v>1</v>
      </c>
    </row>
    <row r="145" spans="1:15" x14ac:dyDescent="0.25">
      <c r="A145" s="12" t="s">
        <v>442</v>
      </c>
      <c r="B145" s="13">
        <v>0</v>
      </c>
      <c r="C145" s="13">
        <v>0</v>
      </c>
      <c r="D145" s="3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x14ac:dyDescent="0.25">
      <c r="A146" s="12" t="s">
        <v>443</v>
      </c>
      <c r="B146" s="13">
        <v>4</v>
      </c>
      <c r="C146" s="13">
        <v>3</v>
      </c>
      <c r="D146" s="34">
        <v>0.33333333333333298</v>
      </c>
      <c r="E146" s="13">
        <v>0</v>
      </c>
      <c r="F146" s="13">
        <v>0</v>
      </c>
      <c r="G146" s="13">
        <v>2</v>
      </c>
      <c r="H146" s="13">
        <v>4</v>
      </c>
      <c r="I146" s="13">
        <v>0</v>
      </c>
      <c r="J146" s="13">
        <v>1</v>
      </c>
      <c r="K146" s="13">
        <v>0</v>
      </c>
      <c r="L146" s="13">
        <v>0</v>
      </c>
      <c r="M146" s="13">
        <v>0</v>
      </c>
      <c r="N146" s="13">
        <v>1</v>
      </c>
      <c r="O146" s="25">
        <v>1</v>
      </c>
    </row>
    <row r="147" spans="1:15" x14ac:dyDescent="0.25">
      <c r="A147" s="51" t="s">
        <v>444</v>
      </c>
      <c r="B147" s="32">
        <v>177</v>
      </c>
      <c r="C147" s="32">
        <v>240</v>
      </c>
      <c r="D147" s="33">
        <v>-0.26250000000000001</v>
      </c>
      <c r="E147" s="32">
        <v>1</v>
      </c>
      <c r="F147" s="32">
        <v>2</v>
      </c>
      <c r="G147" s="32">
        <v>91</v>
      </c>
      <c r="H147" s="32">
        <v>76</v>
      </c>
      <c r="I147" s="32">
        <v>1</v>
      </c>
      <c r="J147" s="32">
        <v>1</v>
      </c>
      <c r="K147" s="32">
        <v>0</v>
      </c>
      <c r="L147" s="32">
        <v>0</v>
      </c>
      <c r="M147" s="32">
        <v>88</v>
      </c>
      <c r="N147" s="32">
        <v>0</v>
      </c>
      <c r="O147" s="32">
        <v>70</v>
      </c>
    </row>
    <row r="148" spans="1:15" x14ac:dyDescent="0.25">
      <c r="A148" s="12" t="s">
        <v>445</v>
      </c>
      <c r="B148" s="13">
        <v>46</v>
      </c>
      <c r="C148" s="13">
        <v>51</v>
      </c>
      <c r="D148" s="34">
        <v>-9.8039215686274495E-2</v>
      </c>
      <c r="E148" s="13">
        <v>0</v>
      </c>
      <c r="F148" s="13">
        <v>0</v>
      </c>
      <c r="G148" s="13">
        <v>21</v>
      </c>
      <c r="H148" s="13">
        <v>17</v>
      </c>
      <c r="I148" s="13">
        <v>1</v>
      </c>
      <c r="J148" s="13">
        <v>1</v>
      </c>
      <c r="K148" s="13">
        <v>0</v>
      </c>
      <c r="L148" s="13">
        <v>0</v>
      </c>
      <c r="M148" s="13">
        <v>33</v>
      </c>
      <c r="N148" s="13">
        <v>0</v>
      </c>
      <c r="O148" s="25">
        <v>11</v>
      </c>
    </row>
    <row r="149" spans="1:15" x14ac:dyDescent="0.25">
      <c r="A149" s="12" t="s">
        <v>446</v>
      </c>
      <c r="B149" s="13">
        <v>16</v>
      </c>
      <c r="C149" s="13">
        <v>18</v>
      </c>
      <c r="D149" s="34">
        <v>-0.11111111111111099</v>
      </c>
      <c r="E149" s="13">
        <v>0</v>
      </c>
      <c r="F149" s="13">
        <v>0</v>
      </c>
      <c r="G149" s="13">
        <v>6</v>
      </c>
      <c r="H149" s="13">
        <v>1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5">
        <v>0</v>
      </c>
    </row>
    <row r="150" spans="1:15" x14ac:dyDescent="0.25">
      <c r="A150" s="12" t="s">
        <v>447</v>
      </c>
      <c r="B150" s="13">
        <v>1</v>
      </c>
      <c r="C150" s="13">
        <v>2</v>
      </c>
      <c r="D150" s="34">
        <v>-0.5</v>
      </c>
      <c r="E150" s="13">
        <v>0</v>
      </c>
      <c r="F150" s="13">
        <v>0</v>
      </c>
      <c r="G150" s="13">
        <v>2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448</v>
      </c>
      <c r="B151" s="13">
        <v>12</v>
      </c>
      <c r="C151" s="13">
        <v>16</v>
      </c>
      <c r="D151" s="34">
        <v>-0.25</v>
      </c>
      <c r="E151" s="13">
        <v>0</v>
      </c>
      <c r="F151" s="13">
        <v>0</v>
      </c>
      <c r="G151" s="13">
        <v>9</v>
      </c>
      <c r="H151" s="13">
        <v>6</v>
      </c>
      <c r="I151" s="13">
        <v>0</v>
      </c>
      <c r="J151" s="13">
        <v>0</v>
      </c>
      <c r="K151" s="13">
        <v>0</v>
      </c>
      <c r="L151" s="13">
        <v>0</v>
      </c>
      <c r="M151" s="13">
        <v>23</v>
      </c>
      <c r="N151" s="13">
        <v>0</v>
      </c>
      <c r="O151" s="25">
        <v>10</v>
      </c>
    </row>
    <row r="152" spans="1:15" x14ac:dyDescent="0.25">
      <c r="A152" s="12" t="s">
        <v>449</v>
      </c>
      <c r="B152" s="13">
        <v>0</v>
      </c>
      <c r="C152" s="13">
        <v>1</v>
      </c>
      <c r="D152" s="34">
        <v>-1</v>
      </c>
      <c r="E152" s="13">
        <v>0</v>
      </c>
      <c r="F152" s="13">
        <v>0</v>
      </c>
      <c r="G152" s="13">
        <v>2</v>
      </c>
      <c r="H152" s="13">
        <v>1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2</v>
      </c>
    </row>
    <row r="153" spans="1:15" x14ac:dyDescent="0.25">
      <c r="A153" s="12" t="s">
        <v>450</v>
      </c>
      <c r="B153" s="13">
        <v>3</v>
      </c>
      <c r="C153" s="13">
        <v>2</v>
      </c>
      <c r="D153" s="34">
        <v>0.5</v>
      </c>
      <c r="E153" s="13">
        <v>0</v>
      </c>
      <c r="F153" s="13">
        <v>0</v>
      </c>
      <c r="G153" s="13">
        <v>1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4</v>
      </c>
      <c r="N153" s="13">
        <v>0</v>
      </c>
      <c r="O153" s="25">
        <v>1</v>
      </c>
    </row>
    <row r="154" spans="1:15" x14ac:dyDescent="0.25">
      <c r="A154" s="12" t="s">
        <v>451</v>
      </c>
      <c r="B154" s="13">
        <v>83</v>
      </c>
      <c r="C154" s="13">
        <v>122</v>
      </c>
      <c r="D154" s="34">
        <v>-0.31967213114754101</v>
      </c>
      <c r="E154" s="13">
        <v>1</v>
      </c>
      <c r="F154" s="13">
        <v>2</v>
      </c>
      <c r="G154" s="13">
        <v>42</v>
      </c>
      <c r="H154" s="13">
        <v>32</v>
      </c>
      <c r="I154" s="13">
        <v>0</v>
      </c>
      <c r="J154" s="13">
        <v>0</v>
      </c>
      <c r="K154" s="13">
        <v>0</v>
      </c>
      <c r="L154" s="13">
        <v>0</v>
      </c>
      <c r="M154" s="13">
        <v>26</v>
      </c>
      <c r="N154" s="13">
        <v>0</v>
      </c>
      <c r="O154" s="25">
        <v>39</v>
      </c>
    </row>
    <row r="155" spans="1:15" x14ac:dyDescent="0.25">
      <c r="A155" s="12" t="s">
        <v>452</v>
      </c>
      <c r="B155" s="13">
        <v>16</v>
      </c>
      <c r="C155" s="13">
        <v>28</v>
      </c>
      <c r="D155" s="34">
        <v>-0.42857142857142899</v>
      </c>
      <c r="E155" s="13">
        <v>0</v>
      </c>
      <c r="F155" s="13">
        <v>0</v>
      </c>
      <c r="G155" s="13">
        <v>8</v>
      </c>
      <c r="H155" s="13">
        <v>19</v>
      </c>
      <c r="I155" s="13">
        <v>0</v>
      </c>
      <c r="J155" s="13">
        <v>0</v>
      </c>
      <c r="K155" s="13">
        <v>0</v>
      </c>
      <c r="L155" s="13">
        <v>0</v>
      </c>
      <c r="M155" s="13">
        <v>2</v>
      </c>
      <c r="N155" s="13">
        <v>0</v>
      </c>
      <c r="O155" s="25">
        <v>7</v>
      </c>
    </row>
    <row r="156" spans="1:15" x14ac:dyDescent="0.25">
      <c r="A156" s="51" t="s">
        <v>453</v>
      </c>
      <c r="B156" s="32">
        <v>108</v>
      </c>
      <c r="C156" s="32">
        <v>139</v>
      </c>
      <c r="D156" s="33">
        <v>-0.22302158273381301</v>
      </c>
      <c r="E156" s="32">
        <v>1</v>
      </c>
      <c r="F156" s="32">
        <v>0</v>
      </c>
      <c r="G156" s="32">
        <v>21</v>
      </c>
      <c r="H156" s="32">
        <v>16</v>
      </c>
      <c r="I156" s="32">
        <v>1</v>
      </c>
      <c r="J156" s="32">
        <v>9</v>
      </c>
      <c r="K156" s="32">
        <v>0</v>
      </c>
      <c r="L156" s="32">
        <v>0</v>
      </c>
      <c r="M156" s="32">
        <v>20</v>
      </c>
      <c r="N156" s="32">
        <v>4</v>
      </c>
      <c r="O156" s="32">
        <v>15</v>
      </c>
    </row>
    <row r="157" spans="1:15" x14ac:dyDescent="0.25">
      <c r="A157" s="12" t="s">
        <v>454</v>
      </c>
      <c r="B157" s="13">
        <v>1</v>
      </c>
      <c r="C157" s="13">
        <v>1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455</v>
      </c>
      <c r="B158" s="13">
        <v>0</v>
      </c>
      <c r="C158" s="13">
        <v>8</v>
      </c>
      <c r="D158" s="34">
        <v>-1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457</v>
      </c>
      <c r="B160" s="13">
        <v>0</v>
      </c>
      <c r="C160" s="13">
        <v>1</v>
      </c>
      <c r="D160" s="34">
        <v>-1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458</v>
      </c>
      <c r="B161" s="13">
        <v>44</v>
      </c>
      <c r="C161" s="13">
        <v>49</v>
      </c>
      <c r="D161" s="34">
        <v>-0.102040816326531</v>
      </c>
      <c r="E161" s="13">
        <v>1</v>
      </c>
      <c r="F161" s="13">
        <v>0</v>
      </c>
      <c r="G161" s="13">
        <v>5</v>
      </c>
      <c r="H161" s="13">
        <v>1</v>
      </c>
      <c r="I161" s="13">
        <v>1</v>
      </c>
      <c r="J161" s="13">
        <v>7</v>
      </c>
      <c r="K161" s="13">
        <v>0</v>
      </c>
      <c r="L161" s="13">
        <v>0</v>
      </c>
      <c r="M161" s="13">
        <v>0</v>
      </c>
      <c r="N161" s="13">
        <v>3</v>
      </c>
      <c r="O161" s="25">
        <v>6</v>
      </c>
    </row>
    <row r="162" spans="1:15" x14ac:dyDescent="0.25">
      <c r="A162" s="12" t="s">
        <v>459</v>
      </c>
      <c r="B162" s="13">
        <v>25</v>
      </c>
      <c r="C162" s="13">
        <v>16</v>
      </c>
      <c r="D162" s="34">
        <v>0.5625</v>
      </c>
      <c r="E162" s="13">
        <v>0</v>
      </c>
      <c r="F162" s="13">
        <v>0</v>
      </c>
      <c r="G162" s="13">
        <v>13</v>
      </c>
      <c r="H162" s="13">
        <v>10</v>
      </c>
      <c r="I162" s="13">
        <v>0</v>
      </c>
      <c r="J162" s="13">
        <v>2</v>
      </c>
      <c r="K162" s="13">
        <v>0</v>
      </c>
      <c r="L162" s="13">
        <v>0</v>
      </c>
      <c r="M162" s="13">
        <v>18</v>
      </c>
      <c r="N162" s="13">
        <v>0</v>
      </c>
      <c r="O162" s="25">
        <v>6</v>
      </c>
    </row>
    <row r="163" spans="1:15" x14ac:dyDescent="0.25">
      <c r="A163" s="12" t="s">
        <v>460</v>
      </c>
      <c r="B163" s="13">
        <v>2</v>
      </c>
      <c r="C163" s="13">
        <v>5</v>
      </c>
      <c r="D163" s="34">
        <v>-0.6</v>
      </c>
      <c r="E163" s="13">
        <v>0</v>
      </c>
      <c r="F163" s="13">
        <v>0</v>
      </c>
      <c r="G163" s="13">
        <v>1</v>
      </c>
      <c r="H163" s="13">
        <v>1</v>
      </c>
      <c r="I163" s="13">
        <v>0</v>
      </c>
      <c r="J163" s="13">
        <v>0</v>
      </c>
      <c r="K163" s="13">
        <v>0</v>
      </c>
      <c r="L163" s="13">
        <v>0</v>
      </c>
      <c r="M163" s="13">
        <v>2</v>
      </c>
      <c r="N163" s="13">
        <v>0</v>
      </c>
      <c r="O163" s="25">
        <v>0</v>
      </c>
    </row>
    <row r="164" spans="1:15" x14ac:dyDescent="0.25">
      <c r="A164" s="12" t="s">
        <v>461</v>
      </c>
      <c r="B164" s="13">
        <v>16</v>
      </c>
      <c r="C164" s="13">
        <v>28</v>
      </c>
      <c r="D164" s="34">
        <v>-0.42857142857142899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1</v>
      </c>
      <c r="O164" s="25">
        <v>2</v>
      </c>
    </row>
    <row r="165" spans="1:15" x14ac:dyDescent="0.25">
      <c r="A165" s="12" t="s">
        <v>462</v>
      </c>
      <c r="B165" s="13">
        <v>20</v>
      </c>
      <c r="C165" s="13">
        <v>31</v>
      </c>
      <c r="D165" s="34">
        <v>-0.35483870967741898</v>
      </c>
      <c r="E165" s="13">
        <v>0</v>
      </c>
      <c r="F165" s="13">
        <v>0</v>
      </c>
      <c r="G165" s="13">
        <v>2</v>
      </c>
      <c r="H165" s="13">
        <v>4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5">
        <v>1</v>
      </c>
    </row>
    <row r="166" spans="1:15" x14ac:dyDescent="0.25">
      <c r="A166" s="51" t="s">
        <v>463</v>
      </c>
      <c r="B166" s="32">
        <v>2814</v>
      </c>
      <c r="C166" s="32">
        <v>2448</v>
      </c>
      <c r="D166" s="33">
        <v>0.14950980392156901</v>
      </c>
      <c r="E166" s="32">
        <v>20</v>
      </c>
      <c r="F166" s="32">
        <v>10</v>
      </c>
      <c r="G166" s="32">
        <v>1696</v>
      </c>
      <c r="H166" s="32">
        <v>1157</v>
      </c>
      <c r="I166" s="32">
        <v>7</v>
      </c>
      <c r="J166" s="32">
        <v>0</v>
      </c>
      <c r="K166" s="32">
        <v>0</v>
      </c>
      <c r="L166" s="32">
        <v>0</v>
      </c>
      <c r="M166" s="32">
        <v>11</v>
      </c>
      <c r="N166" s="32">
        <v>572</v>
      </c>
      <c r="O166" s="32">
        <v>894</v>
      </c>
    </row>
    <row r="167" spans="1:15" x14ac:dyDescent="0.25">
      <c r="A167" s="12" t="s">
        <v>464</v>
      </c>
      <c r="B167" s="13">
        <v>14</v>
      </c>
      <c r="C167" s="13">
        <v>17</v>
      </c>
      <c r="D167" s="34">
        <v>-0.17647058823529399</v>
      </c>
      <c r="E167" s="13">
        <v>0</v>
      </c>
      <c r="F167" s="13">
        <v>0</v>
      </c>
      <c r="G167" s="13">
        <v>0</v>
      </c>
      <c r="H167" s="13">
        <v>2</v>
      </c>
      <c r="I167" s="13">
        <v>0</v>
      </c>
      <c r="J167" s="13">
        <v>0</v>
      </c>
      <c r="K167" s="13">
        <v>0</v>
      </c>
      <c r="L167" s="13">
        <v>0</v>
      </c>
      <c r="M167" s="13">
        <v>3</v>
      </c>
      <c r="N167" s="13">
        <v>0</v>
      </c>
      <c r="O167" s="25">
        <v>1</v>
      </c>
    </row>
    <row r="168" spans="1:15" x14ac:dyDescent="0.25">
      <c r="A168" s="12" t="s">
        <v>465</v>
      </c>
      <c r="B168" s="13">
        <v>0</v>
      </c>
      <c r="C168" s="13">
        <v>0</v>
      </c>
      <c r="D168" s="3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466</v>
      </c>
      <c r="B169" s="13">
        <v>1</v>
      </c>
      <c r="C169" s="13">
        <v>2</v>
      </c>
      <c r="D169" s="34">
        <v>-0.5</v>
      </c>
      <c r="E169" s="13">
        <v>0</v>
      </c>
      <c r="F169" s="13">
        <v>0</v>
      </c>
      <c r="G169" s="13">
        <v>2</v>
      </c>
      <c r="H169" s="13">
        <v>3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467</v>
      </c>
      <c r="B170" s="13">
        <v>0</v>
      </c>
      <c r="C170" s="13">
        <v>1</v>
      </c>
      <c r="D170" s="34">
        <v>-1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468</v>
      </c>
      <c r="B171" s="13">
        <v>5</v>
      </c>
      <c r="C171" s="13">
        <v>3</v>
      </c>
      <c r="D171" s="34">
        <v>0.66666666666666696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1</v>
      </c>
    </row>
    <row r="172" spans="1:15" x14ac:dyDescent="0.25">
      <c r="A172" s="12" t="s">
        <v>469</v>
      </c>
      <c r="B172" s="13">
        <v>0</v>
      </c>
      <c r="C172" s="13">
        <v>0</v>
      </c>
      <c r="D172" s="3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470</v>
      </c>
      <c r="B173" s="13">
        <v>1170</v>
      </c>
      <c r="C173" s="13">
        <v>1084</v>
      </c>
      <c r="D173" s="34">
        <v>7.9335793357933601E-2</v>
      </c>
      <c r="E173" s="13">
        <v>3</v>
      </c>
      <c r="F173" s="13">
        <v>2</v>
      </c>
      <c r="G173" s="13">
        <v>775</v>
      </c>
      <c r="H173" s="13">
        <v>605</v>
      </c>
      <c r="I173" s="13">
        <v>6</v>
      </c>
      <c r="J173" s="13">
        <v>0</v>
      </c>
      <c r="K173" s="13">
        <v>0</v>
      </c>
      <c r="L173" s="13">
        <v>0</v>
      </c>
      <c r="M173" s="13">
        <v>0</v>
      </c>
      <c r="N173" s="13">
        <v>478</v>
      </c>
      <c r="O173" s="25">
        <v>490</v>
      </c>
    </row>
    <row r="174" spans="1:15" x14ac:dyDescent="0.25">
      <c r="A174" s="12" t="s">
        <v>471</v>
      </c>
      <c r="B174" s="13">
        <v>1573</v>
      </c>
      <c r="C174" s="13">
        <v>1296</v>
      </c>
      <c r="D174" s="34">
        <v>0.21373456790123499</v>
      </c>
      <c r="E174" s="13">
        <v>17</v>
      </c>
      <c r="F174" s="13">
        <v>8</v>
      </c>
      <c r="G174" s="13">
        <v>900</v>
      </c>
      <c r="H174" s="13">
        <v>537</v>
      </c>
      <c r="I174" s="13">
        <v>1</v>
      </c>
      <c r="J174" s="13">
        <v>0</v>
      </c>
      <c r="K174" s="13">
        <v>0</v>
      </c>
      <c r="L174" s="13">
        <v>0</v>
      </c>
      <c r="M174" s="13">
        <v>8</v>
      </c>
      <c r="N174" s="13">
        <v>88</v>
      </c>
      <c r="O174" s="25">
        <v>391</v>
      </c>
    </row>
    <row r="175" spans="1:15" x14ac:dyDescent="0.25">
      <c r="A175" s="12" t="s">
        <v>472</v>
      </c>
      <c r="B175" s="13">
        <v>51</v>
      </c>
      <c r="C175" s="13">
        <v>42</v>
      </c>
      <c r="D175" s="34">
        <v>0.214285714285714</v>
      </c>
      <c r="E175" s="13">
        <v>0</v>
      </c>
      <c r="F175" s="13">
        <v>0</v>
      </c>
      <c r="G175" s="13">
        <v>19</v>
      </c>
      <c r="H175" s="13">
        <v>10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6</v>
      </c>
      <c r="O175" s="25">
        <v>10</v>
      </c>
    </row>
    <row r="176" spans="1:15" x14ac:dyDescent="0.25">
      <c r="A176" s="12" t="s">
        <v>473</v>
      </c>
      <c r="B176" s="13">
        <v>0</v>
      </c>
      <c r="C176" s="13">
        <v>3</v>
      </c>
      <c r="D176" s="34">
        <v>-1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1</v>
      </c>
    </row>
    <row r="177" spans="1:15" x14ac:dyDescent="0.25">
      <c r="A177" s="12" t="s">
        <v>474</v>
      </c>
      <c r="B177" s="13">
        <v>0</v>
      </c>
      <c r="C177" s="13">
        <v>0</v>
      </c>
      <c r="D177" s="34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0</v>
      </c>
    </row>
    <row r="178" spans="1:15" x14ac:dyDescent="0.25">
      <c r="A178" s="51" t="s">
        <v>475</v>
      </c>
      <c r="B178" s="32">
        <v>3430</v>
      </c>
      <c r="C178" s="32">
        <v>3032</v>
      </c>
      <c r="D178" s="33">
        <v>0.13126649076517199</v>
      </c>
      <c r="E178" s="32">
        <v>9431</v>
      </c>
      <c r="F178" s="32">
        <v>8530</v>
      </c>
      <c r="G178" s="32">
        <v>1799</v>
      </c>
      <c r="H178" s="32">
        <v>1857</v>
      </c>
      <c r="I178" s="32">
        <v>1</v>
      </c>
      <c r="J178" s="32">
        <v>0</v>
      </c>
      <c r="K178" s="32">
        <v>0</v>
      </c>
      <c r="L178" s="32">
        <v>0</v>
      </c>
      <c r="M178" s="32">
        <v>18</v>
      </c>
      <c r="N178" s="32">
        <v>2</v>
      </c>
      <c r="O178" s="32">
        <v>10354</v>
      </c>
    </row>
    <row r="179" spans="1:15" x14ac:dyDescent="0.25">
      <c r="A179" s="12" t="s">
        <v>476</v>
      </c>
      <c r="B179" s="13">
        <v>36</v>
      </c>
      <c r="C179" s="13">
        <v>59</v>
      </c>
      <c r="D179" s="34">
        <v>-0.38983050847457601</v>
      </c>
      <c r="E179" s="13">
        <v>58</v>
      </c>
      <c r="F179" s="13">
        <v>43</v>
      </c>
      <c r="G179" s="13">
        <v>17</v>
      </c>
      <c r="H179" s="13">
        <v>11</v>
      </c>
      <c r="I179" s="13">
        <v>0</v>
      </c>
      <c r="J179" s="13">
        <v>0</v>
      </c>
      <c r="K179" s="13">
        <v>0</v>
      </c>
      <c r="L179" s="13">
        <v>0</v>
      </c>
      <c r="M179" s="13">
        <v>10</v>
      </c>
      <c r="N179" s="13">
        <v>0</v>
      </c>
      <c r="O179" s="25">
        <v>55</v>
      </c>
    </row>
    <row r="180" spans="1:15" x14ac:dyDescent="0.25">
      <c r="A180" s="12" t="s">
        <v>477</v>
      </c>
      <c r="B180" s="13">
        <v>2233</v>
      </c>
      <c r="C180" s="13">
        <v>2104</v>
      </c>
      <c r="D180" s="34">
        <v>6.1311787072243301E-2</v>
      </c>
      <c r="E180" s="13">
        <v>6175</v>
      </c>
      <c r="F180" s="13">
        <v>5629</v>
      </c>
      <c r="G180" s="13">
        <v>1121</v>
      </c>
      <c r="H180" s="13">
        <v>973</v>
      </c>
      <c r="I180" s="13">
        <v>0</v>
      </c>
      <c r="J180" s="13">
        <v>0</v>
      </c>
      <c r="K180" s="13">
        <v>0</v>
      </c>
      <c r="L180" s="13">
        <v>0</v>
      </c>
      <c r="M180" s="13">
        <v>5</v>
      </c>
      <c r="N180" s="13">
        <v>0</v>
      </c>
      <c r="O180" s="25">
        <v>6580</v>
      </c>
    </row>
    <row r="181" spans="1:15" x14ac:dyDescent="0.25">
      <c r="A181" s="12" t="s">
        <v>478</v>
      </c>
      <c r="B181" s="13">
        <v>142</v>
      </c>
      <c r="C181" s="13">
        <v>0</v>
      </c>
      <c r="D181" s="34">
        <v>0</v>
      </c>
      <c r="E181" s="13">
        <v>47</v>
      </c>
      <c r="F181" s="13">
        <v>45</v>
      </c>
      <c r="G181" s="13">
        <v>63</v>
      </c>
      <c r="H181" s="13">
        <v>78</v>
      </c>
      <c r="I181" s="13">
        <v>1</v>
      </c>
      <c r="J181" s="13">
        <v>0</v>
      </c>
      <c r="K181" s="13">
        <v>0</v>
      </c>
      <c r="L181" s="13">
        <v>0</v>
      </c>
      <c r="M181" s="13">
        <v>1</v>
      </c>
      <c r="N181" s="13">
        <v>1</v>
      </c>
      <c r="O181" s="25">
        <v>108</v>
      </c>
    </row>
    <row r="182" spans="1:15" x14ac:dyDescent="0.25">
      <c r="A182" s="12" t="s">
        <v>479</v>
      </c>
      <c r="B182" s="13">
        <v>6</v>
      </c>
      <c r="C182" s="13">
        <v>0</v>
      </c>
      <c r="D182" s="34">
        <v>0</v>
      </c>
      <c r="E182" s="13">
        <v>4</v>
      </c>
      <c r="F182" s="13">
        <v>2</v>
      </c>
      <c r="G182" s="13">
        <v>4</v>
      </c>
      <c r="H182" s="13">
        <v>6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1</v>
      </c>
      <c r="O182" s="25">
        <v>4</v>
      </c>
    </row>
    <row r="183" spans="1:15" x14ac:dyDescent="0.25">
      <c r="A183" s="12" t="s">
        <v>480</v>
      </c>
      <c r="B183" s="13">
        <v>28</v>
      </c>
      <c r="C183" s="13">
        <v>32</v>
      </c>
      <c r="D183" s="34">
        <v>-0.125</v>
      </c>
      <c r="E183" s="13">
        <v>67</v>
      </c>
      <c r="F183" s="13">
        <v>193</v>
      </c>
      <c r="G183" s="13">
        <v>25</v>
      </c>
      <c r="H183" s="13">
        <v>102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344</v>
      </c>
    </row>
    <row r="184" spans="1:15" x14ac:dyDescent="0.25">
      <c r="A184" s="12" t="s">
        <v>481</v>
      </c>
      <c r="B184" s="13">
        <v>979</v>
      </c>
      <c r="C184" s="13">
        <v>832</v>
      </c>
      <c r="D184" s="34">
        <v>0.17668269230769201</v>
      </c>
      <c r="E184" s="13">
        <v>3079</v>
      </c>
      <c r="F184" s="13">
        <v>2617</v>
      </c>
      <c r="G184" s="13">
        <v>569</v>
      </c>
      <c r="H184" s="13">
        <v>687</v>
      </c>
      <c r="I184" s="13">
        <v>0</v>
      </c>
      <c r="J184" s="13">
        <v>0</v>
      </c>
      <c r="K184" s="13">
        <v>0</v>
      </c>
      <c r="L184" s="13">
        <v>0</v>
      </c>
      <c r="M184" s="13">
        <v>2</v>
      </c>
      <c r="N184" s="13">
        <v>0</v>
      </c>
      <c r="O184" s="25">
        <v>3262</v>
      </c>
    </row>
    <row r="185" spans="1:15" x14ac:dyDescent="0.25">
      <c r="A185" s="12" t="s">
        <v>482</v>
      </c>
      <c r="B185" s="13">
        <v>6</v>
      </c>
      <c r="C185" s="13">
        <v>5</v>
      </c>
      <c r="D185" s="34">
        <v>0.2</v>
      </c>
      <c r="E185" s="13">
        <v>1</v>
      </c>
      <c r="F185" s="13">
        <v>1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1</v>
      </c>
    </row>
    <row r="186" spans="1:15" x14ac:dyDescent="0.25">
      <c r="A186" s="51" t="s">
        <v>483</v>
      </c>
      <c r="B186" s="32">
        <v>2815</v>
      </c>
      <c r="C186" s="32">
        <v>2694</v>
      </c>
      <c r="D186" s="33">
        <v>4.4914625092798803E-2</v>
      </c>
      <c r="E186" s="32">
        <v>115</v>
      </c>
      <c r="F186" s="32">
        <v>124</v>
      </c>
      <c r="G186" s="32">
        <v>1398</v>
      </c>
      <c r="H186" s="32">
        <v>1231</v>
      </c>
      <c r="I186" s="32">
        <v>1</v>
      </c>
      <c r="J186" s="32">
        <v>9</v>
      </c>
      <c r="K186" s="32">
        <v>0</v>
      </c>
      <c r="L186" s="32">
        <v>1</v>
      </c>
      <c r="M186" s="32">
        <v>70</v>
      </c>
      <c r="N186" s="32">
        <v>5</v>
      </c>
      <c r="O186" s="32">
        <v>758</v>
      </c>
    </row>
    <row r="187" spans="1:15" x14ac:dyDescent="0.25">
      <c r="A187" s="12" t="s">
        <v>484</v>
      </c>
      <c r="B187" s="13">
        <v>139</v>
      </c>
      <c r="C187" s="13">
        <v>269</v>
      </c>
      <c r="D187" s="34">
        <v>-0.48327137546468402</v>
      </c>
      <c r="E187" s="13">
        <v>0</v>
      </c>
      <c r="F187" s="13">
        <v>0</v>
      </c>
      <c r="G187" s="13">
        <v>15</v>
      </c>
      <c r="H187" s="13">
        <v>5</v>
      </c>
      <c r="I187" s="13">
        <v>1</v>
      </c>
      <c r="J187" s="13">
        <v>7</v>
      </c>
      <c r="K187" s="13">
        <v>0</v>
      </c>
      <c r="L187" s="13">
        <v>0</v>
      </c>
      <c r="M187" s="13">
        <v>0</v>
      </c>
      <c r="N187" s="13">
        <v>0</v>
      </c>
      <c r="O187" s="25">
        <v>3</v>
      </c>
    </row>
    <row r="188" spans="1:15" x14ac:dyDescent="0.25">
      <c r="A188" s="12" t="s">
        <v>485</v>
      </c>
      <c r="B188" s="13">
        <v>7</v>
      </c>
      <c r="C188" s="13">
        <v>3</v>
      </c>
      <c r="D188" s="34">
        <v>1.3333333333333299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1</v>
      </c>
    </row>
    <row r="189" spans="1:15" x14ac:dyDescent="0.25">
      <c r="A189" s="12" t="s">
        <v>486</v>
      </c>
      <c r="B189" s="13">
        <v>1443</v>
      </c>
      <c r="C189" s="13">
        <v>1267</v>
      </c>
      <c r="D189" s="34">
        <v>0.13891081294396199</v>
      </c>
      <c r="E189" s="13">
        <v>74</v>
      </c>
      <c r="F189" s="13">
        <v>77</v>
      </c>
      <c r="G189" s="13">
        <v>926</v>
      </c>
      <c r="H189" s="13">
        <v>717</v>
      </c>
      <c r="I189" s="13">
        <v>0</v>
      </c>
      <c r="J189" s="13">
        <v>1</v>
      </c>
      <c r="K189" s="13">
        <v>0</v>
      </c>
      <c r="L189" s="13">
        <v>0</v>
      </c>
      <c r="M189" s="13">
        <v>56</v>
      </c>
      <c r="N189" s="13">
        <v>4</v>
      </c>
      <c r="O189" s="25">
        <v>272</v>
      </c>
    </row>
    <row r="190" spans="1:15" x14ac:dyDescent="0.25">
      <c r="A190" s="12" t="s">
        <v>487</v>
      </c>
      <c r="B190" s="13">
        <v>18</v>
      </c>
      <c r="C190" s="13">
        <v>11</v>
      </c>
      <c r="D190" s="34">
        <v>0.63636363636363602</v>
      </c>
      <c r="E190" s="13">
        <v>0</v>
      </c>
      <c r="F190" s="13">
        <v>0</v>
      </c>
      <c r="G190" s="13">
        <v>7</v>
      </c>
      <c r="H190" s="13">
        <v>5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15</v>
      </c>
    </row>
    <row r="191" spans="1:15" x14ac:dyDescent="0.25">
      <c r="A191" s="12" t="s">
        <v>488</v>
      </c>
      <c r="B191" s="13">
        <v>324</v>
      </c>
      <c r="C191" s="13">
        <v>243</v>
      </c>
      <c r="D191" s="34">
        <v>0.33333333333333298</v>
      </c>
      <c r="E191" s="13">
        <v>26</v>
      </c>
      <c r="F191" s="13">
        <v>32</v>
      </c>
      <c r="G191" s="13">
        <v>165</v>
      </c>
      <c r="H191" s="13">
        <v>353</v>
      </c>
      <c r="I191" s="13">
        <v>0</v>
      </c>
      <c r="J191" s="13">
        <v>0</v>
      </c>
      <c r="K191" s="13">
        <v>0</v>
      </c>
      <c r="L191" s="13">
        <v>1</v>
      </c>
      <c r="M191" s="13">
        <v>4</v>
      </c>
      <c r="N191" s="13">
        <v>0</v>
      </c>
      <c r="O191" s="25">
        <v>386</v>
      </c>
    </row>
    <row r="192" spans="1:15" x14ac:dyDescent="0.25">
      <c r="A192" s="12" t="s">
        <v>489</v>
      </c>
      <c r="B192" s="13">
        <v>0</v>
      </c>
      <c r="C192" s="13">
        <v>0</v>
      </c>
      <c r="D192" s="3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490</v>
      </c>
      <c r="B193" s="13">
        <v>190</v>
      </c>
      <c r="C193" s="13">
        <v>189</v>
      </c>
      <c r="D193" s="34">
        <v>5.2910052910052898E-3</v>
      </c>
      <c r="E193" s="13">
        <v>5</v>
      </c>
      <c r="F193" s="13">
        <v>7</v>
      </c>
      <c r="G193" s="13">
        <v>110</v>
      </c>
      <c r="H193" s="13">
        <v>81</v>
      </c>
      <c r="I193" s="13">
        <v>0</v>
      </c>
      <c r="J193" s="13">
        <v>1</v>
      </c>
      <c r="K193" s="13">
        <v>0</v>
      </c>
      <c r="L193" s="13">
        <v>0</v>
      </c>
      <c r="M193" s="13">
        <v>7</v>
      </c>
      <c r="N193" s="13">
        <v>0</v>
      </c>
      <c r="O193" s="25">
        <v>42</v>
      </c>
    </row>
    <row r="194" spans="1:15" x14ac:dyDescent="0.25">
      <c r="A194" s="12" t="s">
        <v>491</v>
      </c>
      <c r="B194" s="13">
        <v>8</v>
      </c>
      <c r="C194" s="13">
        <v>5</v>
      </c>
      <c r="D194" s="34">
        <v>0.6</v>
      </c>
      <c r="E194" s="13">
        <v>0</v>
      </c>
      <c r="F194" s="13">
        <v>0</v>
      </c>
      <c r="G194" s="13">
        <v>3</v>
      </c>
      <c r="H194" s="13">
        <v>1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1</v>
      </c>
    </row>
    <row r="195" spans="1:15" x14ac:dyDescent="0.25">
      <c r="A195" s="12" t="s">
        <v>492</v>
      </c>
      <c r="B195" s="13">
        <v>0</v>
      </c>
      <c r="C195" s="13">
        <v>1</v>
      </c>
      <c r="D195" s="34">
        <v>-1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493</v>
      </c>
      <c r="B196" s="13">
        <v>2</v>
      </c>
      <c r="C196" s="13">
        <v>11</v>
      </c>
      <c r="D196" s="34">
        <v>-0.81818181818181801</v>
      </c>
      <c r="E196" s="13">
        <v>5</v>
      </c>
      <c r="F196" s="13">
        <v>5</v>
      </c>
      <c r="G196" s="13">
        <v>3</v>
      </c>
      <c r="H196" s="13">
        <v>15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29</v>
      </c>
    </row>
    <row r="197" spans="1:15" x14ac:dyDescent="0.25">
      <c r="A197" s="12" t="s">
        <v>494</v>
      </c>
      <c r="B197" s="13">
        <v>651</v>
      </c>
      <c r="C197" s="13">
        <v>656</v>
      </c>
      <c r="D197" s="34">
        <v>-7.6219512195122002E-3</v>
      </c>
      <c r="E197" s="13">
        <v>5</v>
      </c>
      <c r="F197" s="13">
        <v>3</v>
      </c>
      <c r="G197" s="13">
        <v>156</v>
      </c>
      <c r="H197" s="13">
        <v>37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4</v>
      </c>
    </row>
    <row r="198" spans="1:15" x14ac:dyDescent="0.25">
      <c r="A198" s="12" t="s">
        <v>495</v>
      </c>
      <c r="B198" s="13">
        <v>14</v>
      </c>
      <c r="C198" s="13">
        <v>20</v>
      </c>
      <c r="D198" s="34">
        <v>-0.3</v>
      </c>
      <c r="E198" s="13">
        <v>0</v>
      </c>
      <c r="F198" s="13">
        <v>0</v>
      </c>
      <c r="G198" s="13">
        <v>4</v>
      </c>
      <c r="H198" s="13">
        <v>7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2</v>
      </c>
    </row>
    <row r="199" spans="1:15" x14ac:dyDescent="0.25">
      <c r="A199" s="12" t="s">
        <v>496</v>
      </c>
      <c r="B199" s="13">
        <v>12</v>
      </c>
      <c r="C199" s="13">
        <v>17</v>
      </c>
      <c r="D199" s="34">
        <v>-0.29411764705882398</v>
      </c>
      <c r="E199" s="13">
        <v>0</v>
      </c>
      <c r="F199" s="13">
        <v>0</v>
      </c>
      <c r="G199" s="13">
        <v>8</v>
      </c>
      <c r="H199" s="13">
        <v>9</v>
      </c>
      <c r="I199" s="13">
        <v>0</v>
      </c>
      <c r="J199" s="13">
        <v>0</v>
      </c>
      <c r="K199" s="13">
        <v>0</v>
      </c>
      <c r="L199" s="13">
        <v>0</v>
      </c>
      <c r="M199" s="13">
        <v>3</v>
      </c>
      <c r="N199" s="13">
        <v>0</v>
      </c>
      <c r="O199" s="25">
        <v>3</v>
      </c>
    </row>
    <row r="200" spans="1:15" x14ac:dyDescent="0.25">
      <c r="A200" s="12" t="s">
        <v>497</v>
      </c>
      <c r="B200" s="13">
        <v>7</v>
      </c>
      <c r="C200" s="13">
        <v>2</v>
      </c>
      <c r="D200" s="34">
        <v>2.5</v>
      </c>
      <c r="E200" s="13">
        <v>0</v>
      </c>
      <c r="F200" s="13">
        <v>0</v>
      </c>
      <c r="G200" s="13">
        <v>1</v>
      </c>
      <c r="H200" s="13">
        <v>1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</v>
      </c>
      <c r="O200" s="25">
        <v>0</v>
      </c>
    </row>
    <row r="201" spans="1:15" x14ac:dyDescent="0.25">
      <c r="A201" s="51" t="s">
        <v>498</v>
      </c>
      <c r="B201" s="32">
        <v>291</v>
      </c>
      <c r="C201" s="32">
        <v>299</v>
      </c>
      <c r="D201" s="33">
        <v>-2.6755852842809399E-2</v>
      </c>
      <c r="E201" s="32">
        <v>29</v>
      </c>
      <c r="F201" s="32">
        <v>21</v>
      </c>
      <c r="G201" s="32">
        <v>82</v>
      </c>
      <c r="H201" s="32">
        <v>71</v>
      </c>
      <c r="I201" s="32">
        <v>0</v>
      </c>
      <c r="J201" s="32">
        <v>1</v>
      </c>
      <c r="K201" s="32">
        <v>5</v>
      </c>
      <c r="L201" s="32">
        <v>4</v>
      </c>
      <c r="M201" s="32">
        <v>96</v>
      </c>
      <c r="N201" s="32">
        <v>0</v>
      </c>
      <c r="O201" s="32">
        <v>108</v>
      </c>
    </row>
    <row r="202" spans="1:15" x14ac:dyDescent="0.25">
      <c r="A202" s="12" t="s">
        <v>499</v>
      </c>
      <c r="B202" s="13">
        <v>97</v>
      </c>
      <c r="C202" s="13">
        <v>106</v>
      </c>
      <c r="D202" s="34">
        <v>-8.4905660377358499E-2</v>
      </c>
      <c r="E202" s="13">
        <v>0</v>
      </c>
      <c r="F202" s="13">
        <v>0</v>
      </c>
      <c r="G202" s="13">
        <v>19</v>
      </c>
      <c r="H202" s="13">
        <v>13</v>
      </c>
      <c r="I202" s="13">
        <v>0</v>
      </c>
      <c r="J202" s="13">
        <v>0</v>
      </c>
      <c r="K202" s="13">
        <v>1</v>
      </c>
      <c r="L202" s="13">
        <v>0</v>
      </c>
      <c r="M202" s="13">
        <v>65</v>
      </c>
      <c r="N202" s="13">
        <v>0</v>
      </c>
      <c r="O202" s="25">
        <v>1</v>
      </c>
    </row>
    <row r="203" spans="1:15" x14ac:dyDescent="0.25">
      <c r="A203" s="12" t="s">
        <v>500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501</v>
      </c>
      <c r="B204" s="13">
        <v>5</v>
      </c>
      <c r="C204" s="13">
        <v>2</v>
      </c>
      <c r="D204" s="34">
        <v>1.5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1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502</v>
      </c>
      <c r="B205" s="13">
        <v>0</v>
      </c>
      <c r="C205" s="13">
        <v>2</v>
      </c>
      <c r="D205" s="34">
        <v>-1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503</v>
      </c>
      <c r="B206" s="13">
        <v>148</v>
      </c>
      <c r="C206" s="13">
        <v>121</v>
      </c>
      <c r="D206" s="34">
        <v>0.22314049586776899</v>
      </c>
      <c r="E206" s="13">
        <v>26</v>
      </c>
      <c r="F206" s="13">
        <v>20</v>
      </c>
      <c r="G206" s="13">
        <v>53</v>
      </c>
      <c r="H206" s="13">
        <v>50</v>
      </c>
      <c r="I206" s="13">
        <v>0</v>
      </c>
      <c r="J206" s="13">
        <v>0</v>
      </c>
      <c r="K206" s="13">
        <v>0</v>
      </c>
      <c r="L206" s="13">
        <v>0</v>
      </c>
      <c r="M206" s="13">
        <v>11</v>
      </c>
      <c r="N206" s="13">
        <v>0</v>
      </c>
      <c r="O206" s="25">
        <v>86</v>
      </c>
    </row>
    <row r="207" spans="1:15" x14ac:dyDescent="0.25">
      <c r="A207" s="12" t="s">
        <v>504</v>
      </c>
      <c r="B207" s="13">
        <v>0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505</v>
      </c>
      <c r="B208" s="13">
        <v>2</v>
      </c>
      <c r="C208" s="13">
        <v>8</v>
      </c>
      <c r="D208" s="34">
        <v>-0.75</v>
      </c>
      <c r="E208" s="13">
        <v>0</v>
      </c>
      <c r="F208" s="13">
        <v>0</v>
      </c>
      <c r="G208" s="13">
        <v>2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25">
        <v>1</v>
      </c>
    </row>
    <row r="209" spans="1:15" x14ac:dyDescent="0.25">
      <c r="A209" s="12" t="s">
        <v>506</v>
      </c>
      <c r="B209" s="13">
        <v>2</v>
      </c>
      <c r="C209" s="13">
        <v>1</v>
      </c>
      <c r="D209" s="34">
        <v>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1</v>
      </c>
    </row>
    <row r="210" spans="1:15" x14ac:dyDescent="0.25">
      <c r="A210" s="12" t="s">
        <v>507</v>
      </c>
      <c r="B210" s="13">
        <v>4</v>
      </c>
      <c r="C210" s="13">
        <v>1</v>
      </c>
      <c r="D210" s="34">
        <v>3</v>
      </c>
      <c r="E210" s="13">
        <v>2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508</v>
      </c>
      <c r="B211" s="13">
        <v>0</v>
      </c>
      <c r="C211" s="13">
        <v>6</v>
      </c>
      <c r="D211" s="34">
        <v>-1</v>
      </c>
      <c r="E211" s="13">
        <v>1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6</v>
      </c>
    </row>
    <row r="212" spans="1:15" x14ac:dyDescent="0.25">
      <c r="A212" s="12" t="s">
        <v>509</v>
      </c>
      <c r="B212" s="13">
        <v>4</v>
      </c>
      <c r="C212" s="13">
        <v>7</v>
      </c>
      <c r="D212" s="34">
        <v>-0.42857142857142899</v>
      </c>
      <c r="E212" s="13">
        <v>0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1</v>
      </c>
      <c r="L212" s="13">
        <v>0</v>
      </c>
      <c r="M212" s="13">
        <v>6</v>
      </c>
      <c r="N212" s="13">
        <v>0</v>
      </c>
      <c r="O212" s="25">
        <v>0</v>
      </c>
    </row>
    <row r="213" spans="1:15" x14ac:dyDescent="0.25">
      <c r="A213" s="12" t="s">
        <v>510</v>
      </c>
      <c r="B213" s="13">
        <v>2</v>
      </c>
      <c r="C213" s="13">
        <v>2</v>
      </c>
      <c r="D213" s="34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5">
        <v>1</v>
      </c>
    </row>
    <row r="214" spans="1:15" x14ac:dyDescent="0.25">
      <c r="A214" s="12" t="s">
        <v>511</v>
      </c>
      <c r="B214" s="13">
        <v>13</v>
      </c>
      <c r="C214" s="13">
        <v>21</v>
      </c>
      <c r="D214" s="34">
        <v>-0.38095238095238099</v>
      </c>
      <c r="E214" s="13">
        <v>0</v>
      </c>
      <c r="F214" s="13">
        <v>0</v>
      </c>
      <c r="G214" s="13">
        <v>4</v>
      </c>
      <c r="H214" s="13">
        <v>4</v>
      </c>
      <c r="I214" s="13">
        <v>0</v>
      </c>
      <c r="J214" s="13">
        <v>0</v>
      </c>
      <c r="K214" s="13">
        <v>3</v>
      </c>
      <c r="L214" s="13">
        <v>4</v>
      </c>
      <c r="M214" s="13">
        <v>13</v>
      </c>
      <c r="N214" s="13">
        <v>0</v>
      </c>
      <c r="O214" s="25">
        <v>3</v>
      </c>
    </row>
    <row r="215" spans="1:15" x14ac:dyDescent="0.25">
      <c r="A215" s="12" t="s">
        <v>512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2</v>
      </c>
    </row>
    <row r="216" spans="1:15" x14ac:dyDescent="0.25">
      <c r="A216" s="12" t="s">
        <v>513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514</v>
      </c>
      <c r="B217" s="13">
        <v>1</v>
      </c>
      <c r="C217" s="13">
        <v>1</v>
      </c>
      <c r="D217" s="3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515</v>
      </c>
      <c r="B218" s="13">
        <v>13</v>
      </c>
      <c r="C218" s="13">
        <v>20</v>
      </c>
      <c r="D218" s="34">
        <v>-0.35</v>
      </c>
      <c r="E218" s="13">
        <v>0</v>
      </c>
      <c r="F218" s="13">
        <v>1</v>
      </c>
      <c r="G218" s="13">
        <v>2</v>
      </c>
      <c r="H218" s="13">
        <v>3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7</v>
      </c>
    </row>
    <row r="219" spans="1:15" x14ac:dyDescent="0.25">
      <c r="A219" s="12" t="s">
        <v>516</v>
      </c>
      <c r="B219" s="13">
        <v>0</v>
      </c>
      <c r="C219" s="13">
        <v>1</v>
      </c>
      <c r="D219" s="34">
        <v>-1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4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x14ac:dyDescent="0.25">
      <c r="A221" s="51" t="s">
        <v>518</v>
      </c>
      <c r="B221" s="32">
        <v>5625</v>
      </c>
      <c r="C221" s="32">
        <v>6359</v>
      </c>
      <c r="D221" s="33">
        <v>-0.11542695392357299</v>
      </c>
      <c r="E221" s="32">
        <v>1189</v>
      </c>
      <c r="F221" s="32">
        <v>827</v>
      </c>
      <c r="G221" s="32">
        <v>2187</v>
      </c>
      <c r="H221" s="32">
        <v>1817</v>
      </c>
      <c r="I221" s="32">
        <v>0</v>
      </c>
      <c r="J221" s="32">
        <v>5</v>
      </c>
      <c r="K221" s="32">
        <v>1</v>
      </c>
      <c r="L221" s="32">
        <v>2</v>
      </c>
      <c r="M221" s="32">
        <v>12</v>
      </c>
      <c r="N221" s="32">
        <v>93</v>
      </c>
      <c r="O221" s="32">
        <v>2184</v>
      </c>
    </row>
    <row r="222" spans="1:15" x14ac:dyDescent="0.25">
      <c r="A222" s="12" t="s">
        <v>519</v>
      </c>
      <c r="B222" s="13">
        <v>17</v>
      </c>
      <c r="C222" s="13">
        <v>23</v>
      </c>
      <c r="D222" s="34">
        <v>-0.26086956521739102</v>
      </c>
      <c r="E222" s="13">
        <v>0</v>
      </c>
      <c r="F222" s="13">
        <v>0</v>
      </c>
      <c r="G222" s="13">
        <v>2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4</v>
      </c>
      <c r="N222" s="13">
        <v>0</v>
      </c>
      <c r="O222" s="25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1</v>
      </c>
    </row>
    <row r="225" spans="1:15" x14ac:dyDescent="0.25">
      <c r="A225" s="12" t="s">
        <v>522</v>
      </c>
      <c r="B225" s="13">
        <v>0</v>
      </c>
      <c r="C225" s="13">
        <v>1</v>
      </c>
      <c r="D225" s="34">
        <v>-1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523</v>
      </c>
      <c r="B226" s="13">
        <v>3</v>
      </c>
      <c r="C226" s="13">
        <v>5</v>
      </c>
      <c r="D226" s="34">
        <v>-0.4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524</v>
      </c>
      <c r="B227" s="13">
        <v>2</v>
      </c>
      <c r="C227" s="13">
        <v>6</v>
      </c>
      <c r="D227" s="34">
        <v>-0.66666666666666696</v>
      </c>
      <c r="E227" s="13">
        <v>0</v>
      </c>
      <c r="F227" s="13">
        <v>0</v>
      </c>
      <c r="G227" s="13">
        <v>1</v>
      </c>
      <c r="H227" s="13">
        <v>0</v>
      </c>
      <c r="I227" s="13">
        <v>0</v>
      </c>
      <c r="J227" s="13">
        <v>0</v>
      </c>
      <c r="K227" s="13">
        <v>0</v>
      </c>
      <c r="L227" s="13">
        <v>2</v>
      </c>
      <c r="M227" s="13">
        <v>0</v>
      </c>
      <c r="N227" s="13">
        <v>0</v>
      </c>
      <c r="O227" s="25">
        <v>3</v>
      </c>
    </row>
    <row r="228" spans="1:15" x14ac:dyDescent="0.25">
      <c r="A228" s="12" t="s">
        <v>525</v>
      </c>
      <c r="B228" s="13">
        <v>5</v>
      </c>
      <c r="C228" s="13">
        <v>13</v>
      </c>
      <c r="D228" s="34">
        <v>-0.61538461538461497</v>
      </c>
      <c r="E228" s="13">
        <v>2</v>
      </c>
      <c r="F228" s="13">
        <v>2</v>
      </c>
      <c r="G228" s="13">
        <v>4</v>
      </c>
      <c r="H228" s="13">
        <v>8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9</v>
      </c>
    </row>
    <row r="229" spans="1:15" x14ac:dyDescent="0.25">
      <c r="A229" s="12" t="s">
        <v>526</v>
      </c>
      <c r="B229" s="13">
        <v>295</v>
      </c>
      <c r="C229" s="13">
        <v>311</v>
      </c>
      <c r="D229" s="34">
        <v>-5.1446945337620599E-2</v>
      </c>
      <c r="E229" s="13">
        <v>17</v>
      </c>
      <c r="F229" s="13">
        <v>12</v>
      </c>
      <c r="G229" s="13">
        <v>80</v>
      </c>
      <c r="H229" s="13">
        <v>28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5">
        <v>44</v>
      </c>
    </row>
    <row r="230" spans="1:15" x14ac:dyDescent="0.25">
      <c r="A230" s="12" t="s">
        <v>527</v>
      </c>
      <c r="B230" s="13">
        <v>536</v>
      </c>
      <c r="C230" s="13">
        <v>701</v>
      </c>
      <c r="D230" s="34">
        <v>-0.235378031383738</v>
      </c>
      <c r="E230" s="13">
        <v>174</v>
      </c>
      <c r="F230" s="13">
        <v>186</v>
      </c>
      <c r="G230" s="13">
        <v>219</v>
      </c>
      <c r="H230" s="13">
        <v>187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25">
        <v>383</v>
      </c>
    </row>
    <row r="231" spans="1:15" x14ac:dyDescent="0.25">
      <c r="A231" s="12" t="s">
        <v>528</v>
      </c>
      <c r="B231" s="13">
        <v>158</v>
      </c>
      <c r="C231" s="13">
        <v>175</v>
      </c>
      <c r="D231" s="34">
        <v>-9.71428571428571E-2</v>
      </c>
      <c r="E231" s="13">
        <v>8</v>
      </c>
      <c r="F231" s="13">
        <v>3</v>
      </c>
      <c r="G231" s="13">
        <v>64</v>
      </c>
      <c r="H231" s="13">
        <v>37</v>
      </c>
      <c r="I231" s="13">
        <v>0</v>
      </c>
      <c r="J231" s="13">
        <v>0</v>
      </c>
      <c r="K231" s="13">
        <v>0</v>
      </c>
      <c r="L231" s="13">
        <v>0</v>
      </c>
      <c r="M231" s="13">
        <v>6</v>
      </c>
      <c r="N231" s="13">
        <v>0</v>
      </c>
      <c r="O231" s="25">
        <v>40</v>
      </c>
    </row>
    <row r="232" spans="1:15" x14ac:dyDescent="0.25">
      <c r="A232" s="12" t="s">
        <v>529</v>
      </c>
      <c r="B232" s="13">
        <v>27</v>
      </c>
      <c r="C232" s="13">
        <v>14</v>
      </c>
      <c r="D232" s="34">
        <v>0.92857142857142905</v>
      </c>
      <c r="E232" s="13">
        <v>0</v>
      </c>
      <c r="F232" s="13">
        <v>0</v>
      </c>
      <c r="G232" s="13">
        <v>10</v>
      </c>
      <c r="H232" s="13">
        <v>9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13</v>
      </c>
    </row>
    <row r="233" spans="1:15" x14ac:dyDescent="0.25">
      <c r="A233" s="12" t="s">
        <v>530</v>
      </c>
      <c r="B233" s="13">
        <v>19</v>
      </c>
      <c r="C233" s="13">
        <v>26</v>
      </c>
      <c r="D233" s="34">
        <v>-0.269230769230769</v>
      </c>
      <c r="E233" s="13">
        <v>1</v>
      </c>
      <c r="F233" s="13">
        <v>3</v>
      </c>
      <c r="G233" s="13">
        <v>7</v>
      </c>
      <c r="H233" s="13">
        <v>8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3</v>
      </c>
      <c r="O233" s="25">
        <v>9</v>
      </c>
    </row>
    <row r="234" spans="1:15" x14ac:dyDescent="0.25">
      <c r="A234" s="12" t="s">
        <v>531</v>
      </c>
      <c r="B234" s="13">
        <v>23</v>
      </c>
      <c r="C234" s="13">
        <v>19</v>
      </c>
      <c r="D234" s="34">
        <v>0.21052631578947401</v>
      </c>
      <c r="E234" s="13">
        <v>0</v>
      </c>
      <c r="F234" s="13">
        <v>0</v>
      </c>
      <c r="G234" s="13">
        <v>10</v>
      </c>
      <c r="H234" s="13">
        <v>5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6</v>
      </c>
    </row>
    <row r="235" spans="1:15" x14ac:dyDescent="0.25">
      <c r="A235" s="12" t="s">
        <v>532</v>
      </c>
      <c r="B235" s="13">
        <v>0</v>
      </c>
      <c r="C235" s="13">
        <v>0</v>
      </c>
      <c r="D235" s="34">
        <v>0</v>
      </c>
      <c r="E235" s="13">
        <v>0</v>
      </c>
      <c r="F235" s="13">
        <v>0</v>
      </c>
      <c r="G235" s="13">
        <v>1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533</v>
      </c>
      <c r="B236" s="13">
        <v>4538</v>
      </c>
      <c r="C236" s="13">
        <v>5059</v>
      </c>
      <c r="D236" s="34">
        <v>-0.10298477960071201</v>
      </c>
      <c r="E236" s="13">
        <v>987</v>
      </c>
      <c r="F236" s="13">
        <v>621</v>
      </c>
      <c r="G236" s="13">
        <v>1783</v>
      </c>
      <c r="H236" s="13">
        <v>1529</v>
      </c>
      <c r="I236" s="13">
        <v>0</v>
      </c>
      <c r="J236" s="13">
        <v>5</v>
      </c>
      <c r="K236" s="13">
        <v>1</v>
      </c>
      <c r="L236" s="13">
        <v>0</v>
      </c>
      <c r="M236" s="13">
        <v>0</v>
      </c>
      <c r="N236" s="13">
        <v>90</v>
      </c>
      <c r="O236" s="25">
        <v>1675</v>
      </c>
    </row>
    <row r="237" spans="1:15" x14ac:dyDescent="0.25">
      <c r="A237" s="12" t="s">
        <v>534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536</v>
      </c>
      <c r="B239" s="13">
        <v>1</v>
      </c>
      <c r="C239" s="13">
        <v>3</v>
      </c>
      <c r="D239" s="34">
        <v>-0.66666666666666696</v>
      </c>
      <c r="E239" s="13">
        <v>0</v>
      </c>
      <c r="F239" s="13">
        <v>0</v>
      </c>
      <c r="G239" s="13">
        <v>4</v>
      </c>
      <c r="H239" s="13">
        <v>1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537</v>
      </c>
      <c r="B240" s="13">
        <v>0</v>
      </c>
      <c r="C240" s="13">
        <v>1</v>
      </c>
      <c r="D240" s="34">
        <v>-1</v>
      </c>
      <c r="E240" s="13">
        <v>0</v>
      </c>
      <c r="F240" s="13">
        <v>0</v>
      </c>
      <c r="G240" s="13">
        <v>0</v>
      </c>
      <c r="H240" s="13">
        <v>3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x14ac:dyDescent="0.25">
      <c r="A241" s="12" t="s">
        <v>538</v>
      </c>
      <c r="B241" s="13">
        <v>1</v>
      </c>
      <c r="C241" s="13">
        <v>2</v>
      </c>
      <c r="D241" s="34">
        <v>-0.5</v>
      </c>
      <c r="E241" s="13">
        <v>0</v>
      </c>
      <c r="F241" s="13">
        <v>0</v>
      </c>
      <c r="G241" s="13">
        <v>2</v>
      </c>
      <c r="H241" s="13">
        <v>1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1</v>
      </c>
    </row>
    <row r="242" spans="1:15" x14ac:dyDescent="0.25">
      <c r="A242" s="51" t="s">
        <v>539</v>
      </c>
      <c r="B242" s="32">
        <v>31</v>
      </c>
      <c r="C242" s="32">
        <v>39</v>
      </c>
      <c r="D242" s="33">
        <v>-0.20512820512820501</v>
      </c>
      <c r="E242" s="32">
        <v>2</v>
      </c>
      <c r="F242" s="32">
        <v>0</v>
      </c>
      <c r="G242" s="32">
        <v>17</v>
      </c>
      <c r="H242" s="32">
        <v>23</v>
      </c>
      <c r="I242" s="32">
        <v>0</v>
      </c>
      <c r="J242" s="32">
        <v>0</v>
      </c>
      <c r="K242" s="32">
        <v>0</v>
      </c>
      <c r="L242" s="32">
        <v>1</v>
      </c>
      <c r="M242" s="32">
        <v>5</v>
      </c>
      <c r="N242" s="32">
        <v>9</v>
      </c>
      <c r="O242" s="32">
        <v>23</v>
      </c>
    </row>
    <row r="243" spans="1:15" x14ac:dyDescent="0.25">
      <c r="A243" s="12" t="s">
        <v>540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542</v>
      </c>
      <c r="B245" s="13">
        <v>2</v>
      </c>
      <c r="C245" s="13">
        <v>3</v>
      </c>
      <c r="D245" s="34">
        <v>-0.33333333333333298</v>
      </c>
      <c r="E245" s="13">
        <v>0</v>
      </c>
      <c r="F245" s="13">
        <v>0</v>
      </c>
      <c r="G245" s="13">
        <v>1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543</v>
      </c>
      <c r="B246" s="13">
        <v>1</v>
      </c>
      <c r="C246" s="13">
        <v>5</v>
      </c>
      <c r="D246" s="34">
        <v>-0.8</v>
      </c>
      <c r="E246" s="13">
        <v>0</v>
      </c>
      <c r="F246" s="13">
        <v>0</v>
      </c>
      <c r="G246" s="13">
        <v>2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544</v>
      </c>
      <c r="B247" s="13">
        <v>13</v>
      </c>
      <c r="C247" s="13">
        <v>14</v>
      </c>
      <c r="D247" s="34">
        <v>-7.1428571428571397E-2</v>
      </c>
      <c r="E247" s="13">
        <v>2</v>
      </c>
      <c r="F247" s="13">
        <v>0</v>
      </c>
      <c r="G247" s="13">
        <v>5</v>
      </c>
      <c r="H247" s="13">
        <v>7</v>
      </c>
      <c r="I247" s="13">
        <v>0</v>
      </c>
      <c r="J247" s="13">
        <v>0</v>
      </c>
      <c r="K247" s="13">
        <v>0</v>
      </c>
      <c r="L247" s="13">
        <v>0</v>
      </c>
      <c r="M247" s="13">
        <v>5</v>
      </c>
      <c r="N247" s="13">
        <v>0</v>
      </c>
      <c r="O247" s="25">
        <v>3</v>
      </c>
    </row>
    <row r="248" spans="1:15" x14ac:dyDescent="0.25">
      <c r="A248" s="12" t="s">
        <v>545</v>
      </c>
      <c r="B248" s="13">
        <v>0</v>
      </c>
      <c r="C248" s="13">
        <v>1</v>
      </c>
      <c r="D248" s="34">
        <v>-1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547</v>
      </c>
      <c r="B250" s="13">
        <v>3</v>
      </c>
      <c r="C250" s="13">
        <v>2</v>
      </c>
      <c r="D250" s="34">
        <v>0.5</v>
      </c>
      <c r="E250" s="13">
        <v>0</v>
      </c>
      <c r="F250" s="13">
        <v>0</v>
      </c>
      <c r="G250" s="13">
        <v>1</v>
      </c>
      <c r="H250" s="13">
        <v>10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2</v>
      </c>
      <c r="O250" s="25">
        <v>5</v>
      </c>
    </row>
    <row r="251" spans="1:15" x14ac:dyDescent="0.25">
      <c r="A251" s="12" t="s">
        <v>548</v>
      </c>
      <c r="B251" s="13">
        <v>6</v>
      </c>
      <c r="C251" s="13">
        <v>5</v>
      </c>
      <c r="D251" s="34">
        <v>0.2</v>
      </c>
      <c r="E251" s="13">
        <v>0</v>
      </c>
      <c r="F251" s="13">
        <v>0</v>
      </c>
      <c r="G251" s="13">
        <v>5</v>
      </c>
      <c r="H251" s="13">
        <v>4</v>
      </c>
      <c r="I251" s="13">
        <v>0</v>
      </c>
      <c r="J251" s="13">
        <v>0</v>
      </c>
      <c r="K251" s="13">
        <v>0</v>
      </c>
      <c r="L251" s="13">
        <v>1</v>
      </c>
      <c r="M251" s="13">
        <v>0</v>
      </c>
      <c r="N251" s="13">
        <v>7</v>
      </c>
      <c r="O251" s="25">
        <v>14</v>
      </c>
    </row>
    <row r="252" spans="1:15" x14ac:dyDescent="0.25">
      <c r="A252" s="12" t="s">
        <v>549</v>
      </c>
      <c r="B252" s="13">
        <v>0</v>
      </c>
      <c r="C252" s="13">
        <v>1</v>
      </c>
      <c r="D252" s="34">
        <v>-1</v>
      </c>
      <c r="E252" s="13">
        <v>0</v>
      </c>
      <c r="F252" s="13">
        <v>0</v>
      </c>
      <c r="G252" s="13">
        <v>0</v>
      </c>
      <c r="H252" s="13">
        <v>2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550</v>
      </c>
      <c r="B253" s="13">
        <v>0</v>
      </c>
      <c r="C253" s="13">
        <v>3</v>
      </c>
      <c r="D253" s="34">
        <v>-1</v>
      </c>
      <c r="E253" s="13">
        <v>0</v>
      </c>
      <c r="F253" s="13">
        <v>0</v>
      </c>
      <c r="G253" s="13">
        <v>2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1</v>
      </c>
    </row>
    <row r="254" spans="1:15" x14ac:dyDescent="0.25">
      <c r="A254" s="12" t="s">
        <v>551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553</v>
      </c>
      <c r="B256" s="13">
        <v>0</v>
      </c>
      <c r="C256" s="13">
        <v>2</v>
      </c>
      <c r="D256" s="34">
        <v>-1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555</v>
      </c>
      <c r="B258" s="13">
        <v>1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556</v>
      </c>
      <c r="B259" s="13">
        <v>1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557</v>
      </c>
      <c r="B260" s="13">
        <v>0</v>
      </c>
      <c r="C260" s="13">
        <v>1</v>
      </c>
      <c r="D260" s="34">
        <v>-1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564</v>
      </c>
      <c r="B267" s="13">
        <v>3</v>
      </c>
      <c r="C267" s="13">
        <v>1</v>
      </c>
      <c r="D267" s="34">
        <v>2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x14ac:dyDescent="0.25">
      <c r="A268" s="12" t="s">
        <v>565</v>
      </c>
      <c r="B268" s="13">
        <v>1</v>
      </c>
      <c r="C268" s="13">
        <v>1</v>
      </c>
      <c r="D268" s="34">
        <v>0</v>
      </c>
      <c r="E268" s="13">
        <v>0</v>
      </c>
      <c r="F268" s="13">
        <v>0</v>
      </c>
      <c r="G268" s="13">
        <v>1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x14ac:dyDescent="0.25">
      <c r="A269" s="51" t="s">
        <v>566</v>
      </c>
      <c r="B269" s="32">
        <v>2460</v>
      </c>
      <c r="C269" s="32">
        <v>2151</v>
      </c>
      <c r="D269" s="33">
        <v>0.14365411436541101</v>
      </c>
      <c r="E269" s="32">
        <v>593</v>
      </c>
      <c r="F269" s="32">
        <v>385</v>
      </c>
      <c r="G269" s="32">
        <v>1629</v>
      </c>
      <c r="H269" s="32">
        <v>1696</v>
      </c>
      <c r="I269" s="32">
        <v>0</v>
      </c>
      <c r="J269" s="32">
        <v>6</v>
      </c>
      <c r="K269" s="32">
        <v>0</v>
      </c>
      <c r="L269" s="32">
        <v>3</v>
      </c>
      <c r="M269" s="32">
        <v>33</v>
      </c>
      <c r="N269" s="32">
        <v>49</v>
      </c>
      <c r="O269" s="32">
        <v>1885</v>
      </c>
    </row>
    <row r="270" spans="1:15" x14ac:dyDescent="0.25">
      <c r="A270" s="12" t="s">
        <v>567</v>
      </c>
      <c r="B270" s="13">
        <v>0</v>
      </c>
      <c r="C270" s="13">
        <v>0</v>
      </c>
      <c r="D270" s="3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568</v>
      </c>
      <c r="B271" s="13">
        <v>1419</v>
      </c>
      <c r="C271" s="13">
        <v>1286</v>
      </c>
      <c r="D271" s="34">
        <v>0.103421461897356</v>
      </c>
      <c r="E271" s="13">
        <v>320</v>
      </c>
      <c r="F271" s="13">
        <v>215</v>
      </c>
      <c r="G271" s="13">
        <v>1141</v>
      </c>
      <c r="H271" s="13">
        <v>1136</v>
      </c>
      <c r="I271" s="13">
        <v>0</v>
      </c>
      <c r="J271" s="13">
        <v>0</v>
      </c>
      <c r="K271" s="13">
        <v>0</v>
      </c>
      <c r="L271" s="13">
        <v>0</v>
      </c>
      <c r="M271" s="13">
        <v>4</v>
      </c>
      <c r="N271" s="13">
        <v>12</v>
      </c>
      <c r="O271" s="25">
        <v>958</v>
      </c>
    </row>
    <row r="272" spans="1:15" x14ac:dyDescent="0.25">
      <c r="A272" s="12" t="s">
        <v>569</v>
      </c>
      <c r="B272" s="13">
        <v>820</v>
      </c>
      <c r="C272" s="13">
        <v>636</v>
      </c>
      <c r="D272" s="34">
        <v>0.28930817610062898</v>
      </c>
      <c r="E272" s="13">
        <v>257</v>
      </c>
      <c r="F272" s="13">
        <v>163</v>
      </c>
      <c r="G272" s="13">
        <v>389</v>
      </c>
      <c r="H272" s="13">
        <v>448</v>
      </c>
      <c r="I272" s="13">
        <v>0</v>
      </c>
      <c r="J272" s="13">
        <v>0</v>
      </c>
      <c r="K272" s="13">
        <v>0</v>
      </c>
      <c r="L272" s="13">
        <v>0</v>
      </c>
      <c r="M272" s="13">
        <v>29</v>
      </c>
      <c r="N272" s="13">
        <v>2</v>
      </c>
      <c r="O272" s="25">
        <v>801</v>
      </c>
    </row>
    <row r="273" spans="1:15" x14ac:dyDescent="0.25">
      <c r="A273" s="12" t="s">
        <v>570</v>
      </c>
      <c r="B273" s="13">
        <v>9</v>
      </c>
      <c r="C273" s="13">
        <v>9</v>
      </c>
      <c r="D273" s="34">
        <v>0</v>
      </c>
      <c r="E273" s="13">
        <v>2</v>
      </c>
      <c r="F273" s="13">
        <v>1</v>
      </c>
      <c r="G273" s="13">
        <v>0</v>
      </c>
      <c r="H273" s="13">
        <v>9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23</v>
      </c>
    </row>
    <row r="274" spans="1:15" x14ac:dyDescent="0.25">
      <c r="A274" s="12" t="s">
        <v>571</v>
      </c>
      <c r="B274" s="13">
        <v>32</v>
      </c>
      <c r="C274" s="13">
        <v>27</v>
      </c>
      <c r="D274" s="34">
        <v>0.18518518518518501</v>
      </c>
      <c r="E274" s="13">
        <v>6</v>
      </c>
      <c r="F274" s="13">
        <v>2</v>
      </c>
      <c r="G274" s="13">
        <v>11</v>
      </c>
      <c r="H274" s="13">
        <v>6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1</v>
      </c>
      <c r="O274" s="25">
        <v>10</v>
      </c>
    </row>
    <row r="275" spans="1:15" x14ac:dyDescent="0.25">
      <c r="A275" s="12" t="s">
        <v>572</v>
      </c>
      <c r="B275" s="13">
        <v>57</v>
      </c>
      <c r="C275" s="13">
        <v>42</v>
      </c>
      <c r="D275" s="34">
        <v>0.35714285714285698</v>
      </c>
      <c r="E275" s="13">
        <v>5</v>
      </c>
      <c r="F275" s="13">
        <v>2</v>
      </c>
      <c r="G275" s="13">
        <v>34</v>
      </c>
      <c r="H275" s="13">
        <v>30</v>
      </c>
      <c r="I275" s="13">
        <v>0</v>
      </c>
      <c r="J275" s="13">
        <v>3</v>
      </c>
      <c r="K275" s="13">
        <v>0</v>
      </c>
      <c r="L275" s="13">
        <v>3</v>
      </c>
      <c r="M275" s="13">
        <v>0</v>
      </c>
      <c r="N275" s="13">
        <v>1</v>
      </c>
      <c r="O275" s="25">
        <v>44</v>
      </c>
    </row>
    <row r="276" spans="1:15" x14ac:dyDescent="0.25">
      <c r="A276" s="12" t="s">
        <v>573</v>
      </c>
      <c r="B276" s="13">
        <v>75</v>
      </c>
      <c r="C276" s="13">
        <v>77</v>
      </c>
      <c r="D276" s="34">
        <v>-2.5974025974026E-2</v>
      </c>
      <c r="E276" s="13">
        <v>2</v>
      </c>
      <c r="F276" s="13">
        <v>0</v>
      </c>
      <c r="G276" s="13">
        <v>46</v>
      </c>
      <c r="H276" s="13">
        <v>43</v>
      </c>
      <c r="I276" s="13">
        <v>0</v>
      </c>
      <c r="J276" s="13">
        <v>3</v>
      </c>
      <c r="K276" s="13">
        <v>0</v>
      </c>
      <c r="L276" s="13">
        <v>0</v>
      </c>
      <c r="M276" s="13">
        <v>0</v>
      </c>
      <c r="N276" s="13">
        <v>1</v>
      </c>
      <c r="O276" s="25">
        <v>35</v>
      </c>
    </row>
    <row r="277" spans="1:15" x14ac:dyDescent="0.25">
      <c r="A277" s="12" t="s">
        <v>574</v>
      </c>
      <c r="B277" s="13">
        <v>2</v>
      </c>
      <c r="C277" s="13">
        <v>0</v>
      </c>
      <c r="D277" s="34">
        <v>0</v>
      </c>
      <c r="E277" s="13">
        <v>0</v>
      </c>
      <c r="F277" s="13">
        <v>0</v>
      </c>
      <c r="G277" s="13">
        <v>1</v>
      </c>
      <c r="H277" s="13">
        <v>1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2</v>
      </c>
    </row>
    <row r="278" spans="1:15" x14ac:dyDescent="0.25">
      <c r="A278" s="12" t="s">
        <v>575</v>
      </c>
      <c r="B278" s="13">
        <v>1</v>
      </c>
      <c r="C278" s="13">
        <v>1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578</v>
      </c>
      <c r="B281" s="13">
        <v>5</v>
      </c>
      <c r="C281" s="13">
        <v>1</v>
      </c>
      <c r="D281" s="34">
        <v>4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4">
        <v>0</v>
      </c>
      <c r="E285" s="13">
        <v>1</v>
      </c>
      <c r="F285" s="13">
        <v>1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583</v>
      </c>
      <c r="B286" s="13">
        <v>4</v>
      </c>
      <c r="C286" s="13">
        <v>3</v>
      </c>
      <c r="D286" s="34">
        <v>0.33333333333333298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584</v>
      </c>
      <c r="B287" s="13">
        <v>3</v>
      </c>
      <c r="C287" s="13">
        <v>23</v>
      </c>
      <c r="D287" s="34">
        <v>-0.86956521739130399</v>
      </c>
      <c r="E287" s="13">
        <v>0</v>
      </c>
      <c r="F287" s="13">
        <v>1</v>
      </c>
      <c r="G287" s="13">
        <v>1</v>
      </c>
      <c r="H287" s="13">
        <v>1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586</v>
      </c>
      <c r="B289" s="13">
        <v>7</v>
      </c>
      <c r="C289" s="13">
        <v>5</v>
      </c>
      <c r="D289" s="34">
        <v>0.4</v>
      </c>
      <c r="E289" s="13">
        <v>0</v>
      </c>
      <c r="F289" s="13">
        <v>0</v>
      </c>
      <c r="G289" s="13">
        <v>3</v>
      </c>
      <c r="H289" s="13">
        <v>4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2</v>
      </c>
      <c r="O289" s="25">
        <v>8</v>
      </c>
    </row>
    <row r="290" spans="1:15" x14ac:dyDescent="0.25">
      <c r="A290" s="12" t="s">
        <v>587</v>
      </c>
      <c r="B290" s="13">
        <v>0</v>
      </c>
      <c r="C290" s="13">
        <v>1</v>
      </c>
      <c r="D290" s="34">
        <v>-1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589</v>
      </c>
      <c r="B292" s="13">
        <v>18</v>
      </c>
      <c r="C292" s="13">
        <v>24</v>
      </c>
      <c r="D292" s="34">
        <v>-0.25</v>
      </c>
      <c r="E292" s="13">
        <v>0</v>
      </c>
      <c r="F292" s="13">
        <v>0</v>
      </c>
      <c r="G292" s="13">
        <v>2</v>
      </c>
      <c r="H292" s="13">
        <v>17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30</v>
      </c>
      <c r="O292" s="25">
        <v>3</v>
      </c>
    </row>
    <row r="293" spans="1:15" x14ac:dyDescent="0.25">
      <c r="A293" s="12" t="s">
        <v>590</v>
      </c>
      <c r="B293" s="13">
        <v>7</v>
      </c>
      <c r="C293" s="13">
        <v>15</v>
      </c>
      <c r="D293" s="34">
        <v>-0.53333333333333299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591</v>
      </c>
      <c r="B294" s="13">
        <v>1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1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594</v>
      </c>
      <c r="B297" s="13">
        <v>0</v>
      </c>
      <c r="C297" s="13">
        <v>1</v>
      </c>
      <c r="D297" s="34">
        <v>-1</v>
      </c>
      <c r="E297" s="13">
        <v>0</v>
      </c>
      <c r="F297" s="13">
        <v>0</v>
      </c>
      <c r="G297" s="13">
        <v>1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1</v>
      </c>
    </row>
    <row r="298" spans="1:15" x14ac:dyDescent="0.25">
      <c r="A298" s="12" t="s">
        <v>595</v>
      </c>
      <c r="B298" s="13">
        <v>0</v>
      </c>
      <c r="C298" s="13">
        <v>0</v>
      </c>
      <c r="D298" s="3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x14ac:dyDescent="0.25">
      <c r="A299" s="51" t="s">
        <v>596</v>
      </c>
      <c r="B299" s="32">
        <v>0</v>
      </c>
      <c r="C299" s="32">
        <v>5</v>
      </c>
      <c r="D299" s="33">
        <v>-1</v>
      </c>
      <c r="E299" s="32">
        <v>0</v>
      </c>
      <c r="F299" s="32">
        <v>0</v>
      </c>
      <c r="G299" s="32">
        <v>0</v>
      </c>
      <c r="H299" s="32">
        <v>2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599</v>
      </c>
      <c r="B302" s="13">
        <v>0</v>
      </c>
      <c r="C302" s="13">
        <v>5</v>
      </c>
      <c r="D302" s="34">
        <v>-1</v>
      </c>
      <c r="E302" s="13">
        <v>0</v>
      </c>
      <c r="F302" s="13">
        <v>0</v>
      </c>
      <c r="G302" s="13">
        <v>0</v>
      </c>
      <c r="H302" s="13">
        <v>2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0</v>
      </c>
    </row>
    <row r="303" spans="1:15" x14ac:dyDescent="0.25">
      <c r="A303" s="51" t="s">
        <v>600</v>
      </c>
      <c r="B303" s="32">
        <v>30</v>
      </c>
      <c r="C303" s="32">
        <v>34</v>
      </c>
      <c r="D303" s="33">
        <v>-0.11764705882352899</v>
      </c>
      <c r="E303" s="32">
        <v>0</v>
      </c>
      <c r="F303" s="32">
        <v>0</v>
      </c>
      <c r="G303" s="32">
        <v>3</v>
      </c>
      <c r="H303" s="32">
        <v>2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2</v>
      </c>
      <c r="O303" s="32">
        <v>1</v>
      </c>
    </row>
    <row r="304" spans="1:15" x14ac:dyDescent="0.25">
      <c r="A304" s="12" t="s">
        <v>601</v>
      </c>
      <c r="B304" s="13">
        <v>14</v>
      </c>
      <c r="C304" s="13">
        <v>18</v>
      </c>
      <c r="D304" s="34">
        <v>-0.22222222222222199</v>
      </c>
      <c r="E304" s="13">
        <v>0</v>
      </c>
      <c r="F304" s="13">
        <v>0</v>
      </c>
      <c r="G304" s="13">
        <v>3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2</v>
      </c>
      <c r="O304" s="25">
        <v>1</v>
      </c>
    </row>
    <row r="305" spans="1:15" x14ac:dyDescent="0.25">
      <c r="A305" s="12" t="s">
        <v>602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603</v>
      </c>
      <c r="B306" s="13">
        <v>16</v>
      </c>
      <c r="C306" s="13">
        <v>16</v>
      </c>
      <c r="D306" s="34">
        <v>0</v>
      </c>
      <c r="E306" s="13">
        <v>0</v>
      </c>
      <c r="F306" s="13">
        <v>0</v>
      </c>
      <c r="G306" s="13">
        <v>0</v>
      </c>
      <c r="H306" s="13">
        <v>1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4">
        <v>0</v>
      </c>
      <c r="E309" s="13">
        <v>0</v>
      </c>
      <c r="F309" s="13">
        <v>0</v>
      </c>
      <c r="G309" s="13">
        <v>0</v>
      </c>
      <c r="H309" s="13">
        <v>1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x14ac:dyDescent="0.25">
      <c r="A310" s="51" t="s">
        <v>607</v>
      </c>
      <c r="B310" s="32">
        <v>16</v>
      </c>
      <c r="C310" s="32">
        <v>25</v>
      </c>
      <c r="D310" s="33">
        <v>-0.36</v>
      </c>
      <c r="E310" s="32">
        <v>0</v>
      </c>
      <c r="F310" s="32">
        <v>0</v>
      </c>
      <c r="G310" s="32">
        <v>5</v>
      </c>
      <c r="H310" s="32">
        <v>2</v>
      </c>
      <c r="I310" s="32">
        <v>0</v>
      </c>
      <c r="J310" s="32">
        <v>0</v>
      </c>
      <c r="K310" s="32">
        <v>0</v>
      </c>
      <c r="L310" s="32">
        <v>0</v>
      </c>
      <c r="M310" s="32">
        <v>0</v>
      </c>
      <c r="N310" s="32">
        <v>2</v>
      </c>
      <c r="O310" s="32">
        <v>3</v>
      </c>
    </row>
    <row r="311" spans="1:15" x14ac:dyDescent="0.25">
      <c r="A311" s="12" t="s">
        <v>608</v>
      </c>
      <c r="B311" s="13">
        <v>14</v>
      </c>
      <c r="C311" s="13">
        <v>23</v>
      </c>
      <c r="D311" s="34">
        <v>-0.39130434782608697</v>
      </c>
      <c r="E311" s="13">
        <v>0</v>
      </c>
      <c r="F311" s="13">
        <v>0</v>
      </c>
      <c r="G311" s="13">
        <v>5</v>
      </c>
      <c r="H311" s="13">
        <v>2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2</v>
      </c>
      <c r="O311" s="25">
        <v>3</v>
      </c>
    </row>
    <row r="312" spans="1:15" x14ac:dyDescent="0.25">
      <c r="A312" s="12" t="s">
        <v>609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610</v>
      </c>
      <c r="B313" s="13">
        <v>2</v>
      </c>
      <c r="C313" s="13">
        <v>2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x14ac:dyDescent="0.25">
      <c r="A316" s="51" t="s">
        <v>613</v>
      </c>
      <c r="B316" s="32">
        <v>51</v>
      </c>
      <c r="C316" s="32">
        <v>17</v>
      </c>
      <c r="D316" s="33">
        <v>2</v>
      </c>
      <c r="E316" s="32">
        <v>0</v>
      </c>
      <c r="F316" s="32">
        <v>0</v>
      </c>
      <c r="G316" s="32">
        <v>3</v>
      </c>
      <c r="H316" s="32">
        <v>0</v>
      </c>
      <c r="I316" s="32">
        <v>0</v>
      </c>
      <c r="J316" s="32">
        <v>0</v>
      </c>
      <c r="K316" s="32">
        <v>0</v>
      </c>
      <c r="L316" s="32">
        <v>0</v>
      </c>
      <c r="M316" s="32">
        <v>3</v>
      </c>
      <c r="N316" s="32">
        <v>0</v>
      </c>
      <c r="O316" s="32">
        <v>1</v>
      </c>
    </row>
    <row r="317" spans="1:15" x14ac:dyDescent="0.25">
      <c r="A317" s="12" t="s">
        <v>614</v>
      </c>
      <c r="B317" s="13">
        <v>51</v>
      </c>
      <c r="C317" s="13">
        <v>17</v>
      </c>
      <c r="D317" s="34">
        <v>2</v>
      </c>
      <c r="E317" s="13">
        <v>0</v>
      </c>
      <c r="F317" s="13">
        <v>0</v>
      </c>
      <c r="G317" s="13">
        <v>3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3</v>
      </c>
      <c r="N317" s="13">
        <v>0</v>
      </c>
      <c r="O317" s="25">
        <v>1</v>
      </c>
    </row>
    <row r="318" spans="1:15" x14ac:dyDescent="0.25">
      <c r="A318" s="51" t="s">
        <v>615</v>
      </c>
      <c r="B318" s="32">
        <v>0</v>
      </c>
      <c r="C318" s="32">
        <v>2</v>
      </c>
      <c r="D318" s="33">
        <v>-1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</row>
    <row r="319" spans="1:15" x14ac:dyDescent="0.25">
      <c r="A319" s="12" t="s">
        <v>616</v>
      </c>
      <c r="B319" s="13">
        <v>0</v>
      </c>
      <c r="C319" s="13">
        <v>1</v>
      </c>
      <c r="D319" s="34">
        <v>-1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617</v>
      </c>
      <c r="B320" s="13">
        <v>0</v>
      </c>
      <c r="C320" s="13">
        <v>1</v>
      </c>
      <c r="D320" s="34">
        <v>-1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x14ac:dyDescent="0.25">
      <c r="A321" s="51" t="s">
        <v>618</v>
      </c>
      <c r="B321" s="32">
        <v>44246</v>
      </c>
      <c r="C321" s="32">
        <v>45137</v>
      </c>
      <c r="D321" s="33">
        <v>-1.97399029620932E-2</v>
      </c>
      <c r="E321" s="32">
        <v>57</v>
      </c>
      <c r="F321" s="32">
        <v>0</v>
      </c>
      <c r="G321" s="32">
        <v>696</v>
      </c>
      <c r="H321" s="32">
        <v>0</v>
      </c>
      <c r="I321" s="32">
        <v>2</v>
      </c>
      <c r="J321" s="32">
        <v>0</v>
      </c>
      <c r="K321" s="32">
        <v>1</v>
      </c>
      <c r="L321" s="32">
        <v>0</v>
      </c>
      <c r="M321" s="32">
        <v>14</v>
      </c>
      <c r="N321" s="32">
        <v>13</v>
      </c>
      <c r="O321" s="32">
        <v>24</v>
      </c>
    </row>
    <row r="322" spans="1:15" x14ac:dyDescent="0.25">
      <c r="A322" s="12" t="s">
        <v>619</v>
      </c>
      <c r="B322" s="13">
        <v>44246</v>
      </c>
      <c r="C322" s="13">
        <v>45137</v>
      </c>
      <c r="D322" s="34">
        <v>-1.97399029620932E-2</v>
      </c>
      <c r="E322" s="13">
        <v>57</v>
      </c>
      <c r="F322" s="13">
        <v>0</v>
      </c>
      <c r="G322" s="13">
        <v>696</v>
      </c>
      <c r="H322" s="13">
        <v>0</v>
      </c>
      <c r="I322" s="13">
        <v>2</v>
      </c>
      <c r="J322" s="13">
        <v>0</v>
      </c>
      <c r="K322" s="13">
        <v>1</v>
      </c>
      <c r="L322" s="13">
        <v>0</v>
      </c>
      <c r="M322" s="13">
        <v>14</v>
      </c>
      <c r="N322" s="13">
        <v>13</v>
      </c>
      <c r="O322" s="25">
        <v>24</v>
      </c>
    </row>
    <row r="323" spans="1:15" x14ac:dyDescent="0.25">
      <c r="A323" s="51" t="s">
        <v>620</v>
      </c>
      <c r="B323" s="32">
        <v>39</v>
      </c>
      <c r="C323" s="32">
        <v>50</v>
      </c>
      <c r="D323" s="33">
        <v>-0.22</v>
      </c>
      <c r="E323" s="32">
        <v>0</v>
      </c>
      <c r="F323" s="32">
        <v>0</v>
      </c>
      <c r="G323" s="32">
        <v>6</v>
      </c>
      <c r="H323" s="32">
        <v>3</v>
      </c>
      <c r="I323" s="32">
        <v>1</v>
      </c>
      <c r="J323" s="32">
        <v>3</v>
      </c>
      <c r="K323" s="32">
        <v>0</v>
      </c>
      <c r="L323" s="32">
        <v>0</v>
      </c>
      <c r="M323" s="32">
        <v>0</v>
      </c>
      <c r="N323" s="32">
        <v>8</v>
      </c>
      <c r="O323" s="32">
        <v>11</v>
      </c>
    </row>
    <row r="324" spans="1:15" x14ac:dyDescent="0.25">
      <c r="A324" s="12" t="s">
        <v>621</v>
      </c>
      <c r="B324" s="13">
        <v>39</v>
      </c>
      <c r="C324" s="13">
        <v>50</v>
      </c>
      <c r="D324" s="34">
        <v>-0.22</v>
      </c>
      <c r="E324" s="13">
        <v>0</v>
      </c>
      <c r="F324" s="13">
        <v>0</v>
      </c>
      <c r="G324" s="13">
        <v>6</v>
      </c>
      <c r="H324" s="13">
        <v>3</v>
      </c>
      <c r="I324" s="13">
        <v>1</v>
      </c>
      <c r="J324" s="13">
        <v>3</v>
      </c>
      <c r="K324" s="13">
        <v>0</v>
      </c>
      <c r="L324" s="13">
        <v>0</v>
      </c>
      <c r="M324" s="13">
        <v>0</v>
      </c>
      <c r="N324" s="13">
        <v>8</v>
      </c>
      <c r="O324" s="25">
        <v>11</v>
      </c>
    </row>
    <row r="325" spans="1:15" x14ac:dyDescent="0.25">
      <c r="A325" s="51" t="s">
        <v>622</v>
      </c>
      <c r="B325" s="32">
        <v>2</v>
      </c>
      <c r="C325" s="32">
        <v>0</v>
      </c>
      <c r="D325" s="33">
        <v>0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</row>
    <row r="326" spans="1:15" x14ac:dyDescent="0.25">
      <c r="A326" s="12" t="s">
        <v>623</v>
      </c>
      <c r="B326" s="13">
        <v>2</v>
      </c>
      <c r="C326" s="13">
        <v>0</v>
      </c>
      <c r="D326" s="34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x14ac:dyDescent="0.25">
      <c r="A327" s="50" t="s">
        <v>624</v>
      </c>
      <c r="B327" s="32">
        <v>173681</v>
      </c>
      <c r="C327" s="32">
        <v>171808</v>
      </c>
      <c r="D327" s="33">
        <v>1.0901704227975401E-2</v>
      </c>
      <c r="E327" s="32">
        <v>23582</v>
      </c>
      <c r="F327" s="32">
        <v>14225</v>
      </c>
      <c r="G327" s="32">
        <v>28523</v>
      </c>
      <c r="H327" s="32">
        <v>21595</v>
      </c>
      <c r="I327" s="32">
        <v>277</v>
      </c>
      <c r="J327" s="32">
        <v>362</v>
      </c>
      <c r="K327" s="32">
        <v>39</v>
      </c>
      <c r="L327" s="32">
        <v>51</v>
      </c>
      <c r="M327" s="32">
        <v>679</v>
      </c>
      <c r="N327" s="32">
        <v>2178</v>
      </c>
      <c r="O327" s="32">
        <v>30009</v>
      </c>
    </row>
  </sheetData>
  <sheetProtection algorithmName="SHA-512" hashValue="oKGdQ4AJgTs9gNfiQJg9SZXDpEVuPTUSy127VD8vzn6KXIKyhq+nduzz7iZv2wuI1WzetixQ49id76A0io1c9Q==" saltValue="WxyvYDCmsnf9HE8z7miBn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69" t="s">
        <v>627</v>
      </c>
      <c r="B5" s="12" t="s">
        <v>628</v>
      </c>
      <c r="C5" s="25">
        <v>20</v>
      </c>
    </row>
    <row r="6" spans="1:3" x14ac:dyDescent="0.25">
      <c r="A6" s="170"/>
      <c r="B6" s="12" t="s">
        <v>311</v>
      </c>
      <c r="C6" s="25">
        <v>2514</v>
      </c>
    </row>
    <row r="7" spans="1:3" x14ac:dyDescent="0.25">
      <c r="A7" s="170"/>
      <c r="B7" s="12" t="s">
        <v>629</v>
      </c>
      <c r="C7" s="25">
        <v>67</v>
      </c>
    </row>
    <row r="8" spans="1:3" x14ac:dyDescent="0.25">
      <c r="A8" s="170"/>
      <c r="B8" s="12" t="s">
        <v>630</v>
      </c>
      <c r="C8" s="25">
        <v>195</v>
      </c>
    </row>
    <row r="9" spans="1:3" x14ac:dyDescent="0.25">
      <c r="A9" s="170"/>
      <c r="B9" s="12" t="s">
        <v>631</v>
      </c>
      <c r="C9" s="25">
        <v>332</v>
      </c>
    </row>
    <row r="10" spans="1:3" x14ac:dyDescent="0.25">
      <c r="A10" s="170"/>
      <c r="B10" s="12" t="s">
        <v>632</v>
      </c>
      <c r="C10" s="25">
        <v>978</v>
      </c>
    </row>
    <row r="11" spans="1:3" x14ac:dyDescent="0.25">
      <c r="A11" s="170"/>
      <c r="B11" s="12" t="s">
        <v>633</v>
      </c>
      <c r="C11" s="25">
        <v>2296</v>
      </c>
    </row>
    <row r="12" spans="1:3" x14ac:dyDescent="0.25">
      <c r="A12" s="170"/>
      <c r="B12" s="12" t="s">
        <v>408</v>
      </c>
      <c r="C12" s="25">
        <v>348</v>
      </c>
    </row>
    <row r="13" spans="1:3" x14ac:dyDescent="0.25">
      <c r="A13" s="170"/>
      <c r="B13" s="12" t="s">
        <v>634</v>
      </c>
      <c r="C13" s="25">
        <v>162</v>
      </c>
    </row>
    <row r="14" spans="1:3" x14ac:dyDescent="0.25">
      <c r="A14" s="170"/>
      <c r="B14" s="12" t="s">
        <v>635</v>
      </c>
      <c r="C14" s="25">
        <v>7</v>
      </c>
    </row>
    <row r="15" spans="1:3" x14ac:dyDescent="0.25">
      <c r="A15" s="170"/>
      <c r="B15" s="12" t="s">
        <v>478</v>
      </c>
      <c r="C15" s="25">
        <v>4</v>
      </c>
    </row>
    <row r="16" spans="1:3" x14ac:dyDescent="0.25">
      <c r="A16" s="170"/>
      <c r="B16" s="12" t="s">
        <v>636</v>
      </c>
      <c r="C16" s="25">
        <v>131</v>
      </c>
    </row>
    <row r="17" spans="1:3" x14ac:dyDescent="0.25">
      <c r="A17" s="170"/>
      <c r="B17" s="12" t="s">
        <v>637</v>
      </c>
      <c r="C17" s="25">
        <v>687</v>
      </c>
    </row>
    <row r="18" spans="1:3" x14ac:dyDescent="0.25">
      <c r="A18" s="170"/>
      <c r="B18" s="12" t="s">
        <v>638</v>
      </c>
      <c r="C18" s="25">
        <v>111</v>
      </c>
    </row>
    <row r="19" spans="1:3" x14ac:dyDescent="0.25">
      <c r="A19" s="171"/>
      <c r="B19" s="12" t="s">
        <v>106</v>
      </c>
      <c r="C19" s="25">
        <v>2949</v>
      </c>
    </row>
    <row r="20" spans="1:3" x14ac:dyDescent="0.25">
      <c r="A20" s="169" t="s">
        <v>639</v>
      </c>
      <c r="B20" s="12" t="s">
        <v>640</v>
      </c>
      <c r="C20" s="25">
        <v>146</v>
      </c>
    </row>
    <row r="21" spans="1:3" x14ac:dyDescent="0.25">
      <c r="A21" s="171"/>
      <c r="B21" s="12" t="s">
        <v>641</v>
      </c>
      <c r="C21" s="25">
        <v>92</v>
      </c>
    </row>
    <row r="22" spans="1:3" x14ac:dyDescent="0.25">
      <c r="A22" s="169" t="s">
        <v>642</v>
      </c>
      <c r="B22" s="12" t="s">
        <v>643</v>
      </c>
      <c r="C22" s="25">
        <v>0</v>
      </c>
    </row>
    <row r="23" spans="1:3" x14ac:dyDescent="0.25">
      <c r="A23" s="170"/>
      <c r="B23" s="12" t="s">
        <v>644</v>
      </c>
      <c r="C23" s="25">
        <v>0</v>
      </c>
    </row>
    <row r="24" spans="1:3" x14ac:dyDescent="0.25">
      <c r="A24" s="171"/>
      <c r="B24" s="15" t="s">
        <v>645</v>
      </c>
      <c r="C24" s="35">
        <v>0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5">
        <v>1625</v>
      </c>
    </row>
    <row r="28" spans="1:3" x14ac:dyDescent="0.25">
      <c r="A28" s="169" t="s">
        <v>282</v>
      </c>
      <c r="B28" s="12" t="s">
        <v>648</v>
      </c>
      <c r="C28" s="25">
        <v>160</v>
      </c>
    </row>
    <row r="29" spans="1:3" x14ac:dyDescent="0.25">
      <c r="A29" s="170"/>
      <c r="B29" s="12" t="s">
        <v>649</v>
      </c>
      <c r="C29" s="25">
        <v>475</v>
      </c>
    </row>
    <row r="30" spans="1:3" x14ac:dyDescent="0.25">
      <c r="A30" s="170"/>
      <c r="B30" s="12" t="s">
        <v>650</v>
      </c>
      <c r="C30" s="25">
        <v>42</v>
      </c>
    </row>
    <row r="31" spans="1:3" x14ac:dyDescent="0.25">
      <c r="A31" s="171"/>
      <c r="B31" s="12" t="s">
        <v>651</v>
      </c>
      <c r="C31" s="25">
        <v>91</v>
      </c>
    </row>
    <row r="32" spans="1:3" x14ac:dyDescent="0.25">
      <c r="A32" s="11" t="s">
        <v>652</v>
      </c>
      <c r="B32" s="18"/>
      <c r="C32" s="25">
        <v>32</v>
      </c>
    </row>
    <row r="33" spans="1:3" x14ac:dyDescent="0.25">
      <c r="A33" s="11" t="s">
        <v>653</v>
      </c>
      <c r="B33" s="18"/>
      <c r="C33" s="25">
        <v>1495</v>
      </c>
    </row>
    <row r="34" spans="1:3" x14ac:dyDescent="0.25">
      <c r="A34" s="11" t="s">
        <v>654</v>
      </c>
      <c r="B34" s="18"/>
      <c r="C34" s="25">
        <v>481</v>
      </c>
    </row>
    <row r="35" spans="1:3" x14ac:dyDescent="0.25">
      <c r="A35" s="11" t="s">
        <v>655</v>
      </c>
      <c r="B35" s="18"/>
      <c r="C35" s="25">
        <v>0</v>
      </c>
    </row>
    <row r="36" spans="1:3" x14ac:dyDescent="0.25">
      <c r="A36" s="11" t="s">
        <v>656</v>
      </c>
      <c r="B36" s="18"/>
      <c r="C36" s="25">
        <v>22</v>
      </c>
    </row>
    <row r="37" spans="1:3" x14ac:dyDescent="0.25">
      <c r="A37" s="11" t="s">
        <v>657</v>
      </c>
      <c r="B37" s="18"/>
      <c r="C37" s="25">
        <v>41</v>
      </c>
    </row>
    <row r="38" spans="1:3" x14ac:dyDescent="0.25">
      <c r="A38" s="11" t="s">
        <v>645</v>
      </c>
      <c r="B38" s="18"/>
      <c r="C38" s="25">
        <v>343</v>
      </c>
    </row>
    <row r="39" spans="1:3" x14ac:dyDescent="0.25">
      <c r="A39" s="169" t="s">
        <v>658</v>
      </c>
      <c r="B39" s="12" t="s">
        <v>659</v>
      </c>
      <c r="C39" s="25">
        <v>243</v>
      </c>
    </row>
    <row r="40" spans="1:3" x14ac:dyDescent="0.25">
      <c r="A40" s="170"/>
      <c r="B40" s="12" t="s">
        <v>660</v>
      </c>
      <c r="C40" s="25">
        <v>108</v>
      </c>
    </row>
    <row r="41" spans="1:3" x14ac:dyDescent="0.25">
      <c r="A41" s="170"/>
      <c r="B41" s="12" t="s">
        <v>661</v>
      </c>
      <c r="C41" s="25">
        <v>24</v>
      </c>
    </row>
    <row r="42" spans="1:3" x14ac:dyDescent="0.25">
      <c r="A42" s="170"/>
      <c r="B42" s="12" t="s">
        <v>662</v>
      </c>
      <c r="C42" s="25">
        <v>3</v>
      </c>
    </row>
    <row r="43" spans="1:3" x14ac:dyDescent="0.25">
      <c r="A43" s="171"/>
      <c r="B43" s="15" t="s">
        <v>663</v>
      </c>
      <c r="C43" s="35">
        <v>21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5">
        <v>143</v>
      </c>
    </row>
    <row r="47" spans="1:3" x14ac:dyDescent="0.25">
      <c r="A47" s="169" t="s">
        <v>76</v>
      </c>
      <c r="B47" s="12" t="s">
        <v>665</v>
      </c>
      <c r="C47" s="25">
        <v>220</v>
      </c>
    </row>
    <row r="48" spans="1:3" x14ac:dyDescent="0.25">
      <c r="A48" s="171"/>
      <c r="B48" s="12" t="s">
        <v>666</v>
      </c>
      <c r="C48" s="25">
        <v>933</v>
      </c>
    </row>
    <row r="49" spans="1:3" x14ac:dyDescent="0.25">
      <c r="A49" s="169" t="s">
        <v>667</v>
      </c>
      <c r="B49" s="12" t="s">
        <v>668</v>
      </c>
      <c r="C49" s="25">
        <v>5</v>
      </c>
    </row>
    <row r="50" spans="1:3" x14ac:dyDescent="0.25">
      <c r="A50" s="171"/>
      <c r="B50" s="15" t="s">
        <v>669</v>
      </c>
      <c r="C50" s="35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69" t="s">
        <v>204</v>
      </c>
      <c r="B53" s="12" t="s">
        <v>17</v>
      </c>
      <c r="C53" s="25">
        <v>9506</v>
      </c>
    </row>
    <row r="54" spans="1:3" x14ac:dyDescent="0.25">
      <c r="A54" s="170"/>
      <c r="B54" s="12" t="s">
        <v>671</v>
      </c>
      <c r="C54" s="25">
        <v>950</v>
      </c>
    </row>
    <row r="55" spans="1:3" x14ac:dyDescent="0.25">
      <c r="A55" s="170"/>
      <c r="B55" s="12" t="s">
        <v>672</v>
      </c>
      <c r="C55" s="25">
        <v>1207</v>
      </c>
    </row>
    <row r="56" spans="1:3" x14ac:dyDescent="0.25">
      <c r="A56" s="170"/>
      <c r="B56" s="12" t="s">
        <v>673</v>
      </c>
      <c r="C56" s="25">
        <v>6470</v>
      </c>
    </row>
    <row r="57" spans="1:3" x14ac:dyDescent="0.25">
      <c r="A57" s="171"/>
      <c r="B57" s="12" t="s">
        <v>674</v>
      </c>
      <c r="C57" s="25">
        <v>987</v>
      </c>
    </row>
    <row r="58" spans="1:3" x14ac:dyDescent="0.25">
      <c r="A58" s="169" t="s">
        <v>675</v>
      </c>
      <c r="B58" s="12" t="s">
        <v>676</v>
      </c>
      <c r="C58" s="25">
        <v>2260</v>
      </c>
    </row>
    <row r="59" spans="1:3" x14ac:dyDescent="0.25">
      <c r="A59" s="170"/>
      <c r="B59" s="12" t="s">
        <v>677</v>
      </c>
      <c r="C59" s="25">
        <v>179</v>
      </c>
    </row>
    <row r="60" spans="1:3" x14ac:dyDescent="0.25">
      <c r="A60" s="170"/>
      <c r="B60" s="12" t="s">
        <v>678</v>
      </c>
      <c r="C60" s="25">
        <v>2</v>
      </c>
    </row>
    <row r="61" spans="1:3" x14ac:dyDescent="0.25">
      <c r="A61" s="170"/>
      <c r="B61" s="12" t="s">
        <v>679</v>
      </c>
      <c r="C61" s="25">
        <v>1978</v>
      </c>
    </row>
    <row r="62" spans="1:3" x14ac:dyDescent="0.25">
      <c r="A62" s="171"/>
      <c r="B62" s="15" t="s">
        <v>674</v>
      </c>
      <c r="C62" s="35">
        <v>891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5">
        <v>880</v>
      </c>
    </row>
    <row r="66" spans="1:3" x14ac:dyDescent="0.25">
      <c r="A66" s="11" t="s">
        <v>682</v>
      </c>
      <c r="B66" s="18"/>
      <c r="C66" s="25">
        <v>169</v>
      </c>
    </row>
    <row r="67" spans="1:3" x14ac:dyDescent="0.25">
      <c r="A67" s="11" t="s">
        <v>683</v>
      </c>
      <c r="B67" s="18"/>
      <c r="C67" s="25">
        <v>4066</v>
      </c>
    </row>
    <row r="68" spans="1:3" x14ac:dyDescent="0.25">
      <c r="A68" s="169" t="s">
        <v>684</v>
      </c>
      <c r="B68" s="12" t="s">
        <v>685</v>
      </c>
      <c r="C68" s="25">
        <v>0</v>
      </c>
    </row>
    <row r="69" spans="1:3" x14ac:dyDescent="0.25">
      <c r="A69" s="171"/>
      <c r="B69" s="12" t="s">
        <v>686</v>
      </c>
      <c r="C69" s="25">
        <v>98</v>
      </c>
    </row>
    <row r="70" spans="1:3" x14ac:dyDescent="0.25">
      <c r="A70" s="11" t="s">
        <v>687</v>
      </c>
      <c r="B70" s="18"/>
      <c r="C70" s="25">
        <v>0</v>
      </c>
    </row>
    <row r="71" spans="1:3" x14ac:dyDescent="0.25">
      <c r="A71" s="11" t="s">
        <v>688</v>
      </c>
      <c r="B71" s="18"/>
      <c r="C71" s="25">
        <v>142</v>
      </c>
    </row>
    <row r="72" spans="1:3" x14ac:dyDescent="0.25">
      <c r="A72" s="11" t="s">
        <v>689</v>
      </c>
      <c r="B72" s="18"/>
      <c r="C72" s="25">
        <v>345</v>
      </c>
    </row>
    <row r="73" spans="1:3" x14ac:dyDescent="0.25">
      <c r="A73" s="11" t="s">
        <v>690</v>
      </c>
      <c r="B73" s="18"/>
      <c r="C73" s="25">
        <v>50</v>
      </c>
    </row>
    <row r="74" spans="1:3" x14ac:dyDescent="0.25">
      <c r="A74" s="11" t="s">
        <v>691</v>
      </c>
      <c r="B74" s="18"/>
      <c r="C74" s="25">
        <v>7</v>
      </c>
    </row>
    <row r="75" spans="1:3" x14ac:dyDescent="0.25">
      <c r="A75" s="11" t="s">
        <v>692</v>
      </c>
      <c r="B75" s="19"/>
      <c r="C75" s="35">
        <v>0</v>
      </c>
    </row>
  </sheetData>
  <sheetProtection algorithmName="SHA-512" hashValue="zX+xM9T/xkhIhz/mS8gDIwEpStSLj6soKLGFiofIE53xPoI4YwpVTnTakiD+OINHt6gSbcQNxmz2S3kFlAkP2g==" saltValue="ZIkSwDU4RTLya07Uw5yR4A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6" t="s">
        <v>693</v>
      </c>
    </row>
    <row r="3" spans="1:3" ht="18.399999999999999" customHeight="1" x14ac:dyDescent="0.25">
      <c r="A3" s="5"/>
      <c r="B3" s="37" t="s">
        <v>694</v>
      </c>
    </row>
    <row r="4" spans="1:3" x14ac:dyDescent="0.25">
      <c r="A4" s="7"/>
      <c r="B4" s="8"/>
      <c r="C4" s="38" t="s">
        <v>2</v>
      </c>
    </row>
    <row r="5" spans="1:3" x14ac:dyDescent="0.25">
      <c r="A5" s="180" t="s">
        <v>695</v>
      </c>
      <c r="B5" s="40" t="s">
        <v>696</v>
      </c>
      <c r="C5" s="41">
        <v>1343</v>
      </c>
    </row>
    <row r="6" spans="1:3" x14ac:dyDescent="0.25">
      <c r="A6" s="181"/>
      <c r="B6" s="40" t="s">
        <v>289</v>
      </c>
      <c r="C6" s="41">
        <v>2927</v>
      </c>
    </row>
    <row r="7" spans="1:3" x14ac:dyDescent="0.25">
      <c r="A7" s="181"/>
      <c r="B7" s="40" t="s">
        <v>697</v>
      </c>
      <c r="C7" s="41">
        <v>410</v>
      </c>
    </row>
    <row r="8" spans="1:3" x14ac:dyDescent="0.25">
      <c r="A8" s="181"/>
      <c r="B8" s="40" t="s">
        <v>698</v>
      </c>
      <c r="C8" s="41">
        <v>4</v>
      </c>
    </row>
    <row r="9" spans="1:3" x14ac:dyDescent="0.25">
      <c r="A9" s="181"/>
      <c r="B9" s="40" t="s">
        <v>699</v>
      </c>
      <c r="C9" s="41">
        <v>2</v>
      </c>
    </row>
    <row r="10" spans="1:3" x14ac:dyDescent="0.25">
      <c r="A10" s="181"/>
      <c r="B10" s="40" t="s">
        <v>700</v>
      </c>
      <c r="C10" s="41">
        <v>1</v>
      </c>
    </row>
    <row r="11" spans="1:3" x14ac:dyDescent="0.25">
      <c r="A11" s="182"/>
      <c r="B11" s="40" t="s">
        <v>701</v>
      </c>
      <c r="C11" s="41">
        <v>1</v>
      </c>
    </row>
    <row r="12" spans="1:3" x14ac:dyDescent="0.25">
      <c r="A12" s="180" t="s">
        <v>702</v>
      </c>
      <c r="B12" s="40" t="s">
        <v>59</v>
      </c>
      <c r="C12" s="41">
        <v>1072</v>
      </c>
    </row>
    <row r="13" spans="1:3" x14ac:dyDescent="0.25">
      <c r="A13" s="181"/>
      <c r="B13" s="40" t="s">
        <v>703</v>
      </c>
      <c r="C13" s="41">
        <v>134</v>
      </c>
    </row>
    <row r="14" spans="1:3" x14ac:dyDescent="0.25">
      <c r="A14" s="181"/>
      <c r="B14" s="40" t="s">
        <v>704</v>
      </c>
      <c r="C14" s="41">
        <v>144</v>
      </c>
    </row>
    <row r="15" spans="1:3" x14ac:dyDescent="0.25">
      <c r="A15" s="182"/>
      <c r="B15" s="42" t="s">
        <v>705</v>
      </c>
      <c r="C15" s="43">
        <v>384</v>
      </c>
    </row>
    <row r="16" spans="1:3" ht="18.399999999999999" customHeight="1" x14ac:dyDescent="0.25">
      <c r="A16" s="5"/>
      <c r="B16" s="37" t="s">
        <v>706</v>
      </c>
    </row>
    <row r="17" spans="1:3" x14ac:dyDescent="0.25">
      <c r="A17" s="7"/>
      <c r="B17" s="8"/>
      <c r="C17" s="38" t="s">
        <v>2</v>
      </c>
    </row>
    <row r="18" spans="1:3" x14ac:dyDescent="0.25">
      <c r="A18" s="39" t="s">
        <v>707</v>
      </c>
      <c r="B18" s="18"/>
      <c r="C18" s="41">
        <v>189</v>
      </c>
    </row>
    <row r="19" spans="1:3" x14ac:dyDescent="0.25">
      <c r="A19" s="39" t="s">
        <v>708</v>
      </c>
      <c r="B19" s="18"/>
      <c r="C19" s="41">
        <v>261</v>
      </c>
    </row>
    <row r="20" spans="1:3" x14ac:dyDescent="0.25">
      <c r="A20" s="39" t="s">
        <v>709</v>
      </c>
      <c r="B20" s="18"/>
      <c r="C20" s="41">
        <v>567</v>
      </c>
    </row>
    <row r="21" spans="1:3" x14ac:dyDescent="0.25">
      <c r="A21" s="39" t="s">
        <v>710</v>
      </c>
      <c r="B21" s="18"/>
      <c r="C21" s="41">
        <v>585</v>
      </c>
    </row>
    <row r="22" spans="1:3" x14ac:dyDescent="0.25">
      <c r="A22" s="39" t="s">
        <v>711</v>
      </c>
      <c r="B22" s="18"/>
      <c r="C22" s="41">
        <v>980</v>
      </c>
    </row>
    <row r="23" spans="1:3" x14ac:dyDescent="0.25">
      <c r="A23" s="39" t="s">
        <v>712</v>
      </c>
      <c r="B23" s="18"/>
      <c r="C23" s="41">
        <v>781</v>
      </c>
    </row>
    <row r="24" spans="1:3" x14ac:dyDescent="0.25">
      <c r="A24" s="39" t="s">
        <v>713</v>
      </c>
      <c r="B24" s="18"/>
      <c r="C24" s="41">
        <v>354</v>
      </c>
    </row>
    <row r="25" spans="1:3" x14ac:dyDescent="0.25">
      <c r="A25" s="39" t="s">
        <v>714</v>
      </c>
      <c r="B25" s="18"/>
      <c r="C25" s="41">
        <v>17</v>
      </c>
    </row>
    <row r="26" spans="1:3" x14ac:dyDescent="0.25">
      <c r="A26" s="39" t="s">
        <v>715</v>
      </c>
      <c r="B26" s="18"/>
      <c r="C26" s="41">
        <v>15</v>
      </c>
    </row>
    <row r="27" spans="1:3" x14ac:dyDescent="0.25">
      <c r="A27" s="39" t="s">
        <v>716</v>
      </c>
      <c r="B27" s="19"/>
      <c r="C27" s="43">
        <v>706</v>
      </c>
    </row>
    <row r="28" spans="1:3" ht="18.399999999999999" customHeight="1" x14ac:dyDescent="0.25">
      <c r="A28" s="5"/>
      <c r="B28" s="37" t="s">
        <v>717</v>
      </c>
    </row>
    <row r="29" spans="1:3" x14ac:dyDescent="0.25">
      <c r="A29" s="7"/>
      <c r="B29" s="8"/>
      <c r="C29" s="38" t="s">
        <v>2</v>
      </c>
    </row>
    <row r="30" spans="1:3" x14ac:dyDescent="0.25">
      <c r="A30" s="39" t="s">
        <v>718</v>
      </c>
      <c r="B30" s="18"/>
      <c r="C30" s="41">
        <v>13</v>
      </c>
    </row>
    <row r="31" spans="1:3" x14ac:dyDescent="0.25">
      <c r="A31" s="39" t="s">
        <v>719</v>
      </c>
      <c r="B31" s="18"/>
      <c r="C31" s="41">
        <v>232</v>
      </c>
    </row>
    <row r="32" spans="1:3" x14ac:dyDescent="0.25">
      <c r="A32" s="39" t="s">
        <v>720</v>
      </c>
      <c r="B32" s="18"/>
      <c r="C32" s="41">
        <v>393</v>
      </c>
    </row>
    <row r="33" spans="1:6" x14ac:dyDescent="0.25">
      <c r="A33" s="39" t="s">
        <v>721</v>
      </c>
      <c r="B33" s="18"/>
      <c r="C33" s="41">
        <v>136</v>
      </c>
    </row>
    <row r="34" spans="1:6" x14ac:dyDescent="0.25">
      <c r="A34" s="39" t="s">
        <v>722</v>
      </c>
      <c r="B34" s="18"/>
      <c r="C34" s="41">
        <v>222</v>
      </c>
    </row>
    <row r="35" spans="1:6" x14ac:dyDescent="0.25">
      <c r="A35" s="39" t="s">
        <v>723</v>
      </c>
      <c r="B35" s="18"/>
      <c r="C35" s="41">
        <v>152</v>
      </c>
    </row>
    <row r="36" spans="1:6" x14ac:dyDescent="0.25">
      <c r="A36" s="39" t="s">
        <v>724</v>
      </c>
      <c r="B36" s="18"/>
      <c r="C36" s="41">
        <v>16</v>
      </c>
    </row>
    <row r="37" spans="1:6" x14ac:dyDescent="0.25">
      <c r="A37" s="39" t="s">
        <v>725</v>
      </c>
      <c r="B37" s="19"/>
      <c r="C37" s="43">
        <v>3</v>
      </c>
    </row>
    <row r="38" spans="1:6" ht="18.399999999999999" customHeight="1" x14ac:dyDescent="0.25">
      <c r="A38" s="5"/>
      <c r="B38" s="37" t="s">
        <v>726</v>
      </c>
    </row>
    <row r="39" spans="1:6" x14ac:dyDescent="0.25">
      <c r="A39" s="7"/>
      <c r="B39" s="8"/>
      <c r="C39" s="38" t="s">
        <v>2</v>
      </c>
    </row>
    <row r="40" spans="1:6" x14ac:dyDescent="0.25">
      <c r="A40" s="39" t="s">
        <v>99</v>
      </c>
      <c r="B40" s="18"/>
      <c r="C40" s="28"/>
    </row>
    <row r="41" spans="1:6" x14ac:dyDescent="0.25">
      <c r="A41" s="39" t="s">
        <v>109</v>
      </c>
      <c r="B41" s="18"/>
      <c r="C41" s="28"/>
    </row>
    <row r="42" spans="1:6" x14ac:dyDescent="0.25">
      <c r="A42" s="39" t="s">
        <v>727</v>
      </c>
      <c r="B42" s="19"/>
      <c r="C42" s="44"/>
    </row>
    <row r="43" spans="1:6" ht="18.399999999999999" customHeight="1" x14ac:dyDescent="0.25">
      <c r="A43" s="5"/>
      <c r="B43" s="37" t="s">
        <v>728</v>
      </c>
    </row>
    <row r="44" spans="1:6" ht="22.5" x14ac:dyDescent="0.25">
      <c r="A44" s="7"/>
      <c r="B44" s="8"/>
      <c r="C44" s="45" t="s">
        <v>99</v>
      </c>
      <c r="D44" s="45" t="s">
        <v>729</v>
      </c>
      <c r="E44" s="45" t="s">
        <v>704</v>
      </c>
      <c r="F44" s="45" t="s">
        <v>703</v>
      </c>
    </row>
    <row r="45" spans="1:6" x14ac:dyDescent="0.25">
      <c r="A45" s="180" t="s">
        <v>627</v>
      </c>
      <c r="B45" s="40" t="s">
        <v>730</v>
      </c>
      <c r="C45" s="20"/>
      <c r="D45" s="20"/>
      <c r="E45" s="20"/>
      <c r="F45" s="28"/>
    </row>
    <row r="46" spans="1:6" x14ac:dyDescent="0.25">
      <c r="A46" s="181"/>
      <c r="B46" s="40" t="s">
        <v>731</v>
      </c>
      <c r="C46" s="20"/>
      <c r="D46" s="20"/>
      <c r="E46" s="20"/>
      <c r="F46" s="28"/>
    </row>
    <row r="47" spans="1:6" x14ac:dyDescent="0.25">
      <c r="A47" s="181"/>
      <c r="B47" s="40" t="s">
        <v>732</v>
      </c>
      <c r="C47" s="46">
        <v>2</v>
      </c>
      <c r="D47" s="46">
        <v>0</v>
      </c>
      <c r="E47" s="46">
        <v>0</v>
      </c>
      <c r="F47" s="41">
        <v>0</v>
      </c>
    </row>
    <row r="48" spans="1:6" x14ac:dyDescent="0.25">
      <c r="A48" s="181"/>
      <c r="B48" s="40" t="s">
        <v>733</v>
      </c>
      <c r="C48" s="46">
        <v>1</v>
      </c>
      <c r="D48" s="46">
        <v>0</v>
      </c>
      <c r="E48" s="46">
        <v>1</v>
      </c>
      <c r="F48" s="41">
        <v>0</v>
      </c>
    </row>
    <row r="49" spans="1:6" x14ac:dyDescent="0.25">
      <c r="A49" s="181"/>
      <c r="B49" s="40" t="s">
        <v>311</v>
      </c>
      <c r="C49" s="46">
        <v>112</v>
      </c>
      <c r="D49" s="46">
        <v>81</v>
      </c>
      <c r="E49" s="46">
        <v>37</v>
      </c>
      <c r="F49" s="41">
        <v>11</v>
      </c>
    </row>
    <row r="50" spans="1:6" x14ac:dyDescent="0.25">
      <c r="A50" s="181"/>
      <c r="B50" s="40" t="s">
        <v>734</v>
      </c>
      <c r="C50" s="46">
        <v>2632</v>
      </c>
      <c r="D50" s="46">
        <v>686</v>
      </c>
      <c r="E50" s="46">
        <v>120</v>
      </c>
      <c r="F50" s="41">
        <v>90</v>
      </c>
    </row>
    <row r="51" spans="1:6" x14ac:dyDescent="0.25">
      <c r="A51" s="181"/>
      <c r="B51" s="40" t="s">
        <v>735</v>
      </c>
      <c r="C51" s="46">
        <v>624</v>
      </c>
      <c r="D51" s="46">
        <v>92</v>
      </c>
      <c r="E51" s="46">
        <v>26</v>
      </c>
      <c r="F51" s="41">
        <v>13</v>
      </c>
    </row>
    <row r="52" spans="1:6" x14ac:dyDescent="0.25">
      <c r="A52" s="181"/>
      <c r="B52" s="40" t="s">
        <v>736</v>
      </c>
      <c r="C52" s="46">
        <v>3</v>
      </c>
      <c r="D52" s="46">
        <v>2</v>
      </c>
      <c r="E52" s="46">
        <v>1</v>
      </c>
      <c r="F52" s="41">
        <v>1</v>
      </c>
    </row>
    <row r="53" spans="1:6" x14ac:dyDescent="0.25">
      <c r="A53" s="181"/>
      <c r="B53" s="40" t="s">
        <v>737</v>
      </c>
      <c r="C53" s="20"/>
      <c r="D53" s="20"/>
      <c r="E53" s="20"/>
      <c r="F53" s="28"/>
    </row>
    <row r="54" spans="1:6" x14ac:dyDescent="0.25">
      <c r="A54" s="181"/>
      <c r="B54" s="40" t="s">
        <v>738</v>
      </c>
      <c r="C54" s="46">
        <v>92</v>
      </c>
      <c r="D54" s="46">
        <v>33</v>
      </c>
      <c r="E54" s="46">
        <v>15</v>
      </c>
      <c r="F54" s="41">
        <v>7</v>
      </c>
    </row>
    <row r="55" spans="1:6" x14ac:dyDescent="0.25">
      <c r="A55" s="181"/>
      <c r="B55" s="40" t="s">
        <v>739</v>
      </c>
      <c r="C55" s="46">
        <v>18</v>
      </c>
      <c r="D55" s="46">
        <v>8</v>
      </c>
      <c r="E55" s="46">
        <v>1</v>
      </c>
      <c r="F55" s="41">
        <v>1</v>
      </c>
    </row>
    <row r="56" spans="1:6" x14ac:dyDescent="0.25">
      <c r="A56" s="181"/>
      <c r="B56" s="40" t="s">
        <v>740</v>
      </c>
      <c r="C56" s="20"/>
      <c r="D56" s="20"/>
      <c r="E56" s="20"/>
      <c r="F56" s="28"/>
    </row>
    <row r="57" spans="1:6" x14ac:dyDescent="0.25">
      <c r="A57" s="181"/>
      <c r="B57" s="40" t="s">
        <v>349</v>
      </c>
      <c r="C57" s="20"/>
      <c r="D57" s="20"/>
      <c r="E57" s="20"/>
      <c r="F57" s="28"/>
    </row>
    <row r="58" spans="1:6" x14ac:dyDescent="0.25">
      <c r="A58" s="181"/>
      <c r="B58" s="40" t="s">
        <v>741</v>
      </c>
      <c r="C58" s="46">
        <v>5</v>
      </c>
      <c r="D58" s="46">
        <v>6</v>
      </c>
      <c r="E58" s="46">
        <v>0</v>
      </c>
      <c r="F58" s="41">
        <v>0</v>
      </c>
    </row>
    <row r="59" spans="1:6" x14ac:dyDescent="0.25">
      <c r="A59" s="181"/>
      <c r="B59" s="40" t="s">
        <v>742</v>
      </c>
      <c r="C59" s="20"/>
      <c r="D59" s="20"/>
      <c r="E59" s="20"/>
      <c r="F59" s="28"/>
    </row>
    <row r="60" spans="1:6" x14ac:dyDescent="0.25">
      <c r="A60" s="181"/>
      <c r="B60" s="40" t="s">
        <v>743</v>
      </c>
      <c r="C60" s="46">
        <v>2</v>
      </c>
      <c r="D60" s="46">
        <v>0</v>
      </c>
      <c r="E60" s="46">
        <v>0</v>
      </c>
      <c r="F60" s="41">
        <v>0</v>
      </c>
    </row>
    <row r="61" spans="1:6" x14ac:dyDescent="0.25">
      <c r="A61" s="181"/>
      <c r="B61" s="40" t="s">
        <v>744</v>
      </c>
      <c r="C61" s="46">
        <v>82</v>
      </c>
      <c r="D61" s="46">
        <v>70</v>
      </c>
      <c r="E61" s="46">
        <v>13</v>
      </c>
      <c r="F61" s="41">
        <v>15</v>
      </c>
    </row>
    <row r="62" spans="1:6" x14ac:dyDescent="0.25">
      <c r="A62" s="181"/>
      <c r="B62" s="40" t="s">
        <v>745</v>
      </c>
      <c r="C62" s="46">
        <v>13</v>
      </c>
      <c r="D62" s="46">
        <v>4</v>
      </c>
      <c r="E62" s="46">
        <v>0</v>
      </c>
      <c r="F62" s="41">
        <v>3</v>
      </c>
    </row>
    <row r="63" spans="1:6" x14ac:dyDescent="0.25">
      <c r="A63" s="182"/>
      <c r="B63" s="40" t="s">
        <v>746</v>
      </c>
      <c r="C63" s="46">
        <v>5</v>
      </c>
      <c r="D63" s="46">
        <v>0</v>
      </c>
      <c r="E63" s="46">
        <v>0</v>
      </c>
      <c r="F63" s="41">
        <v>0</v>
      </c>
    </row>
    <row r="64" spans="1:6" x14ac:dyDescent="0.25">
      <c r="A64" s="178" t="s">
        <v>747</v>
      </c>
      <c r="B64" s="179"/>
      <c r="C64" s="47">
        <v>3591</v>
      </c>
      <c r="D64" s="47">
        <v>982</v>
      </c>
      <c r="E64" s="47">
        <v>214</v>
      </c>
      <c r="F64" s="47">
        <v>141</v>
      </c>
    </row>
    <row r="65" spans="1:6" x14ac:dyDescent="0.25">
      <c r="A65" s="180" t="s">
        <v>642</v>
      </c>
      <c r="B65" s="40" t="s">
        <v>748</v>
      </c>
      <c r="C65" s="46">
        <v>104</v>
      </c>
      <c r="D65" s="46">
        <v>0</v>
      </c>
      <c r="E65" s="46">
        <v>0</v>
      </c>
      <c r="F65" s="41">
        <v>0</v>
      </c>
    </row>
    <row r="66" spans="1:6" x14ac:dyDescent="0.25">
      <c r="A66" s="181"/>
      <c r="B66" s="40" t="s">
        <v>749</v>
      </c>
      <c r="C66" s="46">
        <v>10</v>
      </c>
      <c r="D66" s="46">
        <v>0</v>
      </c>
      <c r="E66" s="46">
        <v>0</v>
      </c>
      <c r="F66" s="41">
        <v>0</v>
      </c>
    </row>
    <row r="67" spans="1:6" x14ac:dyDescent="0.25">
      <c r="A67" s="182"/>
      <c r="B67" s="40" t="s">
        <v>106</v>
      </c>
      <c r="C67" s="46">
        <v>33</v>
      </c>
      <c r="D67" s="46">
        <v>0</v>
      </c>
      <c r="E67" s="46">
        <v>0</v>
      </c>
      <c r="F67" s="41">
        <v>0</v>
      </c>
    </row>
    <row r="68" spans="1:6" x14ac:dyDescent="0.25">
      <c r="A68" s="178" t="s">
        <v>750</v>
      </c>
      <c r="B68" s="179"/>
      <c r="C68" s="47">
        <v>147</v>
      </c>
      <c r="D68" s="47">
        <v>0</v>
      </c>
      <c r="E68" s="47">
        <v>0</v>
      </c>
      <c r="F68" s="47">
        <v>0</v>
      </c>
    </row>
  </sheetData>
  <sheetProtection algorithmName="SHA-512" hashValue="uU0NGfIaOlBymeMBXYtllTOPi73a9aovVa0WvL0f7DMZha7A44xoaeLdVuPwzkU0GLxTCenR+CZ3eMgu65c56Q==" saltValue="X65Fq8OG5b9j1r8g33Gt1w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69" t="s">
        <v>753</v>
      </c>
      <c r="B6" s="12" t="s">
        <v>754</v>
      </c>
      <c r="C6" s="25">
        <v>8577</v>
      </c>
    </row>
    <row r="7" spans="1:3" x14ac:dyDescent="0.25">
      <c r="A7" s="170"/>
      <c r="B7" s="12" t="s">
        <v>696</v>
      </c>
      <c r="C7" s="25">
        <v>2138</v>
      </c>
    </row>
    <row r="8" spans="1:3" x14ac:dyDescent="0.25">
      <c r="A8" s="170"/>
      <c r="B8" s="12" t="s">
        <v>755</v>
      </c>
      <c r="C8" s="25">
        <v>17024</v>
      </c>
    </row>
    <row r="9" spans="1:3" x14ac:dyDescent="0.25">
      <c r="A9" s="170"/>
      <c r="B9" s="12" t="s">
        <v>756</v>
      </c>
      <c r="C9" s="25">
        <v>3194</v>
      </c>
    </row>
    <row r="10" spans="1:3" x14ac:dyDescent="0.25">
      <c r="A10" s="170"/>
      <c r="B10" s="12" t="s">
        <v>698</v>
      </c>
      <c r="C10" s="25">
        <v>37</v>
      </c>
    </row>
    <row r="11" spans="1:3" x14ac:dyDescent="0.25">
      <c r="A11" s="170"/>
      <c r="B11" s="12" t="s">
        <v>699</v>
      </c>
      <c r="C11" s="25">
        <v>45</v>
      </c>
    </row>
    <row r="12" spans="1:3" x14ac:dyDescent="0.25">
      <c r="A12" s="170"/>
      <c r="B12" s="12" t="s">
        <v>757</v>
      </c>
      <c r="C12" s="25">
        <v>7</v>
      </c>
    </row>
    <row r="13" spans="1:3" x14ac:dyDescent="0.25">
      <c r="A13" s="171"/>
      <c r="B13" s="15" t="s">
        <v>758</v>
      </c>
      <c r="C13" s="35">
        <v>5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5">
        <v>6638</v>
      </c>
    </row>
    <row r="17" spans="1:3" x14ac:dyDescent="0.25">
      <c r="A17" s="11" t="s">
        <v>761</v>
      </c>
      <c r="B17" s="18"/>
      <c r="C17" s="25">
        <v>1040</v>
      </c>
    </row>
    <row r="18" spans="1:3" x14ac:dyDescent="0.25">
      <c r="A18" s="11" t="s">
        <v>762</v>
      </c>
      <c r="B18" s="18"/>
      <c r="C18" s="25">
        <v>1740</v>
      </c>
    </row>
    <row r="19" spans="1:3" x14ac:dyDescent="0.25">
      <c r="A19" s="11" t="s">
        <v>763</v>
      </c>
      <c r="B19" s="19"/>
      <c r="C19" s="35">
        <v>2247</v>
      </c>
    </row>
    <row r="20" spans="1:3" ht="18.399999999999999" customHeight="1" x14ac:dyDescent="0.25">
      <c r="A20" s="5"/>
      <c r="B20" s="49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5">
        <v>7</v>
      </c>
    </row>
    <row r="23" spans="1:3" x14ac:dyDescent="0.25">
      <c r="A23" s="11" t="s">
        <v>766</v>
      </c>
      <c r="B23" s="18"/>
      <c r="C23" s="25">
        <v>12</v>
      </c>
    </row>
    <row r="24" spans="1:3" x14ac:dyDescent="0.25">
      <c r="A24" s="11" t="s">
        <v>767</v>
      </c>
      <c r="B24" s="18"/>
      <c r="C24" s="25">
        <v>19</v>
      </c>
    </row>
    <row r="25" spans="1:3" x14ac:dyDescent="0.25">
      <c r="A25" s="11" t="s">
        <v>768</v>
      </c>
      <c r="B25" s="18"/>
      <c r="C25" s="28"/>
    </row>
    <row r="26" spans="1:3" x14ac:dyDescent="0.25">
      <c r="A26" s="11" t="s">
        <v>769</v>
      </c>
      <c r="B26" s="18"/>
      <c r="C26" s="25">
        <v>2</v>
      </c>
    </row>
    <row r="27" spans="1:3" x14ac:dyDescent="0.25">
      <c r="A27" s="11" t="s">
        <v>770</v>
      </c>
      <c r="B27" s="19"/>
      <c r="C27" s="35">
        <v>2</v>
      </c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5">
        <v>57</v>
      </c>
    </row>
    <row r="31" spans="1:3" x14ac:dyDescent="0.25">
      <c r="A31" s="11" t="s">
        <v>773</v>
      </c>
      <c r="B31" s="19"/>
      <c r="C31" s="35">
        <v>9</v>
      </c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5">
        <v>195</v>
      </c>
    </row>
    <row r="35" spans="1:3" x14ac:dyDescent="0.25">
      <c r="A35" s="11" t="s">
        <v>775</v>
      </c>
      <c r="B35" s="18"/>
      <c r="C35" s="25">
        <v>814</v>
      </c>
    </row>
    <row r="36" spans="1:3" x14ac:dyDescent="0.25">
      <c r="A36" s="11" t="s">
        <v>776</v>
      </c>
      <c r="B36" s="18"/>
      <c r="C36" s="25">
        <v>5049</v>
      </c>
    </row>
    <row r="37" spans="1:3" x14ac:dyDescent="0.25">
      <c r="A37" s="11" t="s">
        <v>777</v>
      </c>
      <c r="B37" s="18"/>
      <c r="C37" s="25">
        <v>2424</v>
      </c>
    </row>
    <row r="38" spans="1:3" x14ac:dyDescent="0.25">
      <c r="A38" s="11" t="s">
        <v>778</v>
      </c>
      <c r="B38" s="18"/>
      <c r="C38" s="25">
        <v>1866</v>
      </c>
    </row>
    <row r="39" spans="1:3" x14ac:dyDescent="0.25">
      <c r="A39" s="11" t="s">
        <v>779</v>
      </c>
      <c r="B39" s="19"/>
      <c r="C39" s="35">
        <v>744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5">
        <v>31</v>
      </c>
    </row>
    <row r="43" spans="1:3" x14ac:dyDescent="0.25">
      <c r="A43" s="11" t="s">
        <v>782</v>
      </c>
      <c r="B43" s="19"/>
      <c r="C43" s="35">
        <v>121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69" t="s">
        <v>784</v>
      </c>
      <c r="B46" s="12" t="s">
        <v>785</v>
      </c>
      <c r="C46" s="25">
        <v>1086</v>
      </c>
    </row>
    <row r="47" spans="1:3" x14ac:dyDescent="0.25">
      <c r="A47" s="170"/>
      <c r="B47" s="12" t="s">
        <v>120</v>
      </c>
      <c r="C47" s="25">
        <v>1124</v>
      </c>
    </row>
    <row r="48" spans="1:3" x14ac:dyDescent="0.25">
      <c r="A48" s="170"/>
      <c r="B48" s="12" t="s">
        <v>786</v>
      </c>
      <c r="C48" s="25">
        <v>747</v>
      </c>
    </row>
    <row r="49" spans="1:6" x14ac:dyDescent="0.25">
      <c r="A49" s="171"/>
      <c r="B49" s="15" t="s">
        <v>787</v>
      </c>
      <c r="C49" s="35">
        <v>5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8"/>
    </row>
    <row r="53" spans="1:6" x14ac:dyDescent="0.25">
      <c r="A53" s="11" t="s">
        <v>109</v>
      </c>
      <c r="B53" s="18"/>
      <c r="C53" s="28"/>
    </row>
    <row r="54" spans="1:6" x14ac:dyDescent="0.25">
      <c r="A54" s="11" t="s">
        <v>727</v>
      </c>
      <c r="B54" s="19"/>
      <c r="C54" s="44"/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1" t="s">
        <v>99</v>
      </c>
      <c r="D56" s="31" t="s">
        <v>729</v>
      </c>
      <c r="E56" s="31" t="s">
        <v>704</v>
      </c>
      <c r="F56" s="31" t="s">
        <v>703</v>
      </c>
    </row>
    <row r="57" spans="1:6" x14ac:dyDescent="0.25">
      <c r="A57" s="169" t="s">
        <v>627</v>
      </c>
      <c r="B57" s="12" t="s">
        <v>730</v>
      </c>
      <c r="C57" s="20"/>
      <c r="D57" s="20"/>
      <c r="E57" s="20"/>
      <c r="F57" s="28"/>
    </row>
    <row r="58" spans="1:6" x14ac:dyDescent="0.25">
      <c r="A58" s="170"/>
      <c r="B58" s="12" t="s">
        <v>731</v>
      </c>
      <c r="C58" s="20"/>
      <c r="D58" s="20"/>
      <c r="E58" s="20"/>
      <c r="F58" s="28"/>
    </row>
    <row r="59" spans="1:6" x14ac:dyDescent="0.25">
      <c r="A59" s="170"/>
      <c r="B59" s="12" t="s">
        <v>732</v>
      </c>
      <c r="C59" s="13">
        <v>3</v>
      </c>
      <c r="D59" s="13">
        <v>1</v>
      </c>
      <c r="E59" s="13">
        <v>0</v>
      </c>
      <c r="F59" s="25">
        <v>0</v>
      </c>
    </row>
    <row r="60" spans="1:6" x14ac:dyDescent="0.25">
      <c r="A60" s="170"/>
      <c r="B60" s="12" t="s">
        <v>733</v>
      </c>
      <c r="C60" s="13">
        <v>3</v>
      </c>
      <c r="D60" s="13">
        <v>2</v>
      </c>
      <c r="E60" s="13">
        <v>0</v>
      </c>
      <c r="F60" s="25">
        <v>0</v>
      </c>
    </row>
    <row r="61" spans="1:6" x14ac:dyDescent="0.25">
      <c r="A61" s="170"/>
      <c r="B61" s="12" t="s">
        <v>311</v>
      </c>
      <c r="C61" s="13">
        <v>221</v>
      </c>
      <c r="D61" s="13">
        <v>170</v>
      </c>
      <c r="E61" s="13">
        <v>50</v>
      </c>
      <c r="F61" s="25">
        <v>53</v>
      </c>
    </row>
    <row r="62" spans="1:6" x14ac:dyDescent="0.25">
      <c r="A62" s="170"/>
      <c r="B62" s="12" t="s">
        <v>788</v>
      </c>
      <c r="C62" s="13">
        <v>14289</v>
      </c>
      <c r="D62" s="13">
        <v>3558</v>
      </c>
      <c r="E62" s="13">
        <v>1105</v>
      </c>
      <c r="F62" s="25">
        <v>357</v>
      </c>
    </row>
    <row r="63" spans="1:6" x14ac:dyDescent="0.25">
      <c r="A63" s="170"/>
      <c r="B63" s="12" t="s">
        <v>789</v>
      </c>
      <c r="C63" s="13">
        <v>712</v>
      </c>
      <c r="D63" s="13">
        <v>196</v>
      </c>
      <c r="E63" s="13">
        <v>84</v>
      </c>
      <c r="F63" s="25">
        <v>56</v>
      </c>
    </row>
    <row r="64" spans="1:6" x14ac:dyDescent="0.25">
      <c r="A64" s="170"/>
      <c r="B64" s="12" t="s">
        <v>736</v>
      </c>
      <c r="C64" s="13">
        <v>52</v>
      </c>
      <c r="D64" s="13">
        <v>55</v>
      </c>
      <c r="E64" s="13">
        <v>24</v>
      </c>
      <c r="F64" s="25">
        <v>10</v>
      </c>
    </row>
    <row r="65" spans="1:6" x14ac:dyDescent="0.25">
      <c r="A65" s="170"/>
      <c r="B65" s="12" t="s">
        <v>790</v>
      </c>
      <c r="C65" s="13">
        <v>3</v>
      </c>
      <c r="D65" s="13">
        <v>2</v>
      </c>
      <c r="E65" s="13">
        <v>1</v>
      </c>
      <c r="F65" s="25">
        <v>0</v>
      </c>
    </row>
    <row r="66" spans="1:6" x14ac:dyDescent="0.25">
      <c r="A66" s="170"/>
      <c r="B66" s="12" t="s">
        <v>791</v>
      </c>
      <c r="C66" s="13">
        <v>201</v>
      </c>
      <c r="D66" s="13">
        <v>473</v>
      </c>
      <c r="E66" s="13">
        <v>48</v>
      </c>
      <c r="F66" s="25">
        <v>54</v>
      </c>
    </row>
    <row r="67" spans="1:6" x14ac:dyDescent="0.25">
      <c r="A67" s="170"/>
      <c r="B67" s="12" t="s">
        <v>792</v>
      </c>
      <c r="C67" s="13">
        <v>72</v>
      </c>
      <c r="D67" s="13">
        <v>106</v>
      </c>
      <c r="E67" s="13">
        <v>16</v>
      </c>
      <c r="F67" s="25">
        <v>9</v>
      </c>
    </row>
    <row r="68" spans="1:6" x14ac:dyDescent="0.25">
      <c r="A68" s="170"/>
      <c r="B68" s="12" t="s">
        <v>740</v>
      </c>
      <c r="C68" s="13">
        <v>9</v>
      </c>
      <c r="D68" s="13">
        <v>0</v>
      </c>
      <c r="E68" s="13">
        <v>1</v>
      </c>
      <c r="F68" s="25">
        <v>0</v>
      </c>
    </row>
    <row r="69" spans="1:6" x14ac:dyDescent="0.25">
      <c r="A69" s="170"/>
      <c r="B69" s="12" t="s">
        <v>349</v>
      </c>
      <c r="C69" s="13">
        <v>7</v>
      </c>
      <c r="D69" s="13">
        <v>0</v>
      </c>
      <c r="E69" s="13">
        <v>0</v>
      </c>
      <c r="F69" s="25">
        <v>0</v>
      </c>
    </row>
    <row r="70" spans="1:6" x14ac:dyDescent="0.25">
      <c r="A70" s="170"/>
      <c r="B70" s="12" t="s">
        <v>741</v>
      </c>
      <c r="C70" s="13">
        <v>16</v>
      </c>
      <c r="D70" s="13">
        <v>10</v>
      </c>
      <c r="E70" s="13">
        <v>0</v>
      </c>
      <c r="F70" s="25">
        <v>1</v>
      </c>
    </row>
    <row r="71" spans="1:6" x14ac:dyDescent="0.25">
      <c r="A71" s="170"/>
      <c r="B71" s="12" t="s">
        <v>742</v>
      </c>
      <c r="C71" s="13">
        <v>23</v>
      </c>
      <c r="D71" s="13">
        <v>10</v>
      </c>
      <c r="E71" s="13">
        <v>2</v>
      </c>
      <c r="F71" s="25">
        <v>0</v>
      </c>
    </row>
    <row r="72" spans="1:6" x14ac:dyDescent="0.25">
      <c r="A72" s="170"/>
      <c r="B72" s="12" t="s">
        <v>743</v>
      </c>
      <c r="C72" s="13">
        <v>4</v>
      </c>
      <c r="D72" s="13">
        <v>2</v>
      </c>
      <c r="E72" s="13">
        <v>2</v>
      </c>
      <c r="F72" s="25">
        <v>2</v>
      </c>
    </row>
    <row r="73" spans="1:6" x14ac:dyDescent="0.25">
      <c r="A73" s="170"/>
      <c r="B73" s="12" t="s">
        <v>744</v>
      </c>
      <c r="C73" s="13">
        <v>2521</v>
      </c>
      <c r="D73" s="13">
        <v>1214</v>
      </c>
      <c r="E73" s="13">
        <v>310</v>
      </c>
      <c r="F73" s="25">
        <v>135</v>
      </c>
    </row>
    <row r="74" spans="1:6" x14ac:dyDescent="0.25">
      <c r="A74" s="170"/>
      <c r="B74" s="12" t="s">
        <v>745</v>
      </c>
      <c r="C74" s="13">
        <v>223</v>
      </c>
      <c r="D74" s="13">
        <v>82</v>
      </c>
      <c r="E74" s="13">
        <v>0</v>
      </c>
      <c r="F74" s="25">
        <v>28</v>
      </c>
    </row>
    <row r="75" spans="1:6" x14ac:dyDescent="0.25">
      <c r="A75" s="171"/>
      <c r="B75" s="12" t="s">
        <v>746</v>
      </c>
      <c r="C75" s="13">
        <v>6</v>
      </c>
      <c r="D75" s="13">
        <v>26</v>
      </c>
      <c r="E75" s="13">
        <v>1</v>
      </c>
      <c r="F75" s="25">
        <v>1</v>
      </c>
    </row>
    <row r="76" spans="1:6" x14ac:dyDescent="0.25">
      <c r="A76" s="183" t="s">
        <v>747</v>
      </c>
      <c r="B76" s="184"/>
      <c r="C76" s="32">
        <v>18365</v>
      </c>
      <c r="D76" s="32">
        <v>5907</v>
      </c>
      <c r="E76" s="32">
        <v>1644</v>
      </c>
      <c r="F76" s="32">
        <v>706</v>
      </c>
    </row>
    <row r="77" spans="1:6" x14ac:dyDescent="0.25">
      <c r="A77" s="169" t="s">
        <v>793</v>
      </c>
      <c r="B77" s="12" t="s">
        <v>748</v>
      </c>
      <c r="C77" s="13">
        <v>79</v>
      </c>
      <c r="D77" s="13">
        <v>0</v>
      </c>
      <c r="E77" s="13">
        <v>0</v>
      </c>
      <c r="F77" s="25">
        <v>0</v>
      </c>
    </row>
    <row r="78" spans="1:6" x14ac:dyDescent="0.25">
      <c r="A78" s="170"/>
      <c r="B78" s="12" t="s">
        <v>749</v>
      </c>
      <c r="C78" s="13">
        <v>34</v>
      </c>
      <c r="D78" s="13">
        <v>0</v>
      </c>
      <c r="E78" s="13">
        <v>0</v>
      </c>
      <c r="F78" s="25">
        <v>0</v>
      </c>
    </row>
    <row r="79" spans="1:6" x14ac:dyDescent="0.25">
      <c r="A79" s="171"/>
      <c r="B79" s="12" t="s">
        <v>106</v>
      </c>
      <c r="C79" s="13">
        <v>121</v>
      </c>
      <c r="D79" s="13">
        <v>0</v>
      </c>
      <c r="E79" s="13">
        <v>0</v>
      </c>
      <c r="F79" s="25">
        <v>0</v>
      </c>
    </row>
    <row r="80" spans="1:6" x14ac:dyDescent="0.25">
      <c r="A80" s="183" t="s">
        <v>794</v>
      </c>
      <c r="B80" s="184"/>
      <c r="C80" s="32">
        <v>234</v>
      </c>
      <c r="D80" s="32">
        <v>0</v>
      </c>
      <c r="E80" s="32">
        <v>0</v>
      </c>
      <c r="F80" s="32">
        <v>0</v>
      </c>
    </row>
  </sheetData>
  <sheetProtection algorithmName="SHA-512" hashValue="ZHb9lTByBXMcEIjkt0N3Pld0HlXuj3CfbtMuy/Y4jjOqaovMxhKB+oBb85JgteGUpyGlBfhk6H6g2CD8R9/8wg==" saltValue="BQKAvXwTnWEuagBjpAv5nA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5">
        <v>16</v>
      </c>
    </row>
    <row r="6" spans="1:3" x14ac:dyDescent="0.25">
      <c r="A6" s="11" t="s">
        <v>798</v>
      </c>
      <c r="B6" s="18"/>
      <c r="C6" s="25">
        <v>666</v>
      </c>
    </row>
    <row r="7" spans="1:3" x14ac:dyDescent="0.25">
      <c r="A7" s="11" t="s">
        <v>799</v>
      </c>
      <c r="B7" s="18"/>
      <c r="C7" s="25">
        <v>87</v>
      </c>
    </row>
    <row r="8" spans="1:3" x14ac:dyDescent="0.25">
      <c r="A8" s="11" t="s">
        <v>800</v>
      </c>
      <c r="B8" s="18"/>
      <c r="C8" s="25">
        <v>0</v>
      </c>
    </row>
    <row r="9" spans="1:3" x14ac:dyDescent="0.25">
      <c r="A9" s="11" t="s">
        <v>801</v>
      </c>
      <c r="B9" s="19"/>
      <c r="C9" s="35">
        <v>1</v>
      </c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5">
        <v>26</v>
      </c>
    </row>
    <row r="13" spans="1:3" x14ac:dyDescent="0.25">
      <c r="A13" s="11" t="s">
        <v>798</v>
      </c>
      <c r="B13" s="18"/>
      <c r="C13" s="25">
        <v>306</v>
      </c>
    </row>
    <row r="14" spans="1:3" x14ac:dyDescent="0.25">
      <c r="A14" s="11" t="s">
        <v>803</v>
      </c>
      <c r="B14" s="18"/>
      <c r="C14" s="25">
        <v>39</v>
      </c>
    </row>
    <row r="15" spans="1:3" x14ac:dyDescent="0.25">
      <c r="A15" s="11" t="s">
        <v>800</v>
      </c>
      <c r="B15" s="18"/>
      <c r="C15" s="25">
        <v>0</v>
      </c>
    </row>
    <row r="16" spans="1:3" x14ac:dyDescent="0.25">
      <c r="A16" s="11" t="s">
        <v>801</v>
      </c>
      <c r="B16" s="19"/>
      <c r="C16" s="35">
        <v>4</v>
      </c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5">
        <v>48</v>
      </c>
    </row>
    <row r="20" spans="1:3" x14ac:dyDescent="0.25">
      <c r="A20" s="11" t="s">
        <v>805</v>
      </c>
      <c r="B20" s="18"/>
      <c r="C20" s="25">
        <v>24</v>
      </c>
    </row>
    <row r="21" spans="1:3" x14ac:dyDescent="0.25">
      <c r="A21" s="11" t="s">
        <v>806</v>
      </c>
      <c r="B21" s="18"/>
      <c r="C21" s="25">
        <v>21</v>
      </c>
    </row>
    <row r="22" spans="1:3" x14ac:dyDescent="0.25">
      <c r="A22" s="11" t="s">
        <v>807</v>
      </c>
      <c r="B22" s="19"/>
      <c r="C22" s="35">
        <v>10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5">
        <v>59</v>
      </c>
    </row>
    <row r="26" spans="1:3" x14ac:dyDescent="0.25">
      <c r="A26" s="11" t="s">
        <v>810</v>
      </c>
      <c r="B26" s="19"/>
      <c r="C26" s="35">
        <v>66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5">
        <v>52</v>
      </c>
    </row>
    <row r="30" spans="1:3" x14ac:dyDescent="0.25">
      <c r="A30" s="11" t="s">
        <v>813</v>
      </c>
      <c r="B30" s="19"/>
      <c r="C30" s="35">
        <v>6</v>
      </c>
    </row>
  </sheetData>
  <sheetProtection algorithmName="SHA-512" hashValue="jcuix0x+b671UiteHwOUZrLlWQMXiNteO/w72dn3uy/mNVuXPWQ4tSkldnjuuyi3BqwA5AmtSnN3VFPWQUHNkA==" saltValue="TFfUbYFhY1nFchQ9Ru/tU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5">
        <v>154</v>
      </c>
    </row>
    <row r="6" spans="1:3" x14ac:dyDescent="0.25">
      <c r="A6" s="11" t="s">
        <v>817</v>
      </c>
      <c r="B6" s="18"/>
      <c r="C6" s="25">
        <v>318</v>
      </c>
    </row>
    <row r="7" spans="1:3" x14ac:dyDescent="0.25">
      <c r="A7" s="11" t="s">
        <v>818</v>
      </c>
      <c r="B7" s="18"/>
      <c r="C7" s="25">
        <v>8</v>
      </c>
    </row>
    <row r="8" spans="1:3" x14ac:dyDescent="0.25">
      <c r="A8" s="11" t="s">
        <v>819</v>
      </c>
      <c r="B8" s="18"/>
      <c r="C8" s="25">
        <v>168</v>
      </c>
    </row>
    <row r="9" spans="1:3" x14ac:dyDescent="0.25">
      <c r="A9" s="11" t="s">
        <v>820</v>
      </c>
      <c r="B9" s="18"/>
      <c r="C9" s="25">
        <v>224</v>
      </c>
    </row>
    <row r="10" spans="1:3" x14ac:dyDescent="0.25">
      <c r="A10" s="11" t="s">
        <v>821</v>
      </c>
      <c r="B10" s="19"/>
      <c r="C10" s="35">
        <v>4</v>
      </c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5">
        <v>271</v>
      </c>
    </row>
    <row r="14" spans="1:3" x14ac:dyDescent="0.25">
      <c r="A14" s="11" t="s">
        <v>824</v>
      </c>
      <c r="B14" s="18"/>
      <c r="C14" s="25">
        <v>290</v>
      </c>
    </row>
    <row r="15" spans="1:3" x14ac:dyDescent="0.25">
      <c r="A15" s="11" t="s">
        <v>825</v>
      </c>
      <c r="B15" s="19"/>
      <c r="C15" s="44"/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8"/>
    </row>
    <row r="19" spans="1:3" x14ac:dyDescent="0.25">
      <c r="A19" s="11" t="s">
        <v>828</v>
      </c>
      <c r="B19" s="18"/>
      <c r="C19" s="28"/>
    </row>
    <row r="20" spans="1:3" x14ac:dyDescent="0.25">
      <c r="A20" s="11" t="s">
        <v>829</v>
      </c>
      <c r="B20" s="19"/>
      <c r="C20" s="44"/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8"/>
    </row>
    <row r="24" spans="1:3" x14ac:dyDescent="0.25">
      <c r="A24" s="11" t="s">
        <v>832</v>
      </c>
      <c r="B24" s="18"/>
      <c r="C24" s="28"/>
    </row>
    <row r="25" spans="1:3" x14ac:dyDescent="0.25">
      <c r="A25" s="11" t="s">
        <v>833</v>
      </c>
      <c r="B25" s="18"/>
      <c r="C25" s="28"/>
    </row>
    <row r="26" spans="1:3" x14ac:dyDescent="0.25">
      <c r="A26" s="11" t="s">
        <v>834</v>
      </c>
      <c r="B26" s="18"/>
      <c r="C26" s="28"/>
    </row>
    <row r="27" spans="1:3" x14ac:dyDescent="0.25">
      <c r="A27" s="11" t="s">
        <v>835</v>
      </c>
      <c r="B27" s="19"/>
      <c r="C27" s="44"/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8"/>
    </row>
    <row r="31" spans="1:3" x14ac:dyDescent="0.25">
      <c r="A31" s="11" t="s">
        <v>838</v>
      </c>
      <c r="B31" s="18"/>
      <c r="C31" s="28"/>
    </row>
    <row r="32" spans="1:3" x14ac:dyDescent="0.25">
      <c r="A32" s="11" t="s">
        <v>839</v>
      </c>
      <c r="B32" s="18"/>
      <c r="C32" s="25">
        <v>19</v>
      </c>
    </row>
    <row r="33" spans="1:3" x14ac:dyDescent="0.25">
      <c r="A33" s="11" t="s">
        <v>760</v>
      </c>
      <c r="B33" s="18"/>
      <c r="C33" s="25">
        <v>6</v>
      </c>
    </row>
    <row r="34" spans="1:3" x14ac:dyDescent="0.25">
      <c r="A34" s="11" t="s">
        <v>840</v>
      </c>
      <c r="B34" s="18"/>
      <c r="C34" s="25">
        <v>6</v>
      </c>
    </row>
    <row r="35" spans="1:3" x14ac:dyDescent="0.25">
      <c r="A35" s="11" t="s">
        <v>841</v>
      </c>
      <c r="B35" s="19"/>
      <c r="C35" s="44"/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8"/>
    </row>
    <row r="39" spans="1:3" x14ac:dyDescent="0.25">
      <c r="A39" s="11" t="s">
        <v>838</v>
      </c>
      <c r="B39" s="18"/>
      <c r="C39" s="28"/>
    </row>
    <row r="40" spans="1:3" x14ac:dyDescent="0.25">
      <c r="A40" s="11" t="s">
        <v>839</v>
      </c>
      <c r="B40" s="18"/>
      <c r="C40" s="25">
        <v>40</v>
      </c>
    </row>
    <row r="41" spans="1:3" x14ac:dyDescent="0.25">
      <c r="A41" s="11" t="s">
        <v>760</v>
      </c>
      <c r="B41" s="18"/>
      <c r="C41" s="25">
        <v>14</v>
      </c>
    </row>
    <row r="42" spans="1:3" x14ac:dyDescent="0.25">
      <c r="A42" s="11" t="s">
        <v>840</v>
      </c>
      <c r="B42" s="19"/>
      <c r="C42" s="35">
        <v>11</v>
      </c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5">
        <v>1</v>
      </c>
    </row>
    <row r="46" spans="1:3" x14ac:dyDescent="0.25">
      <c r="A46" s="11" t="s">
        <v>838</v>
      </c>
      <c r="B46" s="18"/>
      <c r="C46" s="25">
        <v>1</v>
      </c>
    </row>
    <row r="47" spans="1:3" x14ac:dyDescent="0.25">
      <c r="A47" s="11" t="s">
        <v>839</v>
      </c>
      <c r="B47" s="18"/>
      <c r="C47" s="25">
        <v>95</v>
      </c>
    </row>
    <row r="48" spans="1:3" x14ac:dyDescent="0.25">
      <c r="A48" s="11" t="s">
        <v>760</v>
      </c>
      <c r="B48" s="18"/>
      <c r="C48" s="25">
        <v>7</v>
      </c>
    </row>
    <row r="49" spans="1:3" x14ac:dyDescent="0.25">
      <c r="A49" s="11" t="s">
        <v>840</v>
      </c>
      <c r="B49" s="19"/>
      <c r="C49" s="35">
        <v>2</v>
      </c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8"/>
    </row>
    <row r="53" spans="1:3" x14ac:dyDescent="0.25">
      <c r="A53" s="11" t="s">
        <v>838</v>
      </c>
      <c r="B53" s="18"/>
      <c r="C53" s="28"/>
    </row>
    <row r="54" spans="1:3" x14ac:dyDescent="0.25">
      <c r="A54" s="11" t="s">
        <v>839</v>
      </c>
      <c r="B54" s="18"/>
      <c r="C54" s="25">
        <v>20</v>
      </c>
    </row>
    <row r="55" spans="1:3" x14ac:dyDescent="0.25">
      <c r="A55" s="11" t="s">
        <v>760</v>
      </c>
      <c r="B55" s="18"/>
      <c r="C55" s="25">
        <v>8</v>
      </c>
    </row>
    <row r="56" spans="1:3" x14ac:dyDescent="0.25">
      <c r="A56" s="11" t="s">
        <v>840</v>
      </c>
      <c r="B56" s="19"/>
      <c r="C56" s="35">
        <v>8</v>
      </c>
    </row>
  </sheetData>
  <sheetProtection algorithmName="SHA-512" hashValue="MRz1k2ISeF3QWtniXkIv2yApK8zD+yCGHRDAPR7u++b+ILkMee9OBqlOZD9Qna8/8jkiFYmOGLcq+doQltD2pg==" saltValue="fpgwjZp0GPqQjM+rNN3QT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1" t="s">
        <v>289</v>
      </c>
      <c r="C3" s="31" t="s">
        <v>290</v>
      </c>
      <c r="D3" s="31" t="s">
        <v>291</v>
      </c>
      <c r="E3" s="31" t="s">
        <v>292</v>
      </c>
      <c r="F3" s="31" t="s">
        <v>293</v>
      </c>
      <c r="G3" s="31" t="s">
        <v>294</v>
      </c>
      <c r="H3" s="31" t="s">
        <v>295</v>
      </c>
      <c r="I3" s="31" t="s">
        <v>296</v>
      </c>
      <c r="J3" s="31" t="s">
        <v>297</v>
      </c>
      <c r="K3" s="31" t="s">
        <v>298</v>
      </c>
      <c r="L3" s="31" t="s">
        <v>299</v>
      </c>
      <c r="M3" s="31" t="s">
        <v>300</v>
      </c>
      <c r="N3" s="31" t="s">
        <v>301</v>
      </c>
      <c r="O3" s="31" t="s">
        <v>302</v>
      </c>
    </row>
    <row r="4" spans="1:15" x14ac:dyDescent="0.25">
      <c r="A4" s="51" t="s">
        <v>475</v>
      </c>
      <c r="B4" s="32">
        <v>3430</v>
      </c>
      <c r="C4" s="32">
        <v>3032</v>
      </c>
      <c r="D4" s="33">
        <v>0.13126649076517199</v>
      </c>
      <c r="E4" s="32">
        <v>9431</v>
      </c>
      <c r="F4" s="32">
        <v>8530</v>
      </c>
      <c r="G4" s="32">
        <v>1799</v>
      </c>
      <c r="H4" s="32">
        <v>1857</v>
      </c>
      <c r="I4" s="32">
        <v>1</v>
      </c>
      <c r="J4" s="32">
        <v>0</v>
      </c>
      <c r="K4" s="32">
        <v>0</v>
      </c>
      <c r="L4" s="32">
        <v>0</v>
      </c>
      <c r="M4" s="32">
        <v>18</v>
      </c>
      <c r="N4" s="32">
        <v>2</v>
      </c>
      <c r="O4" s="32">
        <v>10354</v>
      </c>
    </row>
    <row r="5" spans="1:15" x14ac:dyDescent="0.25">
      <c r="A5" s="12" t="s">
        <v>476</v>
      </c>
      <c r="B5" s="13">
        <v>36</v>
      </c>
      <c r="C5" s="13">
        <v>59</v>
      </c>
      <c r="D5" s="34">
        <v>-0.38983050847457601</v>
      </c>
      <c r="E5" s="13">
        <v>58</v>
      </c>
      <c r="F5" s="13">
        <v>43</v>
      </c>
      <c r="G5" s="13">
        <v>17</v>
      </c>
      <c r="H5" s="13">
        <v>11</v>
      </c>
      <c r="I5" s="13">
        <v>0</v>
      </c>
      <c r="J5" s="13">
        <v>0</v>
      </c>
      <c r="K5" s="13">
        <v>0</v>
      </c>
      <c r="L5" s="13">
        <v>0</v>
      </c>
      <c r="M5" s="13">
        <v>10</v>
      </c>
      <c r="N5" s="13">
        <v>0</v>
      </c>
      <c r="O5" s="25">
        <v>55</v>
      </c>
    </row>
    <row r="6" spans="1:15" x14ac:dyDescent="0.25">
      <c r="A6" s="12" t="s">
        <v>477</v>
      </c>
      <c r="B6" s="13">
        <v>2233</v>
      </c>
      <c r="C6" s="13">
        <v>2104</v>
      </c>
      <c r="D6" s="34">
        <v>6.1311787072243301E-2</v>
      </c>
      <c r="E6" s="13">
        <v>6175</v>
      </c>
      <c r="F6" s="13">
        <v>5629</v>
      </c>
      <c r="G6" s="13">
        <v>1121</v>
      </c>
      <c r="H6" s="13">
        <v>973</v>
      </c>
      <c r="I6" s="13">
        <v>0</v>
      </c>
      <c r="J6" s="13">
        <v>0</v>
      </c>
      <c r="K6" s="13">
        <v>0</v>
      </c>
      <c r="L6" s="13">
        <v>0</v>
      </c>
      <c r="M6" s="13">
        <v>5</v>
      </c>
      <c r="N6" s="13">
        <v>0</v>
      </c>
      <c r="O6" s="25">
        <v>6580</v>
      </c>
    </row>
    <row r="7" spans="1:15" x14ac:dyDescent="0.25">
      <c r="A7" s="12" t="s">
        <v>478</v>
      </c>
      <c r="B7" s="13">
        <v>142</v>
      </c>
      <c r="C7" s="13">
        <v>0</v>
      </c>
      <c r="D7" s="34">
        <v>0</v>
      </c>
      <c r="E7" s="13">
        <v>47</v>
      </c>
      <c r="F7" s="13">
        <v>45</v>
      </c>
      <c r="G7" s="13">
        <v>63</v>
      </c>
      <c r="H7" s="13">
        <v>78</v>
      </c>
      <c r="I7" s="13">
        <v>1</v>
      </c>
      <c r="J7" s="13">
        <v>0</v>
      </c>
      <c r="K7" s="13">
        <v>0</v>
      </c>
      <c r="L7" s="13">
        <v>0</v>
      </c>
      <c r="M7" s="13">
        <v>1</v>
      </c>
      <c r="N7" s="13">
        <v>1</v>
      </c>
      <c r="O7" s="25">
        <v>108</v>
      </c>
    </row>
    <row r="8" spans="1:15" x14ac:dyDescent="0.25">
      <c r="A8" s="12" t="s">
        <v>479</v>
      </c>
      <c r="B8" s="13">
        <v>6</v>
      </c>
      <c r="C8" s="13">
        <v>0</v>
      </c>
      <c r="D8" s="34">
        <v>0</v>
      </c>
      <c r="E8" s="13">
        <v>4</v>
      </c>
      <c r="F8" s="13">
        <v>2</v>
      </c>
      <c r="G8" s="13">
        <v>4</v>
      </c>
      <c r="H8" s="13">
        <v>6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5">
        <v>4</v>
      </c>
    </row>
    <row r="9" spans="1:15" x14ac:dyDescent="0.25">
      <c r="A9" s="12" t="s">
        <v>480</v>
      </c>
      <c r="B9" s="13">
        <v>28</v>
      </c>
      <c r="C9" s="13">
        <v>32</v>
      </c>
      <c r="D9" s="34">
        <v>-0.125</v>
      </c>
      <c r="E9" s="13">
        <v>67</v>
      </c>
      <c r="F9" s="13">
        <v>193</v>
      </c>
      <c r="G9" s="13">
        <v>25</v>
      </c>
      <c r="H9" s="13">
        <v>102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344</v>
      </c>
    </row>
    <row r="10" spans="1:15" x14ac:dyDescent="0.25">
      <c r="A10" s="12" t="s">
        <v>481</v>
      </c>
      <c r="B10" s="13">
        <v>979</v>
      </c>
      <c r="C10" s="13">
        <v>832</v>
      </c>
      <c r="D10" s="34">
        <v>0.17668269230769201</v>
      </c>
      <c r="E10" s="13">
        <v>3079</v>
      </c>
      <c r="F10" s="13">
        <v>2617</v>
      </c>
      <c r="G10" s="13">
        <v>569</v>
      </c>
      <c r="H10" s="13">
        <v>687</v>
      </c>
      <c r="I10" s="13">
        <v>0</v>
      </c>
      <c r="J10" s="13">
        <v>0</v>
      </c>
      <c r="K10" s="13">
        <v>0</v>
      </c>
      <c r="L10" s="13">
        <v>0</v>
      </c>
      <c r="M10" s="13">
        <v>2</v>
      </c>
      <c r="N10" s="13">
        <v>0</v>
      </c>
      <c r="O10" s="25">
        <v>3262</v>
      </c>
    </row>
    <row r="11" spans="1:15" x14ac:dyDescent="0.25">
      <c r="A11" s="15" t="s">
        <v>482</v>
      </c>
      <c r="B11" s="16">
        <v>6</v>
      </c>
      <c r="C11" s="16">
        <v>5</v>
      </c>
      <c r="D11" s="48">
        <v>0.2</v>
      </c>
      <c r="E11" s="16">
        <v>1</v>
      </c>
      <c r="F11" s="16">
        <v>1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5">
        <v>1</v>
      </c>
    </row>
  </sheetData>
  <sheetProtection algorithmName="SHA-512" hashValue="m9GDy6ZlzDU8+eWUuAqgPPC/Y3dSUtSE061O7r6RgrfqFl8DViUKSf180UHemfIhXajJfrkJmb60vFj+VxmB0Q==" saltValue="Ci6jdcRTkD7HNja/08fHG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2020-05-19T09:24:20Z</dcterms:created>
  <dcterms:modified xsi:type="dcterms:W3CDTF">2020-06-08T06:58:51Z</dcterms:modified>
</cp:coreProperties>
</file>