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OgixWPxvNyTxq+BKHGWr3HAdaFlawOS3CHkxw/zjz4chSCoO9oHdJsnLFKF0uxRyYplCL3Di+tWStaFCWGFXnw==" workbookSaltValue="UguYvo11QX33Sd66Fm/TP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F42" i="12"/>
  <c r="E42" i="12"/>
  <c r="D42" i="12"/>
  <c r="H42" i="12" l="1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<sst xmlns="http://schemas.openxmlformats.org/spreadsheetml/2006/main" count="2038" uniqueCount="1113">
  <si>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</si>
  <si>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</si>
  <si>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</si>
  <si>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</si>
  <si>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</si>
  <si>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</si>
  <si>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Gipuzkoa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</si>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</sst>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FC-40AF-809A-5D527E4C5B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FC-40AF-809A-5D527E4C5B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3604</c:v>
                </c:pt>
                <c:pt idx="1">
                  <c:v>11242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C-40AF-809A-5D527E4C5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C0-46E3-B2B0-3D7335154E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C0-46E3-B2B0-3D7335154E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C0-46E3-B2B0-3D7335154E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384</c:v>
                </c:pt>
                <c:pt idx="1">
                  <c:v>1009</c:v>
                </c:pt>
                <c:pt idx="2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0-46E3-B2B0-3D733515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98-4DAA-84FF-A0A81BF417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98-4DAA-84FF-A0A81BF417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1529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8-4DAA-84FF-A0A81BF4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7F-497B-B0AE-73D0E7FEE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7F-497B-B0AE-73D0E7FEE2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1414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F-497B-B0AE-73D0E7FE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7E-406B-8336-D3A2375EA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7E-406B-8336-D3A2375EAB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892</c:v>
                </c:pt>
                <c:pt idx="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E-406B-8336-D3A2375E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2-4ECA-A4BE-E91F245D2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42-4ECA-A4BE-E91F245D21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30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2-4ECA-A4BE-E91F245D2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6D-424D-941D-D183ACCFB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6D-424D-941D-D183ACCFB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D-424D-941D-D183ACCF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33-4E37-81E9-77A91B3046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33-4E37-81E9-77A91B3046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33-4E37-81E9-77A91B304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78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3-4E37-81E9-77A91B304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B0-4EF0-A1B6-6F74C0848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B0-4EF0-A1B6-6F74C0848D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497</c:v>
                </c:pt>
                <c:pt idx="1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0-4EF0-A1B6-6F74C084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43-45B3-B63A-6DDE3B8B6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43-45B3-B63A-6DDE3B8B6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43-45B3-B63A-6DDE3B8B6E6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66</c:v>
                </c:pt>
                <c:pt idx="1">
                  <c:v>925</c:v>
                </c:pt>
                <c:pt idx="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3-45B3-B63A-6DDE3B8B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5D-4DA7-976E-6167E0B6E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5D-4DA7-976E-6167E0B6EB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5D-4DA7-976E-6167E0B6E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2370</c:v>
                </c:pt>
                <c:pt idx="1">
                  <c:v>1084</c:v>
                </c:pt>
                <c:pt idx="2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D-4DA7-976E-6167E0B6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B4-4E8B-9454-6BD0B5B22E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B4-4E8B-9454-6BD0B5B22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62</c:v>
                </c:pt>
                <c:pt idx="1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4-4E8B-9454-6BD0B5B2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16-49E2-8A71-AF62E7B5AF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16-49E2-8A71-AF62E7B5AF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8527</c:v>
                </c:pt>
                <c:pt idx="1">
                  <c:v>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6-49E2-8A71-AF62E7B5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895</c:v>
              </c:pt>
              <c:pt idx="1">
                <c:v>2249</c:v>
              </c:pt>
              <c:pt idx="2">
                <c:v>35</c:v>
              </c:pt>
              <c:pt idx="3">
                <c:v>1</c:v>
              </c:pt>
              <c:pt idx="4">
                <c:v>424</c:v>
              </c:pt>
            </c:numLit>
          </c:val>
          <c:extLst>
            <c:ext xmlns:c16="http://schemas.microsoft.com/office/drawing/2014/chart" uri="{C3380CC4-5D6E-409C-BE32-E72D297353CC}">
              <c16:uniqueId val="{00000001-B4B0-4FA1-9F79-C7C0DB18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15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1733</c:v>
              </c:pt>
              <c:pt idx="1">
                <c:v>1836</c:v>
              </c:pt>
              <c:pt idx="2">
                <c:v>45</c:v>
              </c:pt>
              <c:pt idx="3">
                <c:v>26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1D7-4DB5-AE8F-C5BE4DE8B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119</c:v>
              </c:pt>
              <c:pt idx="2">
                <c:v>9</c:v>
              </c:pt>
              <c:pt idx="3">
                <c:v>1</c:v>
              </c:pt>
              <c:pt idx="4">
                <c:v>23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1-ADD1-427E-98C5-5F7CCEC6F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89</c:v>
              </c:pt>
              <c:pt idx="1">
                <c:v>114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333C-4BD3-8FF0-8AA8E114D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2278</c:v>
              </c:pt>
              <c:pt idx="1">
                <c:v>42</c:v>
              </c:pt>
              <c:pt idx="2">
                <c:v>713</c:v>
              </c:pt>
              <c:pt idx="3">
                <c:v>4</c:v>
              </c:pt>
              <c:pt idx="4">
                <c:v>32</c:v>
              </c:pt>
              <c:pt idx="5">
                <c:v>1</c:v>
              </c:pt>
              <c:pt idx="6">
                <c:v>6</c:v>
              </c:pt>
              <c:pt idx="7">
                <c:v>54</c:v>
              </c:pt>
              <c:pt idx="8">
                <c:v>191</c:v>
              </c:pt>
              <c:pt idx="9">
                <c:v>364</c:v>
              </c:pt>
              <c:pt idx="10">
                <c:v>3932</c:v>
              </c:pt>
            </c:numLit>
          </c:val>
          <c:extLst>
            <c:ext xmlns:c16="http://schemas.microsoft.com/office/drawing/2014/chart" uri="{C3380CC4-5D6E-409C-BE32-E72D297353CC}">
              <c16:uniqueId val="{00000001-2AD3-4E4C-AEFE-9AF3FCFDB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60</c:v>
              </c:pt>
              <c:pt idx="1">
                <c:v>269</c:v>
              </c:pt>
              <c:pt idx="2">
                <c:v>656</c:v>
              </c:pt>
              <c:pt idx="3">
                <c:v>222</c:v>
              </c:pt>
              <c:pt idx="4">
                <c:v>191</c:v>
              </c:pt>
              <c:pt idx="5">
                <c:v>179</c:v>
              </c:pt>
              <c:pt idx="6">
                <c:v>438</c:v>
              </c:pt>
              <c:pt idx="7">
                <c:v>166</c:v>
              </c:pt>
              <c:pt idx="8">
                <c:v>86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B769-41FA-8180-FB53DE27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3.4319285218881333E-3"/>
          <c:w val="0.33754574428196477"/>
          <c:h val="0.930959569173024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3140</c:v>
              </c:pt>
              <c:pt idx="1">
                <c:v>974</c:v>
              </c:pt>
              <c:pt idx="2">
                <c:v>614</c:v>
              </c:pt>
              <c:pt idx="3">
                <c:v>298</c:v>
              </c:pt>
              <c:pt idx="4">
                <c:v>140</c:v>
              </c:pt>
              <c:pt idx="5">
                <c:v>248</c:v>
              </c:pt>
              <c:pt idx="6">
                <c:v>4157</c:v>
              </c:pt>
              <c:pt idx="7">
                <c:v>181</c:v>
              </c:pt>
              <c:pt idx="8">
                <c:v>694</c:v>
              </c:pt>
              <c:pt idx="9">
                <c:v>224</c:v>
              </c:pt>
              <c:pt idx="10">
                <c:v>667</c:v>
              </c:pt>
              <c:pt idx="11">
                <c:v>303</c:v>
              </c:pt>
              <c:pt idx="12">
                <c:v>2131</c:v>
              </c:pt>
              <c:pt idx="13">
                <c:v>252</c:v>
              </c:pt>
            </c:numLit>
          </c:val>
          <c:extLst>
            <c:ext xmlns:c16="http://schemas.microsoft.com/office/drawing/2014/chart" uri="{C3380CC4-5D6E-409C-BE32-E72D297353CC}">
              <c16:uniqueId val="{00000000-EECB-46C2-94D9-BF98864D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175</c:v>
              </c:pt>
              <c:pt idx="1">
                <c:v>636</c:v>
              </c:pt>
              <c:pt idx="2">
                <c:v>219</c:v>
              </c:pt>
              <c:pt idx="3">
                <c:v>104</c:v>
              </c:pt>
              <c:pt idx="4">
                <c:v>1161</c:v>
              </c:pt>
              <c:pt idx="5">
                <c:v>346</c:v>
              </c:pt>
              <c:pt idx="6">
                <c:v>93</c:v>
              </c:pt>
              <c:pt idx="7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4E78-4295-A2D7-B8067E62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61</c:v>
              </c:pt>
              <c:pt idx="1">
                <c:v>153</c:v>
              </c:pt>
              <c:pt idx="2">
                <c:v>103</c:v>
              </c:pt>
              <c:pt idx="3">
                <c:v>16</c:v>
              </c:pt>
              <c:pt idx="4">
                <c:v>56</c:v>
              </c:pt>
              <c:pt idx="5">
                <c:v>66</c:v>
              </c:pt>
              <c:pt idx="6">
                <c:v>140</c:v>
              </c:pt>
              <c:pt idx="7">
                <c:v>1020</c:v>
              </c:pt>
              <c:pt idx="8">
                <c:v>18</c:v>
              </c:pt>
              <c:pt idx="9">
                <c:v>11</c:v>
              </c:pt>
              <c:pt idx="10">
                <c:v>122</c:v>
              </c:pt>
              <c:pt idx="11">
                <c:v>83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8FB-4532-A5EF-62CB91D9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531</c:v>
              </c:pt>
              <c:pt idx="1">
                <c:v>550</c:v>
              </c:pt>
              <c:pt idx="2">
                <c:v>350</c:v>
              </c:pt>
              <c:pt idx="3">
                <c:v>99</c:v>
              </c:pt>
              <c:pt idx="4">
                <c:v>131</c:v>
              </c:pt>
              <c:pt idx="5">
                <c:v>1283</c:v>
              </c:pt>
              <c:pt idx="6">
                <c:v>140</c:v>
              </c:pt>
              <c:pt idx="7">
                <c:v>370</c:v>
              </c:pt>
              <c:pt idx="8">
                <c:v>94</c:v>
              </c:pt>
              <c:pt idx="9">
                <c:v>479</c:v>
              </c:pt>
              <c:pt idx="10">
                <c:v>360</c:v>
              </c:pt>
              <c:pt idx="11">
                <c:v>58</c:v>
              </c:pt>
              <c:pt idx="1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0759-46DE-9E43-AF1CF017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501</c:v>
              </c:pt>
              <c:pt idx="1">
                <c:v>59</c:v>
              </c:pt>
              <c:pt idx="2">
                <c:v>268</c:v>
              </c:pt>
              <c:pt idx="3">
                <c:v>51</c:v>
              </c:pt>
              <c:pt idx="4">
                <c:v>56</c:v>
              </c:pt>
              <c:pt idx="5">
                <c:v>63</c:v>
              </c:pt>
              <c:pt idx="6">
                <c:v>917</c:v>
              </c:pt>
              <c:pt idx="7">
                <c:v>110</c:v>
              </c:pt>
              <c:pt idx="8">
                <c:v>172</c:v>
              </c:pt>
              <c:pt idx="9">
                <c:v>79</c:v>
              </c:pt>
              <c:pt idx="10">
                <c:v>215</c:v>
              </c:pt>
              <c:pt idx="11">
                <c:v>273</c:v>
              </c:pt>
              <c:pt idx="1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451C-4834-BEE2-59F008EA6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4</c:v>
              </c:pt>
              <c:pt idx="3">
                <c:v>20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88-4B8D-8901-A6F3D6CC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20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C5-400B-BE10-0345BDEB0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9053543307086614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Seguridad colectiva</c:v>
                </c:pt>
                <c:pt idx="2">
                  <c:v>Administración Pública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AF8-4C25-8C21-3E231E39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82D-4D7C-A89D-90B7FB7F0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Medio ambiente</c:v>
                </c:pt>
                <c:pt idx="2">
                  <c:v>Incendios</c:v>
                </c:pt>
                <c:pt idx="3">
                  <c:v>Administración Justicia</c:v>
                </c:pt>
                <c:pt idx="4">
                  <c:v>Delitos electorales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12</c:v>
              </c:pt>
              <c:pt idx="2">
                <c:v>18</c:v>
              </c:pt>
              <c:pt idx="3">
                <c:v>41</c:v>
              </c:pt>
              <c:pt idx="4">
                <c:v>84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3437-4E6F-816E-B8BF1DC1A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</c:v>
              </c:pt>
              <c:pt idx="1">
                <c:v>9</c:v>
              </c:pt>
              <c:pt idx="2">
                <c:v>12</c:v>
              </c:pt>
              <c:pt idx="3">
                <c:v>1</c:v>
              </c:pt>
              <c:pt idx="4">
                <c:v>13</c:v>
              </c:pt>
              <c:pt idx="5">
                <c:v>1</c:v>
              </c:pt>
              <c:pt idx="6">
                <c:v>11</c:v>
              </c:pt>
              <c:pt idx="7">
                <c:v>9</c:v>
              </c:pt>
              <c:pt idx="8">
                <c:v>2</c:v>
              </c:pt>
              <c:pt idx="9">
                <c:v>20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A7F-4FDC-8BB1-15BDCC12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799</c:v>
              </c:pt>
              <c:pt idx="1">
                <c:v>425</c:v>
              </c:pt>
              <c:pt idx="2">
                <c:v>632</c:v>
              </c:pt>
              <c:pt idx="3">
                <c:v>79</c:v>
              </c:pt>
              <c:pt idx="4">
                <c:v>69</c:v>
              </c:pt>
              <c:pt idx="5">
                <c:v>54</c:v>
              </c:pt>
              <c:pt idx="6">
                <c:v>568</c:v>
              </c:pt>
              <c:pt idx="7">
                <c:v>77</c:v>
              </c:pt>
              <c:pt idx="8">
                <c:v>1248</c:v>
              </c:pt>
              <c:pt idx="9">
                <c:v>69</c:v>
              </c:pt>
              <c:pt idx="10">
                <c:v>357</c:v>
              </c:pt>
              <c:pt idx="11">
                <c:v>265</c:v>
              </c:pt>
              <c:pt idx="1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72C0-4C6E-A377-2CA5F9EE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63-4C9F-8369-4475D8C496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63-4C9F-8369-4475D8C496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63-4C9F-8369-4475D8C496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63-4C9F-8369-4475D8C4961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63-4C9F-8369-4475D8C4961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63-4C9F-8369-4475D8C496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63-4C9F-8369-4475D8C496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63-4C9F-8369-4475D8C49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63-4C9F-8369-4475D8C4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41-4E62-8D46-3329AFC80B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41-4E62-8D46-3329AFC80B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41-4E62-8D46-3329AFC80B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41-4E62-8D46-3329AFC80B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41-4E62-8D46-3329AFC80B3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41-4E62-8D46-3329AFC80B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41-4E62-8D46-3329AFC80B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41-4E62-8D46-3329AFC80B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41-4E62-8D46-3329AFC80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41-4E62-8D46-3329AFC8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747</c:v>
              </c:pt>
              <c:pt idx="1">
                <c:v>92</c:v>
              </c:pt>
              <c:pt idx="2">
                <c:v>72</c:v>
              </c:pt>
              <c:pt idx="3">
                <c:v>260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6D53-4C55-86C0-FE130F32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290</c:v>
              </c:pt>
              <c:pt idx="1">
                <c:v>12</c:v>
              </c:pt>
              <c:pt idx="2">
                <c:v>29</c:v>
              </c:pt>
              <c:pt idx="3">
                <c:v>146</c:v>
              </c:pt>
              <c:pt idx="4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F68F-49DC-97FA-B4FF53C4D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41</c:v>
              </c:pt>
              <c:pt idx="2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FA01-4E77-8F42-19BA76585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D3E-4EBD-9495-654F8940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204</c:v>
              </c:pt>
              <c:pt idx="1">
                <c:v>35</c:v>
              </c:pt>
              <c:pt idx="2">
                <c:v>67</c:v>
              </c:pt>
              <c:pt idx="3">
                <c:v>40</c:v>
              </c:pt>
              <c:pt idx="4">
                <c:v>3</c:v>
              </c:pt>
              <c:pt idx="5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1299-442D-9FE8-E38F28FD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53</c:v>
              </c:pt>
              <c:pt idx="2">
                <c:v>9</c:v>
              </c:pt>
              <c:pt idx="3">
                <c:v>18</c:v>
              </c:pt>
              <c:pt idx="4">
                <c:v>42</c:v>
              </c:pt>
              <c:pt idx="5">
                <c:v>26</c:v>
              </c:pt>
              <c:pt idx="6">
                <c:v>59</c:v>
              </c:pt>
              <c:pt idx="7">
                <c:v>38</c:v>
              </c:pt>
              <c:pt idx="8">
                <c:v>9</c:v>
              </c:pt>
              <c:pt idx="9">
                <c:v>3</c:v>
              </c:pt>
              <c:pt idx="10">
                <c:v>19</c:v>
              </c:pt>
              <c:pt idx="11">
                <c:v>69</c:v>
              </c:pt>
              <c:pt idx="12">
                <c:v>7</c:v>
              </c:pt>
              <c:pt idx="13">
                <c:v>213</c:v>
              </c:pt>
              <c:pt idx="14">
                <c:v>21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09-4FDF-8CD3-189D0D63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209</c:v>
              </c:pt>
              <c:pt idx="1">
                <c:v>426</c:v>
              </c:pt>
              <c:pt idx="2">
                <c:v>89</c:v>
              </c:pt>
              <c:pt idx="3">
                <c:v>55</c:v>
              </c:pt>
              <c:pt idx="4">
                <c:v>66</c:v>
              </c:pt>
              <c:pt idx="5">
                <c:v>39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EB-4960-9D16-935B1282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AF-4531-AFA9-CA0BF8D008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AF-4531-AFA9-CA0BF8D008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44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F-4531-AFA9-CA0BF8D0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FD-44FA-9381-651528DA10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FD-44FA-9381-651528DA10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FD-44FA-9381-651528DA10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6FD-44FA-9381-651528DA102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21</c:v>
                </c:pt>
                <c:pt idx="1">
                  <c:v>76</c:v>
                </c:pt>
                <c:pt idx="2">
                  <c:v>78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D-44FA-9381-651528DA10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490</c:v>
              </c:pt>
              <c:pt idx="1">
                <c:v>122</c:v>
              </c:pt>
              <c:pt idx="2">
                <c:v>17</c:v>
              </c:pt>
              <c:pt idx="3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D38A-4C3E-B1AD-3DBB0660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</c:v>
              </c:pt>
              <c:pt idx="1">
                <c:v>38</c:v>
              </c:pt>
              <c:pt idx="2">
                <c:v>3</c:v>
              </c:pt>
              <c:pt idx="3">
                <c:v>1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4946-44B5-B58D-B17DA69D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44</c:v>
              </c:pt>
              <c:pt idx="1">
                <c:v>34</c:v>
              </c:pt>
              <c:pt idx="2">
                <c:v>30</c:v>
              </c:pt>
              <c:pt idx="3">
                <c:v>50</c:v>
              </c:pt>
              <c:pt idx="4">
                <c:v>137</c:v>
              </c:pt>
              <c:pt idx="5">
                <c:v>179</c:v>
              </c:pt>
              <c:pt idx="6">
                <c:v>6</c:v>
              </c:pt>
              <c:pt idx="7">
                <c:v>11</c:v>
              </c:pt>
              <c:pt idx="8">
                <c:v>208</c:v>
              </c:pt>
              <c:pt idx="9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A196-41CE-A6CA-723F9E5B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52B-4F60-8740-5C5C196D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5-41CB-99CD-05268AFDB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5-41CB-99CD-05268AFDBF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77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5-41CB-99CD-05268AFD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00-4F44-95E5-915BCED153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00-4F44-95E5-915BCED153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00-4F44-95E5-915BCED153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00-4F44-95E5-915BCED1535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0-4F44-95E5-915BCED15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37</c:v>
                </c:pt>
                <c:pt idx="1">
                  <c:v>287</c:v>
                </c:pt>
                <c:pt idx="2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00-4F44-95E5-915BCED1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991</c:v>
              </c:pt>
              <c:pt idx="1">
                <c:v>217</c:v>
              </c:pt>
              <c:pt idx="2">
                <c:v>19</c:v>
              </c:pt>
              <c:pt idx="3">
                <c:v>448</c:v>
              </c:pt>
            </c:numLit>
          </c:val>
          <c:extLst>
            <c:ext xmlns:c16="http://schemas.microsoft.com/office/drawing/2014/chart" uri="{C3380CC4-5D6E-409C-BE32-E72D297353CC}">
              <c16:uniqueId val="{00000000-8C05-4777-91F7-50E649657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445</c:v>
              </c:pt>
              <c:pt idx="1">
                <c:v>259</c:v>
              </c:pt>
              <c:pt idx="2">
                <c:v>9</c:v>
              </c:pt>
              <c:pt idx="3">
                <c:v>3</c:v>
              </c:pt>
              <c:pt idx="4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0-51BA-4B33-94A1-B305A2A2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515A-498D-96B2-C1B391F35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A9FB-4508-9EC3-9B94FBABD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4A3-4662-8E4E-D794EAE4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2281-4DC3-9C06-2D90AB332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379</c:v>
              </c:pt>
              <c:pt idx="2">
                <c:v>49</c:v>
              </c:pt>
              <c:pt idx="3">
                <c:v>5</c:v>
              </c:pt>
              <c:pt idx="4">
                <c:v>21</c:v>
              </c:pt>
              <c:pt idx="5">
                <c:v>179</c:v>
              </c:pt>
              <c:pt idx="6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7B15-49DB-9EF3-BF9C4FFE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892</c:v>
              </c:pt>
              <c:pt idx="2">
                <c:v>10</c:v>
              </c:pt>
              <c:pt idx="3">
                <c:v>40</c:v>
              </c:pt>
              <c:pt idx="4">
                <c:v>213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341-4A5C-8FD5-201115444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786</c:v>
              </c:pt>
              <c:pt idx="2">
                <c:v>7</c:v>
              </c:pt>
              <c:pt idx="3">
                <c:v>46</c:v>
              </c:pt>
              <c:pt idx="4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00F0-48A5-BC9E-B5B6487A2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195</c:v>
              </c:pt>
              <c:pt idx="2">
                <c:v>12</c:v>
              </c:pt>
              <c:pt idx="3">
                <c:v>2</c:v>
              </c:pt>
              <c:pt idx="4">
                <c:v>27</c:v>
              </c:pt>
              <c:pt idx="5">
                <c:v>123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9C9-4040-8B63-B67208147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88</c:v>
              </c:pt>
              <c:pt idx="2">
                <c:v>11</c:v>
              </c:pt>
              <c:pt idx="3">
                <c:v>14</c:v>
              </c:pt>
              <c:pt idx="4">
                <c:v>56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B3C-4053-93B8-F9A8E6536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Aux!$AP$2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4CC-41BD-A1DF-976440EF3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B25-4536-B034-558A63D39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916</c:v>
              </c:pt>
              <c:pt idx="2">
                <c:v>25</c:v>
              </c:pt>
              <c:pt idx="3">
                <c:v>1</c:v>
              </c:pt>
              <c:pt idx="4">
                <c:v>60</c:v>
              </c:pt>
              <c:pt idx="5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0-E86C-4C1D-80C1-775EF26E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4</c:v>
              </c:pt>
              <c:pt idx="3">
                <c:v>17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18D-4372-BC15-988ED84C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4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948-4F20-9D64-12D6BAE0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1AC-4F3A-9E6F-E920D9F26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Patrimonio histórico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7D-44B8-A237-ED1A43D20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10C76C8-5ADD-4572-969E-A18292B3A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85B93EC-25AB-4C7B-BFA9-215794C22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8A05F6B-BF84-4379-9A7E-A6ADB4A18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03BABBF-70B8-4092-ABCE-191D4D73C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F761D78-0FA2-4B4D-89F0-F6FF9257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6EC5AC3-812B-4CBB-9607-543B07B4B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FCFE16B6-8E23-4D36-AC35-A40969D7B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D86C3CB4-5C33-4E0F-980B-43949A234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1F98159-B22C-466F-9133-ADC7E2259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01325B0-F238-4ABF-9672-A5E1B8059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EE5626E-8AC9-4DA9-A7B3-00627E167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8A9A4F2-6721-49F4-8DF7-C635783B0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8661007-5858-4E89-ACC3-4BFB0D5F9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2DFB308-1FA9-4693-BD1E-67C61F97D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117475</xdr:colOff>
      <xdr:row>6</xdr:row>
      <xdr:rowOff>85725</xdr:rowOff>
    </xdr:from>
    <xdr:to>
      <xdr:col>22</xdr:col>
      <xdr:colOff>561975</xdr:colOff>
      <xdr:row>17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BFF2653-B07E-430C-87AD-41C8F22B9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E9C0D83-9039-4A1F-A47C-83CBF4A43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84013B9-1CD8-4705-B8CA-950BA0C385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8760078-659D-47F1-B42E-AA4B9907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38</xdr:row>
      <xdr:rowOff>38100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3B7C409-2CF6-4835-8C69-EDEFE76910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C60A44A-A46A-46CE-9305-ACE12626B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E354BCF-36F9-4EA6-96D2-DE6D529E4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E36C813-A6BA-4E41-A416-0735BE854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DECE81D-1AD7-46BA-B45B-40A74D54E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42716C2-7076-4650-8764-550F98347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D2577EF-5657-486D-AB11-4DC678DDE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17942A7-6CC6-4C0B-AE51-0B34CB718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DFA37C9-631B-4502-89A7-C88529A8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B149FCB-DEFF-42B7-B40D-100FD5B61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86FBA5A-98A1-4EE9-B92A-65E5E2E1B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05DB52F-F832-4937-B262-D13DA1A1F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EEA63E3-3C58-4D55-B8C6-56708A961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58FE57-6087-4F31-8D31-B8C2541F1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2F64927-8A23-41B0-8195-F4E6D41E3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714DF21-7702-44FB-A5EF-17C0A2C24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18BC390-C06B-41A3-9B72-26865E2BA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1D7F801-CB76-4F4B-BDBD-9FDD68810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B626FBA-AEBA-4899-A852-DAE83F42B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B5DA4EC-E25D-43A5-ADD2-5BB30EFA5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FBE6D8D4-AB42-46E8-AACE-BFC3644D94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D9609EA-39DF-41DE-991A-6D1B8328B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34CEA4B-2F8A-44E2-8651-4EEAA128C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318C8D8-C634-4487-99FC-B2501DBE8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4FACA9D-B9D6-40D6-9ABD-B73C3BFFF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5E8D4E8-5DD4-4FCE-9853-940842FE4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138378B-1178-4787-98CA-A8BAD1D85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0593E9D-ED58-442C-830F-8518438B1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5ACDF27-8478-4D32-9C23-3DA364DDB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D33F089-FDDD-44BE-85E6-CFBDD6649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C3098DF-F4F1-4E53-8371-45834D26C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253FEA1-E96E-4B53-972E-EAE3A5B7B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80243A2-815A-4F5A-A9EF-94F5F62F6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6A411E9-AF59-46B3-B2DC-DEE7B2866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5F34DFD-9C31-4D4D-90AE-358C31A6E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109B363-C9E4-43E0-BDE5-2CC29F185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DA808120-AE3B-4172-802A-C77CA61A6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BB283ACE-4DD7-4E9A-8FF1-842A668A2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75BB17D-4251-4351-A243-2FB5FDEE9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C3925D9-0DA1-4F89-80FC-0823BC6C8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499016C-22F6-4B57-A46C-4E4A57711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60567FB-B2CB-43E7-BF9D-98D5310B3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796B659-BD02-4E15-9A6D-429AE109F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65921BA7-F519-43F1-81F3-F96EE997C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6709F220-83F6-490C-A530-F8594CADD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FB1138E4-2BB8-414E-8511-80EA3D227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4B36E48-E27E-4BDA-9223-99CCFCF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FB2DD20-8C02-4F11-B43A-FFE776554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C6F8F20-6671-4EF1-8BDA-4AF59C779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C1F4186-D052-41B1-A822-6D3071170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4" t="s">
        <v>0</v>
      </c>
      <c r="B1" s="16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HmZSNOpNJaWEAtBjv7M3EPRkO0nh7a0jNCu9yJdDbRusp677uQgoQuGy0QXTXqOjvdTsCcbAcjMV98BgGYtWow==" saltValue="PX6X+T6uFqSxReurwBQhD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5" t="s">
        <v>15</v>
      </c>
      <c r="B8" s="12" t="s">
        <v>16</v>
      </c>
      <c r="C8" s="13">
        <v>3275</v>
      </c>
      <c r="D8" s="13">
        <v>2950</v>
      </c>
      <c r="E8" s="14">
        <v>0.110169491525424</v>
      </c>
    </row>
    <row r="9" spans="1:5" x14ac:dyDescent="0.25">
      <c r="A9" s="166"/>
      <c r="B9" s="12" t="s">
        <v>17</v>
      </c>
      <c r="C9" s="13">
        <v>14006</v>
      </c>
      <c r="D9" s="13">
        <v>13687</v>
      </c>
      <c r="E9" s="14">
        <v>2.3306787462555701E-2</v>
      </c>
    </row>
    <row r="10" spans="1:5" x14ac:dyDescent="0.25">
      <c r="A10" s="166"/>
      <c r="B10" s="12" t="s">
        <v>18</v>
      </c>
      <c r="C10" s="13">
        <v>18896</v>
      </c>
      <c r="D10" s="13">
        <v>18223</v>
      </c>
      <c r="E10" s="14">
        <v>3.6931350491137598E-2</v>
      </c>
    </row>
    <row r="11" spans="1:5" x14ac:dyDescent="0.25">
      <c r="A11" s="166"/>
      <c r="B11" s="12" t="s">
        <v>19</v>
      </c>
      <c r="C11" s="13">
        <v>772</v>
      </c>
      <c r="D11" s="13">
        <v>621</v>
      </c>
      <c r="E11" s="14">
        <v>0.243156199677939</v>
      </c>
    </row>
    <row r="12" spans="1:5" x14ac:dyDescent="0.25">
      <c r="A12" s="167"/>
      <c r="B12" s="12" t="s">
        <v>20</v>
      </c>
      <c r="C12" s="13">
        <v>3207</v>
      </c>
      <c r="D12" s="13">
        <v>3275</v>
      </c>
      <c r="E12" s="14">
        <v>-2.0763358778626E-2</v>
      </c>
    </row>
    <row r="13" spans="1:5" x14ac:dyDescent="0.25">
      <c r="A13" s="165" t="s">
        <v>21</v>
      </c>
      <c r="B13" s="12" t="s">
        <v>22</v>
      </c>
      <c r="C13" s="13">
        <v>1712</v>
      </c>
      <c r="D13" s="13">
        <v>1500</v>
      </c>
      <c r="E13" s="14">
        <v>0.14133333333333301</v>
      </c>
    </row>
    <row r="14" spans="1:5" x14ac:dyDescent="0.25">
      <c r="A14" s="166"/>
      <c r="B14" s="12" t="s">
        <v>23</v>
      </c>
      <c r="C14" s="13">
        <v>1995</v>
      </c>
      <c r="D14" s="13">
        <v>2638</v>
      </c>
      <c r="E14" s="14">
        <v>-0.243745261561789</v>
      </c>
    </row>
    <row r="15" spans="1:5" x14ac:dyDescent="0.25">
      <c r="A15" s="167"/>
      <c r="B15" s="12" t="s">
        <v>24</v>
      </c>
      <c r="C15" s="13">
        <v>7535</v>
      </c>
      <c r="D15" s="13">
        <v>6578</v>
      </c>
      <c r="E15" s="14">
        <v>0.14548494983277599</v>
      </c>
    </row>
    <row r="16" spans="1:5" x14ac:dyDescent="0.25">
      <c r="A16" s="165" t="s">
        <v>25</v>
      </c>
      <c r="B16" s="12" t="s">
        <v>26</v>
      </c>
      <c r="C16" s="13">
        <v>895</v>
      </c>
      <c r="D16" s="13">
        <v>892</v>
      </c>
      <c r="E16" s="14">
        <v>3.3632286995515701E-3</v>
      </c>
    </row>
    <row r="17" spans="1:5" x14ac:dyDescent="0.25">
      <c r="A17" s="166"/>
      <c r="B17" s="12" t="s">
        <v>27</v>
      </c>
      <c r="C17" s="13">
        <v>2249</v>
      </c>
      <c r="D17" s="13">
        <v>2008</v>
      </c>
      <c r="E17" s="14">
        <v>0.12001992031872501</v>
      </c>
    </row>
    <row r="18" spans="1:5" x14ac:dyDescent="0.25">
      <c r="A18" s="166"/>
      <c r="B18" s="12" t="s">
        <v>28</v>
      </c>
      <c r="C18" s="13">
        <v>35</v>
      </c>
      <c r="D18" s="13">
        <v>25</v>
      </c>
      <c r="E18" s="14">
        <v>0.4</v>
      </c>
    </row>
    <row r="19" spans="1:5" x14ac:dyDescent="0.25">
      <c r="A19" s="166"/>
      <c r="B19" s="12" t="s">
        <v>29</v>
      </c>
      <c r="C19" s="13">
        <v>1</v>
      </c>
      <c r="D19" s="13">
        <v>1</v>
      </c>
      <c r="E19" s="14">
        <v>0</v>
      </c>
    </row>
    <row r="20" spans="1:5" x14ac:dyDescent="0.25">
      <c r="A20" s="167"/>
      <c r="B20" s="15" t="s">
        <v>30</v>
      </c>
      <c r="C20" s="16">
        <v>424</v>
      </c>
      <c r="D20" s="16">
        <v>341</v>
      </c>
      <c r="E20" s="17">
        <v>0.24340175953079199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2161</v>
      </c>
      <c r="D23" s="13">
        <v>1881</v>
      </c>
      <c r="E23" s="14">
        <v>0.14885699096225399</v>
      </c>
    </row>
    <row r="24" spans="1:5" x14ac:dyDescent="0.25">
      <c r="A24" s="11" t="s">
        <v>33</v>
      </c>
      <c r="B24" s="19"/>
      <c r="C24" s="16">
        <v>39</v>
      </c>
      <c r="D24" s="16">
        <v>42</v>
      </c>
      <c r="E24" s="17">
        <v>-7.1428571428571397E-2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2486</v>
      </c>
      <c r="D27" s="13">
        <v>2231</v>
      </c>
      <c r="E27" s="14">
        <v>0.114298520842671</v>
      </c>
    </row>
    <row r="28" spans="1:5" x14ac:dyDescent="0.25">
      <c r="A28" s="165" t="s">
        <v>36</v>
      </c>
      <c r="B28" s="12" t="s">
        <v>37</v>
      </c>
      <c r="C28" s="13">
        <v>384</v>
      </c>
      <c r="D28" s="13">
        <v>308</v>
      </c>
      <c r="E28" s="14">
        <v>0.246753246753247</v>
      </c>
    </row>
    <row r="29" spans="1:5" x14ac:dyDescent="0.25">
      <c r="A29" s="166"/>
      <c r="B29" s="12" t="s">
        <v>38</v>
      </c>
      <c r="C29" s="13">
        <v>407</v>
      </c>
      <c r="D29" s="13">
        <v>389</v>
      </c>
      <c r="E29" s="14">
        <v>4.6272493573264802E-2</v>
      </c>
    </row>
    <row r="30" spans="1:5" x14ac:dyDescent="0.25">
      <c r="A30" s="166"/>
      <c r="B30" s="12" t="s">
        <v>39</v>
      </c>
      <c r="C30" s="13">
        <v>602</v>
      </c>
      <c r="D30" s="13">
        <v>636</v>
      </c>
      <c r="E30" s="14">
        <v>-5.3459119496855299E-2</v>
      </c>
    </row>
    <row r="31" spans="1:5" x14ac:dyDescent="0.25">
      <c r="A31" s="166"/>
      <c r="B31" s="12" t="s">
        <v>40</v>
      </c>
      <c r="C31" s="13">
        <v>0</v>
      </c>
      <c r="D31" s="13">
        <v>0</v>
      </c>
      <c r="E31" s="14">
        <v>0</v>
      </c>
    </row>
    <row r="32" spans="1:5" x14ac:dyDescent="0.25">
      <c r="A32" s="167"/>
      <c r="B32" s="15" t="s">
        <v>41</v>
      </c>
      <c r="C32" s="16">
        <v>1733</v>
      </c>
      <c r="D32" s="16">
        <v>1529</v>
      </c>
      <c r="E32" s="17">
        <v>0.133420536298234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8527</v>
      </c>
      <c r="D35" s="13">
        <v>8038</v>
      </c>
      <c r="E35" s="14">
        <v>6.0836028862901202E-2</v>
      </c>
    </row>
    <row r="36" spans="1:5" x14ac:dyDescent="0.25">
      <c r="A36" s="11" t="s">
        <v>44</v>
      </c>
      <c r="B36" s="19"/>
      <c r="C36" s="16">
        <v>2368</v>
      </c>
      <c r="D36" s="16">
        <v>2267</v>
      </c>
      <c r="E36" s="17">
        <v>4.4552271724746399E-2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5" t="s">
        <v>46</v>
      </c>
      <c r="B39" s="12" t="s">
        <v>16</v>
      </c>
      <c r="C39" s="13">
        <v>48</v>
      </c>
      <c r="D39" s="13">
        <v>87</v>
      </c>
      <c r="E39" s="14">
        <v>-0.44827586206896602</v>
      </c>
    </row>
    <row r="40" spans="1:5" x14ac:dyDescent="0.25">
      <c r="A40" s="166"/>
      <c r="B40" s="12" t="s">
        <v>47</v>
      </c>
      <c r="C40" s="13">
        <v>59</v>
      </c>
      <c r="D40" s="13">
        <v>34</v>
      </c>
      <c r="E40" s="14">
        <v>0.73529411764705899</v>
      </c>
    </row>
    <row r="41" spans="1:5" x14ac:dyDescent="0.25">
      <c r="A41" s="166"/>
      <c r="B41" s="12" t="s">
        <v>48</v>
      </c>
      <c r="C41" s="13">
        <v>2171</v>
      </c>
      <c r="D41" s="13">
        <v>2005</v>
      </c>
      <c r="E41" s="14">
        <v>8.27930174563591E-2</v>
      </c>
    </row>
    <row r="42" spans="1:5" x14ac:dyDescent="0.25">
      <c r="A42" s="167"/>
      <c r="B42" s="12" t="s">
        <v>20</v>
      </c>
      <c r="C42" s="13">
        <v>179</v>
      </c>
      <c r="D42" s="13">
        <v>48</v>
      </c>
      <c r="E42" s="14">
        <v>2.7291666666666701</v>
      </c>
    </row>
    <row r="43" spans="1:5" x14ac:dyDescent="0.25">
      <c r="A43" s="165" t="s">
        <v>49</v>
      </c>
      <c r="B43" s="12" t="s">
        <v>50</v>
      </c>
      <c r="C43" s="13">
        <v>1836</v>
      </c>
      <c r="D43" s="13">
        <v>1745</v>
      </c>
      <c r="E43" s="14">
        <v>5.2148997134670499E-2</v>
      </c>
    </row>
    <row r="44" spans="1:5" x14ac:dyDescent="0.25">
      <c r="A44" s="166"/>
      <c r="B44" s="12" t="s">
        <v>51</v>
      </c>
      <c r="C44" s="13">
        <v>45</v>
      </c>
      <c r="D44" s="13">
        <v>35</v>
      </c>
      <c r="E44" s="14">
        <v>0.28571428571428598</v>
      </c>
    </row>
    <row r="45" spans="1:5" x14ac:dyDescent="0.25">
      <c r="A45" s="166"/>
      <c r="B45" s="12" t="s">
        <v>52</v>
      </c>
      <c r="C45" s="13">
        <v>180</v>
      </c>
      <c r="D45" s="13">
        <v>237</v>
      </c>
      <c r="E45" s="14">
        <v>-0.240506329113924</v>
      </c>
    </row>
    <row r="46" spans="1:5" x14ac:dyDescent="0.25">
      <c r="A46" s="167"/>
      <c r="B46" s="15" t="s">
        <v>53</v>
      </c>
      <c r="C46" s="16">
        <v>38</v>
      </c>
      <c r="D46" s="16">
        <v>61</v>
      </c>
      <c r="E46" s="17">
        <v>-0.37704918032786899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5" t="s">
        <v>55</v>
      </c>
      <c r="B49" s="12" t="s">
        <v>48</v>
      </c>
      <c r="C49" s="13">
        <v>34</v>
      </c>
      <c r="D49" s="13">
        <v>28</v>
      </c>
      <c r="E49" s="14">
        <v>0.214285714285714</v>
      </c>
    </row>
    <row r="50" spans="1:5" x14ac:dyDescent="0.25">
      <c r="A50" s="166"/>
      <c r="B50" s="12" t="s">
        <v>47</v>
      </c>
      <c r="C50" s="13">
        <v>4</v>
      </c>
      <c r="D50" s="13">
        <v>2</v>
      </c>
      <c r="E50" s="14">
        <v>1</v>
      </c>
    </row>
    <row r="51" spans="1:5" x14ac:dyDescent="0.25">
      <c r="A51" s="166"/>
      <c r="B51" s="12" t="s">
        <v>16</v>
      </c>
      <c r="C51" s="13">
        <v>41</v>
      </c>
      <c r="D51" s="13">
        <v>42</v>
      </c>
      <c r="E51" s="14">
        <v>-2.3809523809523801E-2</v>
      </c>
    </row>
    <row r="52" spans="1:5" x14ac:dyDescent="0.25">
      <c r="A52" s="166"/>
      <c r="B52" s="12" t="s">
        <v>20</v>
      </c>
      <c r="C52" s="13">
        <v>56</v>
      </c>
      <c r="D52" s="13">
        <v>41</v>
      </c>
      <c r="E52" s="14">
        <v>0.36585365853658502</v>
      </c>
    </row>
    <row r="53" spans="1:5" x14ac:dyDescent="0.25">
      <c r="A53" s="166"/>
      <c r="B53" s="12" t="s">
        <v>56</v>
      </c>
      <c r="C53" s="13">
        <v>23</v>
      </c>
      <c r="D53" s="13">
        <v>31</v>
      </c>
      <c r="E53" s="14">
        <v>-0.25806451612903197</v>
      </c>
    </row>
    <row r="54" spans="1:5" x14ac:dyDescent="0.25">
      <c r="A54" s="167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65" t="s">
        <v>58</v>
      </c>
      <c r="B55" s="12" t="s">
        <v>59</v>
      </c>
      <c r="C55" s="13">
        <v>26</v>
      </c>
      <c r="D55" s="13">
        <v>22</v>
      </c>
      <c r="E55" s="14">
        <v>0.18181818181818199</v>
      </c>
    </row>
    <row r="56" spans="1:5" x14ac:dyDescent="0.25">
      <c r="A56" s="166"/>
      <c r="B56" s="12" t="s">
        <v>52</v>
      </c>
      <c r="C56" s="13">
        <v>0</v>
      </c>
      <c r="D56" s="13">
        <v>0</v>
      </c>
      <c r="E56" s="14">
        <v>0</v>
      </c>
    </row>
    <row r="57" spans="1:5" x14ac:dyDescent="0.25">
      <c r="A57" s="167"/>
      <c r="B57" s="15" t="s">
        <v>60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9</v>
      </c>
      <c r="D60" s="13">
        <v>16</v>
      </c>
      <c r="E60" s="14">
        <v>-0.4375</v>
      </c>
    </row>
    <row r="61" spans="1:5" x14ac:dyDescent="0.25">
      <c r="A61" s="11" t="s">
        <v>33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68" t="s">
        <v>63</v>
      </c>
      <c r="B64" s="12" t="s">
        <v>43</v>
      </c>
      <c r="C64" s="13">
        <v>2</v>
      </c>
      <c r="D64" s="13">
        <v>1</v>
      </c>
      <c r="E64" s="14">
        <v>1</v>
      </c>
    </row>
    <row r="65" spans="1:5" x14ac:dyDescent="0.25">
      <c r="A65" s="169"/>
      <c r="B65" s="12" t="s">
        <v>52</v>
      </c>
      <c r="C65" s="13">
        <v>0</v>
      </c>
      <c r="D65" s="13">
        <v>2</v>
      </c>
      <c r="E65" s="14">
        <v>-1</v>
      </c>
    </row>
    <row r="66" spans="1:5" x14ac:dyDescent="0.25">
      <c r="A66" s="169"/>
      <c r="B66" s="12" t="s">
        <v>59</v>
      </c>
      <c r="C66" s="13">
        <v>1</v>
      </c>
      <c r="D66" s="13">
        <v>1</v>
      </c>
      <c r="E66" s="14">
        <v>0</v>
      </c>
    </row>
    <row r="67" spans="1:5" x14ac:dyDescent="0.25">
      <c r="A67" s="169"/>
      <c r="B67" s="12" t="s">
        <v>64</v>
      </c>
      <c r="C67" s="13">
        <v>0</v>
      </c>
      <c r="D67" s="13">
        <v>1</v>
      </c>
      <c r="E67" s="14">
        <v>-1</v>
      </c>
    </row>
    <row r="68" spans="1:5" x14ac:dyDescent="0.25">
      <c r="A68" s="170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5" t="s">
        <v>67</v>
      </c>
      <c r="B71" s="12" t="s">
        <v>68</v>
      </c>
      <c r="C71" s="13">
        <v>2624</v>
      </c>
      <c r="D71" s="13">
        <v>2612</v>
      </c>
      <c r="E71" s="14">
        <v>4.59418070444104E-3</v>
      </c>
    </row>
    <row r="72" spans="1:5" x14ac:dyDescent="0.25">
      <c r="A72" s="167"/>
      <c r="B72" s="12" t="s">
        <v>69</v>
      </c>
      <c r="C72" s="13">
        <v>632</v>
      </c>
      <c r="D72" s="13">
        <v>591</v>
      </c>
      <c r="E72" s="14">
        <v>6.9373942470389194E-2</v>
      </c>
    </row>
    <row r="73" spans="1:5" x14ac:dyDescent="0.25">
      <c r="A73" s="165" t="s">
        <v>70</v>
      </c>
      <c r="B73" s="12" t="s">
        <v>68</v>
      </c>
      <c r="C73" s="13">
        <v>2188</v>
      </c>
      <c r="D73" s="13">
        <v>2121</v>
      </c>
      <c r="E73" s="14">
        <v>3.1588873173031599E-2</v>
      </c>
    </row>
    <row r="74" spans="1:5" x14ac:dyDescent="0.25">
      <c r="A74" s="167"/>
      <c r="B74" s="12" t="s">
        <v>69</v>
      </c>
      <c r="C74" s="13">
        <v>148</v>
      </c>
      <c r="D74" s="13">
        <v>104</v>
      </c>
      <c r="E74" s="14">
        <v>0.42307692307692302</v>
      </c>
    </row>
    <row r="75" spans="1:5" x14ac:dyDescent="0.25">
      <c r="A75" s="165" t="s">
        <v>71</v>
      </c>
      <c r="B75" s="12" t="s">
        <v>68</v>
      </c>
      <c r="C75" s="13">
        <v>211</v>
      </c>
      <c r="D75" s="13">
        <v>238</v>
      </c>
      <c r="E75" s="14">
        <v>-0.113445378151261</v>
      </c>
    </row>
    <row r="76" spans="1:5" x14ac:dyDescent="0.25">
      <c r="A76" s="167"/>
      <c r="B76" s="12" t="s">
        <v>69</v>
      </c>
      <c r="C76" s="13">
        <v>27</v>
      </c>
      <c r="D76" s="13">
        <v>43</v>
      </c>
      <c r="E76" s="14">
        <v>-0.372093023255814</v>
      </c>
    </row>
    <row r="77" spans="1:5" x14ac:dyDescent="0.25">
      <c r="A77" s="165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7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5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1529</v>
      </c>
      <c r="D81" s="13">
        <v>1360</v>
      </c>
      <c r="E81" s="14">
        <v>0.124264705882353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1224</v>
      </c>
      <c r="D85" s="13">
        <v>1200</v>
      </c>
      <c r="E85" s="14">
        <v>0.02</v>
      </c>
    </row>
    <row r="86" spans="1:5" x14ac:dyDescent="0.25">
      <c r="A86" s="11" t="s">
        <v>77</v>
      </c>
      <c r="B86" s="18"/>
      <c r="C86" s="13">
        <v>819</v>
      </c>
      <c r="D86" s="13">
        <v>774</v>
      </c>
      <c r="E86" s="14">
        <v>5.8139534883720902E-2</v>
      </c>
    </row>
    <row r="87" spans="1:5" x14ac:dyDescent="0.25">
      <c r="A87" s="11" t="s">
        <v>74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5" t="s">
        <v>76</v>
      </c>
      <c r="B90" s="12" t="s">
        <v>79</v>
      </c>
      <c r="C90" s="13">
        <v>892</v>
      </c>
      <c r="D90" s="13">
        <v>583</v>
      </c>
      <c r="E90" s="14">
        <v>0.53001715265866201</v>
      </c>
    </row>
    <row r="91" spans="1:5" x14ac:dyDescent="0.25">
      <c r="A91" s="166"/>
      <c r="B91" s="12" t="s">
        <v>80</v>
      </c>
      <c r="C91" s="13">
        <v>442</v>
      </c>
      <c r="D91" s="13">
        <v>620</v>
      </c>
      <c r="E91" s="14">
        <v>-0.28709677419354801</v>
      </c>
    </row>
    <row r="92" spans="1:5" x14ac:dyDescent="0.25">
      <c r="A92" s="167"/>
      <c r="B92" s="12" t="s">
        <v>81</v>
      </c>
      <c r="C92" s="13">
        <v>86</v>
      </c>
      <c r="D92" s="13">
        <v>109</v>
      </c>
      <c r="E92" s="14">
        <v>-0.21100917431192701</v>
      </c>
    </row>
    <row r="93" spans="1:5" x14ac:dyDescent="0.25">
      <c r="A93" s="165" t="s">
        <v>77</v>
      </c>
      <c r="B93" s="12" t="s">
        <v>82</v>
      </c>
      <c r="C93" s="13">
        <v>80</v>
      </c>
      <c r="D93" s="13">
        <v>91</v>
      </c>
      <c r="E93" s="14">
        <v>-0.120879120879121</v>
      </c>
    </row>
    <row r="94" spans="1:5" x14ac:dyDescent="0.25">
      <c r="A94" s="167"/>
      <c r="B94" s="12" t="s">
        <v>81</v>
      </c>
      <c r="C94" s="13">
        <v>143</v>
      </c>
      <c r="D94" s="13">
        <v>157</v>
      </c>
      <c r="E94" s="14">
        <v>-8.9171974522293002E-2</v>
      </c>
    </row>
    <row r="95" spans="1:5" x14ac:dyDescent="0.25">
      <c r="A95" s="11" t="s">
        <v>74</v>
      </c>
      <c r="B95" s="19"/>
      <c r="C95" s="16">
        <v>3</v>
      </c>
      <c r="D95" s="16">
        <v>7</v>
      </c>
      <c r="E95" s="17">
        <v>-0.57142857142857095</v>
      </c>
    </row>
    <row r="96" spans="1:5" ht="18.399999999999999" customHeight="1" x14ac:dyDescent="0.25">
      <c r="A96" s="5"/>
      <c r="B96" s="171" t="s">
        <v>83</v>
      </c>
      <c r="C96" s="171"/>
      <c r="D96" s="171"/>
      <c r="E96" s="171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5" t="s">
        <v>76</v>
      </c>
      <c r="B98" s="12" t="s">
        <v>79</v>
      </c>
      <c r="C98" s="13">
        <v>30</v>
      </c>
      <c r="D98" s="13">
        <v>83</v>
      </c>
      <c r="E98" s="14">
        <v>-0.63855421686747005</v>
      </c>
    </row>
    <row r="99" spans="1:5" x14ac:dyDescent="0.25">
      <c r="A99" s="166"/>
      <c r="B99" s="12" t="s">
        <v>80</v>
      </c>
      <c r="C99" s="13">
        <v>35</v>
      </c>
      <c r="D99" s="13">
        <v>41</v>
      </c>
      <c r="E99" s="14">
        <v>-0.146341463414634</v>
      </c>
    </row>
    <row r="100" spans="1:5" x14ac:dyDescent="0.25">
      <c r="A100" s="167"/>
      <c r="B100" s="12" t="s">
        <v>81</v>
      </c>
      <c r="C100" s="13">
        <v>0</v>
      </c>
      <c r="D100" s="13">
        <v>1</v>
      </c>
      <c r="E100" s="14">
        <v>-1</v>
      </c>
    </row>
    <row r="101" spans="1:5" x14ac:dyDescent="0.25">
      <c r="A101" s="165" t="s">
        <v>77</v>
      </c>
      <c r="B101" s="12" t="s">
        <v>82</v>
      </c>
      <c r="C101" s="13">
        <v>3</v>
      </c>
      <c r="D101" s="13">
        <v>3</v>
      </c>
      <c r="E101" s="14">
        <v>0</v>
      </c>
    </row>
    <row r="102" spans="1:5" x14ac:dyDescent="0.25">
      <c r="A102" s="167"/>
      <c r="B102" s="12" t="s">
        <v>81</v>
      </c>
      <c r="C102" s="13">
        <v>2</v>
      </c>
      <c r="D102" s="13">
        <v>6</v>
      </c>
      <c r="E102" s="14">
        <v>-0.66666666666666696</v>
      </c>
    </row>
    <row r="103" spans="1:5" x14ac:dyDescent="0.25">
      <c r="A103" s="11" t="s">
        <v>74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5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7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5" t="s">
        <v>88</v>
      </c>
      <c r="B108" s="12" t="s">
        <v>86</v>
      </c>
      <c r="C108" s="13">
        <v>109</v>
      </c>
      <c r="D108" s="13">
        <v>110</v>
      </c>
      <c r="E108" s="14">
        <v>-9.0909090909090905E-3</v>
      </c>
    </row>
    <row r="109" spans="1:5" x14ac:dyDescent="0.25">
      <c r="A109" s="167"/>
      <c r="B109" s="12" t="s">
        <v>87</v>
      </c>
      <c r="C109" s="13">
        <v>719</v>
      </c>
      <c r="D109" s="13">
        <v>764</v>
      </c>
      <c r="E109" s="14">
        <v>-5.8900523560209403E-2</v>
      </c>
    </row>
    <row r="110" spans="1:5" x14ac:dyDescent="0.25">
      <c r="A110" s="165" t="s">
        <v>89</v>
      </c>
      <c r="B110" s="12" t="s">
        <v>86</v>
      </c>
      <c r="C110" s="13">
        <v>3073</v>
      </c>
      <c r="D110" s="13">
        <v>2631</v>
      </c>
      <c r="E110" s="14">
        <v>0.16799695933105299</v>
      </c>
    </row>
    <row r="111" spans="1:5" x14ac:dyDescent="0.25">
      <c r="A111" s="167"/>
      <c r="B111" s="12" t="s">
        <v>87</v>
      </c>
      <c r="C111" s="13">
        <v>9588</v>
      </c>
      <c r="D111" s="13">
        <v>11217</v>
      </c>
      <c r="E111" s="14">
        <v>-0.145225996255683</v>
      </c>
    </row>
    <row r="112" spans="1:5" x14ac:dyDescent="0.25">
      <c r="A112" s="165" t="s">
        <v>90</v>
      </c>
      <c r="B112" s="12" t="s">
        <v>86</v>
      </c>
      <c r="C112" s="13">
        <v>1381</v>
      </c>
      <c r="D112" s="13">
        <v>1138</v>
      </c>
      <c r="E112" s="14">
        <v>0.21353251318101901</v>
      </c>
    </row>
    <row r="113" spans="1:5" x14ac:dyDescent="0.25">
      <c r="A113" s="167"/>
      <c r="B113" s="15" t="s">
        <v>87</v>
      </c>
      <c r="C113" s="16">
        <v>2929</v>
      </c>
      <c r="D113" s="16">
        <v>1827</v>
      </c>
      <c r="E113" s="17">
        <v>0.60317460317460303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5" t="s">
        <v>92</v>
      </c>
      <c r="B116" s="12" t="s">
        <v>93</v>
      </c>
      <c r="C116" s="13">
        <v>78</v>
      </c>
      <c r="D116" s="13">
        <v>114</v>
      </c>
      <c r="E116" s="14">
        <v>-0.31578947368421101</v>
      </c>
    </row>
    <row r="117" spans="1:5" x14ac:dyDescent="0.25">
      <c r="A117" s="167"/>
      <c r="B117" s="12" t="s">
        <v>94</v>
      </c>
      <c r="C117" s="13">
        <v>0</v>
      </c>
      <c r="D117" s="13">
        <v>0</v>
      </c>
      <c r="E117" s="14">
        <v>0</v>
      </c>
    </row>
    <row r="118" spans="1:5" x14ac:dyDescent="0.25">
      <c r="A118" s="165" t="s">
        <v>95</v>
      </c>
      <c r="B118" s="12" t="s">
        <v>93</v>
      </c>
      <c r="C118" s="13">
        <v>5</v>
      </c>
      <c r="D118" s="13">
        <v>2</v>
      </c>
      <c r="E118" s="14">
        <v>1.5</v>
      </c>
    </row>
    <row r="119" spans="1:5" x14ac:dyDescent="0.25">
      <c r="A119" s="167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5" t="s">
        <v>96</v>
      </c>
      <c r="B120" s="12" t="s">
        <v>93</v>
      </c>
      <c r="C120" s="13">
        <v>10</v>
      </c>
      <c r="D120" s="13">
        <v>8</v>
      </c>
      <c r="E120" s="14">
        <v>0.25</v>
      </c>
    </row>
    <row r="121" spans="1:5" x14ac:dyDescent="0.25">
      <c r="A121" s="167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205</v>
      </c>
      <c r="D124" s="13">
        <v>55</v>
      </c>
      <c r="E124" s="14">
        <v>2.7272727272727302</v>
      </c>
    </row>
    <row r="125" spans="1:5" x14ac:dyDescent="0.25">
      <c r="A125" s="165" t="s">
        <v>100</v>
      </c>
      <c r="B125" s="12" t="s">
        <v>101</v>
      </c>
      <c r="C125" s="13">
        <v>15</v>
      </c>
      <c r="D125" s="13">
        <v>4</v>
      </c>
      <c r="E125" s="14">
        <v>2.75</v>
      </c>
    </row>
    <row r="126" spans="1:5" x14ac:dyDescent="0.25">
      <c r="A126" s="166"/>
      <c r="B126" s="12" t="s">
        <v>102</v>
      </c>
      <c r="C126" s="13">
        <v>119</v>
      </c>
      <c r="D126" s="13">
        <v>21</v>
      </c>
      <c r="E126" s="14">
        <v>4.6666666666666696</v>
      </c>
    </row>
    <row r="127" spans="1:5" x14ac:dyDescent="0.25">
      <c r="A127" s="166"/>
      <c r="B127" s="12" t="s">
        <v>103</v>
      </c>
      <c r="C127" s="13">
        <v>9</v>
      </c>
      <c r="D127" s="13">
        <v>5</v>
      </c>
      <c r="E127" s="14">
        <v>0.8</v>
      </c>
    </row>
    <row r="128" spans="1:5" x14ac:dyDescent="0.25">
      <c r="A128" s="166"/>
      <c r="B128" s="12" t="s">
        <v>104</v>
      </c>
      <c r="C128" s="13">
        <v>1</v>
      </c>
      <c r="D128" s="13">
        <v>1</v>
      </c>
      <c r="E128" s="14">
        <v>0</v>
      </c>
    </row>
    <row r="129" spans="1:5" x14ac:dyDescent="0.25">
      <c r="A129" s="166"/>
      <c r="B129" s="12" t="s">
        <v>105</v>
      </c>
      <c r="C129" s="13">
        <v>23</v>
      </c>
      <c r="D129" s="13">
        <v>21</v>
      </c>
      <c r="E129" s="14">
        <v>9.5238095238095205E-2</v>
      </c>
    </row>
    <row r="130" spans="1:5" x14ac:dyDescent="0.25">
      <c r="A130" s="167"/>
      <c r="B130" s="12" t="s">
        <v>106</v>
      </c>
      <c r="C130" s="13">
        <v>38</v>
      </c>
      <c r="D130" s="13">
        <v>3</v>
      </c>
      <c r="E130" s="14">
        <v>11.6666666666667</v>
      </c>
    </row>
    <row r="131" spans="1:5" x14ac:dyDescent="0.25">
      <c r="A131" s="165" t="s">
        <v>107</v>
      </c>
      <c r="B131" s="12" t="s">
        <v>108</v>
      </c>
      <c r="C131" s="13">
        <v>89</v>
      </c>
      <c r="D131" s="13">
        <v>31</v>
      </c>
      <c r="E131" s="14">
        <v>1.87096774193548</v>
      </c>
    </row>
    <row r="132" spans="1:5" x14ac:dyDescent="0.25">
      <c r="A132" s="167"/>
      <c r="B132" s="12" t="s">
        <v>109</v>
      </c>
      <c r="C132" s="13">
        <v>114</v>
      </c>
      <c r="D132" s="13">
        <v>21</v>
      </c>
      <c r="E132" s="14">
        <v>4.4285714285714297</v>
      </c>
    </row>
    <row r="133" spans="1:5" x14ac:dyDescent="0.25">
      <c r="A133" s="165" t="s">
        <v>110</v>
      </c>
      <c r="B133" s="12" t="s">
        <v>16</v>
      </c>
      <c r="C133" s="13">
        <v>11</v>
      </c>
      <c r="D133" s="13">
        <v>8</v>
      </c>
      <c r="E133" s="14">
        <v>0.375</v>
      </c>
    </row>
    <row r="134" spans="1:5" x14ac:dyDescent="0.25">
      <c r="A134" s="167"/>
      <c r="B134" s="12" t="s">
        <v>20</v>
      </c>
      <c r="C134" s="13">
        <v>13</v>
      </c>
      <c r="D134" s="13">
        <v>11</v>
      </c>
      <c r="E134" s="14">
        <v>0.18181818181818199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5" t="s">
        <v>113</v>
      </c>
      <c r="B138" s="12" t="s">
        <v>114</v>
      </c>
      <c r="C138" s="13">
        <v>0</v>
      </c>
      <c r="D138" s="13">
        <v>0</v>
      </c>
      <c r="E138" s="14">
        <v>0</v>
      </c>
    </row>
    <row r="139" spans="1:5" x14ac:dyDescent="0.25">
      <c r="A139" s="166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25">
      <c r="A140" s="166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25">
      <c r="A141" s="166"/>
      <c r="B141" s="12" t="s">
        <v>117</v>
      </c>
      <c r="C141" s="13">
        <v>0</v>
      </c>
      <c r="D141" s="13">
        <v>0</v>
      </c>
      <c r="E141" s="14">
        <v>0</v>
      </c>
    </row>
    <row r="142" spans="1:5" x14ac:dyDescent="0.25">
      <c r="A142" s="166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6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25">
      <c r="A144" s="166"/>
      <c r="B144" s="12" t="s">
        <v>120</v>
      </c>
      <c r="C144" s="13">
        <v>0</v>
      </c>
      <c r="D144" s="13">
        <v>0</v>
      </c>
      <c r="E144" s="14">
        <v>0</v>
      </c>
    </row>
    <row r="145" spans="1:5" x14ac:dyDescent="0.25">
      <c r="A145" s="166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166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25">
      <c r="A147" s="166"/>
      <c r="B147" s="12" t="s">
        <v>123</v>
      </c>
      <c r="C147" s="13">
        <v>0</v>
      </c>
      <c r="D147" s="13">
        <v>0</v>
      </c>
      <c r="E147" s="14">
        <v>0</v>
      </c>
    </row>
    <row r="148" spans="1:5" x14ac:dyDescent="0.25">
      <c r="A148" s="166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25">
      <c r="A149" s="166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25">
      <c r="A150" s="166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66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66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25">
      <c r="A153" s="166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67"/>
      <c r="B154" s="12" t="s">
        <v>130</v>
      </c>
      <c r="C154" s="13">
        <v>0</v>
      </c>
      <c r="D154" s="13">
        <v>0</v>
      </c>
      <c r="E154" s="14">
        <v>0</v>
      </c>
    </row>
    <row r="155" spans="1:5" x14ac:dyDescent="0.25">
      <c r="A155" s="165" t="s">
        <v>131</v>
      </c>
      <c r="B155" s="12" t="s">
        <v>114</v>
      </c>
      <c r="C155" s="13">
        <v>0</v>
      </c>
      <c r="D155" s="13">
        <v>0</v>
      </c>
      <c r="E155" s="14">
        <v>0</v>
      </c>
    </row>
    <row r="156" spans="1:5" x14ac:dyDescent="0.25">
      <c r="A156" s="166"/>
      <c r="B156" s="12" t="s">
        <v>115</v>
      </c>
      <c r="C156" s="13">
        <v>0</v>
      </c>
      <c r="D156" s="13">
        <v>0</v>
      </c>
      <c r="E156" s="14">
        <v>0</v>
      </c>
    </row>
    <row r="157" spans="1:5" x14ac:dyDescent="0.25">
      <c r="A157" s="166"/>
      <c r="B157" s="12" t="s">
        <v>116</v>
      </c>
      <c r="C157" s="13">
        <v>0</v>
      </c>
      <c r="D157" s="13">
        <v>0</v>
      </c>
      <c r="E157" s="14">
        <v>0</v>
      </c>
    </row>
    <row r="158" spans="1:5" x14ac:dyDescent="0.25">
      <c r="A158" s="166"/>
      <c r="B158" s="12" t="s">
        <v>117</v>
      </c>
      <c r="C158" s="13">
        <v>0</v>
      </c>
      <c r="D158" s="13">
        <v>0</v>
      </c>
      <c r="E158" s="14">
        <v>0</v>
      </c>
    </row>
    <row r="159" spans="1:5" x14ac:dyDescent="0.25">
      <c r="A159" s="166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6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66"/>
      <c r="B161" s="12" t="s">
        <v>120</v>
      </c>
      <c r="C161" s="13">
        <v>0</v>
      </c>
      <c r="D161" s="13">
        <v>0</v>
      </c>
      <c r="E161" s="14">
        <v>0</v>
      </c>
    </row>
    <row r="162" spans="1:5" x14ac:dyDescent="0.25">
      <c r="A162" s="166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66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66"/>
      <c r="B164" s="12" t="s">
        <v>123</v>
      </c>
      <c r="C164" s="13">
        <v>0</v>
      </c>
      <c r="D164" s="13">
        <v>0</v>
      </c>
      <c r="E164" s="14">
        <v>0</v>
      </c>
    </row>
    <row r="165" spans="1:5" x14ac:dyDescent="0.25">
      <c r="A165" s="166"/>
      <c r="B165" s="12" t="s">
        <v>124</v>
      </c>
      <c r="C165" s="13">
        <v>0</v>
      </c>
      <c r="D165" s="13">
        <v>0</v>
      </c>
      <c r="E165" s="14">
        <v>0</v>
      </c>
    </row>
    <row r="166" spans="1:5" x14ac:dyDescent="0.25">
      <c r="A166" s="166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66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66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66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66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66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67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2370</v>
      </c>
      <c r="D175" s="13">
        <v>3170</v>
      </c>
      <c r="E175" s="14">
        <v>-0.25236593059936901</v>
      </c>
    </row>
    <row r="176" spans="1:5" x14ac:dyDescent="0.25">
      <c r="A176" s="11" t="s">
        <v>135</v>
      </c>
      <c r="B176" s="18"/>
      <c r="C176" s="13">
        <v>1084</v>
      </c>
      <c r="D176" s="13">
        <v>729</v>
      </c>
      <c r="E176" s="14">
        <v>0.48696844993141303</v>
      </c>
    </row>
    <row r="177" spans="1:5" x14ac:dyDescent="0.25">
      <c r="A177" s="11" t="s">
        <v>136</v>
      </c>
      <c r="B177" s="19"/>
      <c r="C177" s="16">
        <v>906</v>
      </c>
      <c r="D177" s="16">
        <v>945</v>
      </c>
      <c r="E177" s="17">
        <v>-4.1269841269841297E-2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5" t="s">
        <v>138</v>
      </c>
      <c r="B180" s="12" t="s">
        <v>139</v>
      </c>
      <c r="C180" s="13">
        <v>141</v>
      </c>
      <c r="D180" s="13">
        <v>138</v>
      </c>
      <c r="E180" s="14">
        <v>2.1739130434782601E-2</v>
      </c>
    </row>
    <row r="181" spans="1:5" x14ac:dyDescent="0.25">
      <c r="A181" s="166"/>
      <c r="B181" s="12" t="s">
        <v>16</v>
      </c>
      <c r="C181" s="13">
        <v>59</v>
      </c>
      <c r="D181" s="13">
        <v>41</v>
      </c>
      <c r="E181" s="14">
        <v>0.439024390243902</v>
      </c>
    </row>
    <row r="182" spans="1:5" x14ac:dyDescent="0.25">
      <c r="A182" s="167"/>
      <c r="B182" s="12" t="s">
        <v>20</v>
      </c>
      <c r="C182" s="13">
        <v>104</v>
      </c>
      <c r="D182" s="13">
        <v>66</v>
      </c>
      <c r="E182" s="14">
        <v>0.57575757575757602</v>
      </c>
    </row>
    <row r="183" spans="1:5" x14ac:dyDescent="0.25">
      <c r="A183" s="165" t="s">
        <v>140</v>
      </c>
      <c r="B183" s="12" t="s">
        <v>141</v>
      </c>
      <c r="C183" s="13">
        <v>62</v>
      </c>
      <c r="D183" s="13">
        <v>55</v>
      </c>
      <c r="E183" s="14">
        <v>0.12727272727272701</v>
      </c>
    </row>
    <row r="184" spans="1:5" x14ac:dyDescent="0.25">
      <c r="A184" s="166"/>
      <c r="B184" s="12" t="s">
        <v>142</v>
      </c>
      <c r="C184" s="13">
        <v>265</v>
      </c>
      <c r="D184" s="13">
        <v>246</v>
      </c>
      <c r="E184" s="14">
        <v>7.7235772357723595E-2</v>
      </c>
    </row>
    <row r="185" spans="1:5" x14ac:dyDescent="0.25">
      <c r="A185" s="167"/>
      <c r="B185" s="12" t="s">
        <v>143</v>
      </c>
      <c r="C185" s="13">
        <v>4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284</v>
      </c>
      <c r="D186" s="16">
        <v>283</v>
      </c>
      <c r="E186" s="17">
        <v>3.53356890459364E-3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14</v>
      </c>
      <c r="D189" s="13">
        <v>9</v>
      </c>
      <c r="E189" s="14">
        <v>0.55555555555555602</v>
      </c>
    </row>
    <row r="190" spans="1:5" x14ac:dyDescent="0.25">
      <c r="A190" s="165" t="s">
        <v>147</v>
      </c>
      <c r="B190" s="12" t="s">
        <v>148</v>
      </c>
      <c r="C190" s="13">
        <v>1</v>
      </c>
      <c r="D190" s="13">
        <v>0</v>
      </c>
      <c r="E190" s="14">
        <v>0</v>
      </c>
    </row>
    <row r="191" spans="1:5" x14ac:dyDescent="0.25">
      <c r="A191" s="166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7"/>
      <c r="B192" s="12" t="s">
        <v>150</v>
      </c>
      <c r="C192" s="13">
        <v>1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0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7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0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13</v>
      </c>
      <c r="D198" s="13">
        <v>9</v>
      </c>
      <c r="E198" s="14">
        <v>0.44444444444444398</v>
      </c>
    </row>
    <row r="199" spans="1:5" x14ac:dyDescent="0.25">
      <c r="A199" s="165" t="s">
        <v>64</v>
      </c>
      <c r="B199" s="12" t="s">
        <v>155</v>
      </c>
      <c r="C199" s="13">
        <v>199</v>
      </c>
      <c r="D199" s="13">
        <v>167</v>
      </c>
      <c r="E199" s="14">
        <v>0.19161676646706599</v>
      </c>
    </row>
    <row r="200" spans="1:5" x14ac:dyDescent="0.25">
      <c r="A200" s="167"/>
      <c r="B200" s="12" t="s">
        <v>106</v>
      </c>
      <c r="C200" s="13">
        <v>18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5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67"/>
      <c r="B207" s="12" t="s">
        <v>162</v>
      </c>
      <c r="C207" s="13">
        <v>22</v>
      </c>
      <c r="D207" s="13">
        <v>42</v>
      </c>
      <c r="E207" s="14">
        <v>-0.476190476190476</v>
      </c>
    </row>
    <row r="208" spans="1:5" x14ac:dyDescent="0.25">
      <c r="A208" s="11" t="s">
        <v>163</v>
      </c>
      <c r="B208" s="18"/>
      <c r="C208" s="13">
        <v>0</v>
      </c>
      <c r="D208" s="13">
        <v>0</v>
      </c>
      <c r="E208" s="14">
        <v>0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1" t="s">
        <v>113</v>
      </c>
      <c r="D216" s="21" t="s">
        <v>131</v>
      </c>
      <c r="E216" s="22" t="s">
        <v>170</v>
      </c>
    </row>
    <row r="217" spans="1:5" x14ac:dyDescent="0.25">
      <c r="A217" s="165" t="s">
        <v>171</v>
      </c>
      <c r="B217" s="12" t="s">
        <v>172</v>
      </c>
      <c r="C217" s="13">
        <v>1</v>
      </c>
      <c r="D217" s="13">
        <v>1</v>
      </c>
      <c r="E217" s="23">
        <v>0</v>
      </c>
    </row>
    <row r="218" spans="1:5" x14ac:dyDescent="0.25">
      <c r="A218" s="166"/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66"/>
      <c r="B219" s="12" t="s">
        <v>174</v>
      </c>
      <c r="C219" s="13">
        <v>6</v>
      </c>
      <c r="D219" s="13">
        <v>9</v>
      </c>
      <c r="E219" s="23">
        <v>4</v>
      </c>
    </row>
    <row r="220" spans="1:5" x14ac:dyDescent="0.25">
      <c r="A220" s="166"/>
      <c r="B220" s="12" t="s">
        <v>175</v>
      </c>
      <c r="C220" s="13">
        <v>60</v>
      </c>
      <c r="D220" s="13">
        <v>51</v>
      </c>
      <c r="E220" s="23">
        <v>7</v>
      </c>
    </row>
    <row r="221" spans="1:5" x14ac:dyDescent="0.25">
      <c r="A221" s="166"/>
      <c r="B221" s="12" t="s">
        <v>176</v>
      </c>
      <c r="C221" s="13">
        <v>269</v>
      </c>
      <c r="D221" s="13">
        <v>276</v>
      </c>
      <c r="E221" s="23">
        <v>150</v>
      </c>
    </row>
    <row r="222" spans="1:5" x14ac:dyDescent="0.25">
      <c r="A222" s="166"/>
      <c r="B222" s="12" t="s">
        <v>177</v>
      </c>
      <c r="C222" s="13">
        <v>656</v>
      </c>
      <c r="D222" s="13">
        <v>663</v>
      </c>
      <c r="E222" s="23">
        <v>0</v>
      </c>
    </row>
    <row r="223" spans="1:5" x14ac:dyDescent="0.25">
      <c r="A223" s="166"/>
      <c r="B223" s="12" t="s">
        <v>178</v>
      </c>
      <c r="C223" s="13">
        <v>222</v>
      </c>
      <c r="D223" s="13">
        <v>231</v>
      </c>
      <c r="E223" s="23">
        <v>131</v>
      </c>
    </row>
    <row r="224" spans="1:5" x14ac:dyDescent="0.25">
      <c r="A224" s="166"/>
      <c r="B224" s="12" t="s">
        <v>179</v>
      </c>
      <c r="C224" s="13">
        <v>191</v>
      </c>
      <c r="D224" s="13">
        <v>196</v>
      </c>
      <c r="E224" s="23">
        <v>0</v>
      </c>
    </row>
    <row r="225" spans="1:5" x14ac:dyDescent="0.25">
      <c r="A225" s="166"/>
      <c r="B225" s="12" t="s">
        <v>180</v>
      </c>
      <c r="C225" s="13">
        <v>4</v>
      </c>
      <c r="D225" s="13">
        <v>4</v>
      </c>
      <c r="E225" s="23">
        <v>0</v>
      </c>
    </row>
    <row r="226" spans="1:5" x14ac:dyDescent="0.25">
      <c r="A226" s="166"/>
      <c r="B226" s="12" t="s">
        <v>181</v>
      </c>
      <c r="C226" s="13">
        <v>179</v>
      </c>
      <c r="D226" s="13">
        <v>184</v>
      </c>
      <c r="E226" s="23">
        <v>144</v>
      </c>
    </row>
    <row r="227" spans="1:5" x14ac:dyDescent="0.25">
      <c r="A227" s="166"/>
      <c r="B227" s="12" t="s">
        <v>182</v>
      </c>
      <c r="C227" s="13">
        <v>438</v>
      </c>
      <c r="D227" s="13">
        <v>443</v>
      </c>
      <c r="E227" s="23">
        <v>237</v>
      </c>
    </row>
    <row r="228" spans="1:5" x14ac:dyDescent="0.25">
      <c r="A228" s="166"/>
      <c r="B228" s="12" t="s">
        <v>183</v>
      </c>
      <c r="C228" s="13">
        <v>166</v>
      </c>
      <c r="D228" s="13">
        <v>170</v>
      </c>
      <c r="E228" s="23">
        <v>6</v>
      </c>
    </row>
    <row r="229" spans="1:5" x14ac:dyDescent="0.25">
      <c r="A229" s="166"/>
      <c r="B229" s="12" t="s">
        <v>184</v>
      </c>
      <c r="C229" s="13">
        <v>0</v>
      </c>
      <c r="D229" s="13">
        <v>0</v>
      </c>
      <c r="E229" s="23">
        <v>0</v>
      </c>
    </row>
    <row r="230" spans="1:5" x14ac:dyDescent="0.25">
      <c r="A230" s="166"/>
      <c r="B230" s="12" t="s">
        <v>185</v>
      </c>
      <c r="C230" s="13">
        <v>86</v>
      </c>
      <c r="D230" s="13">
        <v>89</v>
      </c>
      <c r="E230" s="23">
        <v>16</v>
      </c>
    </row>
    <row r="231" spans="1:5" x14ac:dyDescent="0.25">
      <c r="A231" s="167"/>
      <c r="B231" s="12" t="s">
        <v>186</v>
      </c>
      <c r="C231" s="13">
        <v>0</v>
      </c>
      <c r="D231" s="13">
        <v>0</v>
      </c>
      <c r="E231" s="23">
        <v>0</v>
      </c>
    </row>
    <row r="232" spans="1:5" x14ac:dyDescent="0.25">
      <c r="A232" s="172" t="s">
        <v>187</v>
      </c>
      <c r="B232" s="173"/>
      <c r="C232" s="24">
        <v>2278</v>
      </c>
      <c r="D232" s="24">
        <v>2317</v>
      </c>
      <c r="E232" s="25">
        <v>695</v>
      </c>
    </row>
    <row r="233" spans="1:5" x14ac:dyDescent="0.25">
      <c r="A233" s="165" t="s">
        <v>188</v>
      </c>
      <c r="B233" s="12" t="s">
        <v>189</v>
      </c>
      <c r="C233" s="13">
        <v>6</v>
      </c>
      <c r="D233" s="13">
        <v>6</v>
      </c>
      <c r="E233" s="23">
        <v>3</v>
      </c>
    </row>
    <row r="234" spans="1:5" x14ac:dyDescent="0.25">
      <c r="A234" s="166"/>
      <c r="B234" s="12" t="s">
        <v>190</v>
      </c>
      <c r="C234" s="13">
        <v>11</v>
      </c>
      <c r="D234" s="13">
        <v>12</v>
      </c>
      <c r="E234" s="23">
        <v>6</v>
      </c>
    </row>
    <row r="235" spans="1:5" x14ac:dyDescent="0.25">
      <c r="A235" s="167"/>
      <c r="B235" s="12" t="s">
        <v>191</v>
      </c>
      <c r="C235" s="13">
        <v>25</v>
      </c>
      <c r="D235" s="13">
        <v>27</v>
      </c>
      <c r="E235" s="23">
        <v>8</v>
      </c>
    </row>
    <row r="236" spans="1:5" x14ac:dyDescent="0.25">
      <c r="A236" s="172" t="s">
        <v>187</v>
      </c>
      <c r="B236" s="173"/>
      <c r="C236" s="24">
        <v>42</v>
      </c>
      <c r="D236" s="24">
        <v>45</v>
      </c>
      <c r="E236" s="25">
        <v>17</v>
      </c>
    </row>
    <row r="237" spans="1:5" x14ac:dyDescent="0.25">
      <c r="A237" s="165" t="s">
        <v>192</v>
      </c>
      <c r="B237" s="12" t="s">
        <v>193</v>
      </c>
      <c r="C237" s="13">
        <v>0</v>
      </c>
      <c r="D237" s="13">
        <v>0</v>
      </c>
      <c r="E237" s="23">
        <v>0</v>
      </c>
    </row>
    <row r="238" spans="1:5" x14ac:dyDescent="0.25">
      <c r="A238" s="166"/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66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66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66"/>
      <c r="B241" s="12" t="s">
        <v>197</v>
      </c>
      <c r="C241" s="13">
        <v>66</v>
      </c>
      <c r="D241" s="13">
        <v>69</v>
      </c>
      <c r="E241" s="23">
        <v>4</v>
      </c>
    </row>
    <row r="242" spans="1:5" x14ac:dyDescent="0.25">
      <c r="A242" s="166"/>
      <c r="B242" s="12" t="s">
        <v>198</v>
      </c>
      <c r="C242" s="13">
        <v>0</v>
      </c>
      <c r="D242" s="13">
        <v>0</v>
      </c>
      <c r="E242" s="23">
        <v>0</v>
      </c>
    </row>
    <row r="243" spans="1:5" x14ac:dyDescent="0.25">
      <c r="A243" s="166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66"/>
      <c r="B244" s="12" t="s">
        <v>200</v>
      </c>
      <c r="C244" s="13">
        <v>124</v>
      </c>
      <c r="D244" s="13">
        <v>136</v>
      </c>
      <c r="E244" s="23">
        <v>27</v>
      </c>
    </row>
    <row r="245" spans="1:5" x14ac:dyDescent="0.25">
      <c r="A245" s="166"/>
      <c r="B245" s="12" t="s">
        <v>201</v>
      </c>
      <c r="C245" s="13">
        <v>7</v>
      </c>
      <c r="D245" s="13">
        <v>9</v>
      </c>
      <c r="E245" s="23">
        <v>0</v>
      </c>
    </row>
    <row r="246" spans="1:5" x14ac:dyDescent="0.25">
      <c r="A246" s="166"/>
      <c r="B246" s="12" t="s">
        <v>202</v>
      </c>
      <c r="C246" s="13">
        <v>36</v>
      </c>
      <c r="D246" s="13">
        <v>40</v>
      </c>
      <c r="E246" s="23">
        <v>3</v>
      </c>
    </row>
    <row r="247" spans="1:5" x14ac:dyDescent="0.25">
      <c r="A247" s="166"/>
      <c r="B247" s="12" t="s">
        <v>203</v>
      </c>
      <c r="C247" s="13">
        <v>3</v>
      </c>
      <c r="D247" s="13">
        <v>3</v>
      </c>
      <c r="E247" s="23">
        <v>1</v>
      </c>
    </row>
    <row r="248" spans="1:5" x14ac:dyDescent="0.25">
      <c r="A248" s="166"/>
      <c r="B248" s="12" t="s">
        <v>204</v>
      </c>
      <c r="C248" s="13">
        <v>14</v>
      </c>
      <c r="D248" s="13">
        <v>14</v>
      </c>
      <c r="E248" s="23">
        <v>3</v>
      </c>
    </row>
    <row r="249" spans="1:5" x14ac:dyDescent="0.25">
      <c r="A249" s="166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66"/>
      <c r="B250" s="12" t="s">
        <v>206</v>
      </c>
      <c r="C250" s="13">
        <v>1</v>
      </c>
      <c r="D250" s="13">
        <v>1</v>
      </c>
      <c r="E250" s="23">
        <v>0</v>
      </c>
    </row>
    <row r="251" spans="1:5" x14ac:dyDescent="0.25">
      <c r="A251" s="166"/>
      <c r="B251" s="12" t="s">
        <v>207</v>
      </c>
      <c r="C251" s="13">
        <v>35</v>
      </c>
      <c r="D251" s="13">
        <v>38</v>
      </c>
      <c r="E251" s="23">
        <v>0</v>
      </c>
    </row>
    <row r="252" spans="1:5" x14ac:dyDescent="0.25">
      <c r="A252" s="166"/>
      <c r="B252" s="12" t="s">
        <v>208</v>
      </c>
      <c r="C252" s="13">
        <v>3</v>
      </c>
      <c r="D252" s="13">
        <v>3</v>
      </c>
      <c r="E252" s="23">
        <v>3</v>
      </c>
    </row>
    <row r="253" spans="1:5" x14ac:dyDescent="0.25">
      <c r="A253" s="166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66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66"/>
      <c r="B255" s="12" t="s">
        <v>211</v>
      </c>
      <c r="C255" s="13">
        <v>1</v>
      </c>
      <c r="D255" s="13">
        <v>1</v>
      </c>
      <c r="E255" s="23">
        <v>0</v>
      </c>
    </row>
    <row r="256" spans="1:5" x14ac:dyDescent="0.25">
      <c r="A256" s="166"/>
      <c r="B256" s="12" t="s">
        <v>212</v>
      </c>
      <c r="C256" s="13">
        <v>2</v>
      </c>
      <c r="D256" s="13">
        <v>2</v>
      </c>
      <c r="E256" s="23">
        <v>0</v>
      </c>
    </row>
    <row r="257" spans="1:5" x14ac:dyDescent="0.25">
      <c r="A257" s="166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66"/>
      <c r="B258" s="12" t="s">
        <v>214</v>
      </c>
      <c r="C258" s="13">
        <v>28</v>
      </c>
      <c r="D258" s="13">
        <v>31</v>
      </c>
      <c r="E258" s="23">
        <v>7</v>
      </c>
    </row>
    <row r="259" spans="1:5" x14ac:dyDescent="0.25">
      <c r="A259" s="166"/>
      <c r="B259" s="12" t="s">
        <v>215</v>
      </c>
      <c r="C259" s="13">
        <v>35</v>
      </c>
      <c r="D259" s="13">
        <v>35</v>
      </c>
      <c r="E259" s="23">
        <v>17</v>
      </c>
    </row>
    <row r="260" spans="1:5" x14ac:dyDescent="0.25">
      <c r="A260" s="166"/>
      <c r="B260" s="12" t="s">
        <v>216</v>
      </c>
      <c r="C260" s="13">
        <v>92</v>
      </c>
      <c r="D260" s="13">
        <v>98</v>
      </c>
      <c r="E260" s="23">
        <v>61</v>
      </c>
    </row>
    <row r="261" spans="1:5" x14ac:dyDescent="0.25">
      <c r="A261" s="166"/>
      <c r="B261" s="12" t="s">
        <v>217</v>
      </c>
      <c r="C261" s="13">
        <v>34</v>
      </c>
      <c r="D261" s="13">
        <v>34</v>
      </c>
      <c r="E261" s="23">
        <v>31</v>
      </c>
    </row>
    <row r="262" spans="1:5" x14ac:dyDescent="0.25">
      <c r="A262" s="166"/>
      <c r="B262" s="12" t="s">
        <v>218</v>
      </c>
      <c r="C262" s="13">
        <v>4</v>
      </c>
      <c r="D262" s="13">
        <v>4</v>
      </c>
      <c r="E262" s="23">
        <v>0</v>
      </c>
    </row>
    <row r="263" spans="1:5" x14ac:dyDescent="0.25">
      <c r="A263" s="166"/>
      <c r="B263" s="12" t="s">
        <v>219</v>
      </c>
      <c r="C263" s="13">
        <v>2</v>
      </c>
      <c r="D263" s="13">
        <v>2</v>
      </c>
      <c r="E263" s="23">
        <v>0</v>
      </c>
    </row>
    <row r="264" spans="1:5" x14ac:dyDescent="0.25">
      <c r="A264" s="166"/>
      <c r="B264" s="12" t="s">
        <v>220</v>
      </c>
      <c r="C264" s="13">
        <v>0</v>
      </c>
      <c r="D264" s="13">
        <v>0</v>
      </c>
      <c r="E264" s="23">
        <v>0</v>
      </c>
    </row>
    <row r="265" spans="1:5" x14ac:dyDescent="0.25">
      <c r="A265" s="166"/>
      <c r="B265" s="12" t="s">
        <v>221</v>
      </c>
      <c r="C265" s="13">
        <v>3</v>
      </c>
      <c r="D265" s="13">
        <v>3</v>
      </c>
      <c r="E265" s="23">
        <v>2</v>
      </c>
    </row>
    <row r="266" spans="1:5" x14ac:dyDescent="0.25">
      <c r="A266" s="166"/>
      <c r="B266" s="12" t="s">
        <v>222</v>
      </c>
      <c r="C266" s="13">
        <v>157</v>
      </c>
      <c r="D266" s="13">
        <v>160</v>
      </c>
      <c r="E266" s="23">
        <v>0</v>
      </c>
    </row>
    <row r="267" spans="1:5" x14ac:dyDescent="0.25">
      <c r="A267" s="166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66"/>
      <c r="B268" s="12" t="s">
        <v>224</v>
      </c>
      <c r="C268" s="13">
        <v>1</v>
      </c>
      <c r="D268" s="13">
        <v>2</v>
      </c>
      <c r="E268" s="23">
        <v>0</v>
      </c>
    </row>
    <row r="269" spans="1:5" x14ac:dyDescent="0.25">
      <c r="A269" s="167"/>
      <c r="B269" s="12" t="s">
        <v>225</v>
      </c>
      <c r="C269" s="13">
        <v>65</v>
      </c>
      <c r="D269" s="13">
        <v>67</v>
      </c>
      <c r="E269" s="23">
        <v>0</v>
      </c>
    </row>
    <row r="270" spans="1:5" x14ac:dyDescent="0.25">
      <c r="A270" s="172" t="s">
        <v>187</v>
      </c>
      <c r="B270" s="173"/>
      <c r="C270" s="24">
        <v>713</v>
      </c>
      <c r="D270" s="24">
        <v>752</v>
      </c>
      <c r="E270" s="25">
        <v>159</v>
      </c>
    </row>
    <row r="271" spans="1:5" x14ac:dyDescent="0.25">
      <c r="A271" s="11" t="s">
        <v>226</v>
      </c>
      <c r="B271" s="12" t="s">
        <v>227</v>
      </c>
      <c r="C271" s="13">
        <v>4</v>
      </c>
      <c r="D271" s="13">
        <v>4</v>
      </c>
      <c r="E271" s="23">
        <v>0</v>
      </c>
    </row>
    <row r="272" spans="1:5" x14ac:dyDescent="0.25">
      <c r="A272" s="172" t="s">
        <v>187</v>
      </c>
      <c r="B272" s="173"/>
      <c r="C272" s="24">
        <v>4</v>
      </c>
      <c r="D272" s="24">
        <v>4</v>
      </c>
      <c r="E272" s="25">
        <v>0</v>
      </c>
    </row>
    <row r="273" spans="1:5" x14ac:dyDescent="0.25">
      <c r="A273" s="165" t="s">
        <v>228</v>
      </c>
      <c r="B273" s="12" t="s">
        <v>229</v>
      </c>
      <c r="C273" s="13">
        <v>16</v>
      </c>
      <c r="D273" s="13">
        <v>18</v>
      </c>
      <c r="E273" s="23">
        <v>0</v>
      </c>
    </row>
    <row r="274" spans="1:5" x14ac:dyDescent="0.25">
      <c r="A274" s="166"/>
      <c r="B274" s="12" t="s">
        <v>230</v>
      </c>
      <c r="C274" s="13">
        <v>3</v>
      </c>
      <c r="D274" s="13">
        <v>3</v>
      </c>
      <c r="E274" s="23">
        <v>0</v>
      </c>
    </row>
    <row r="275" spans="1:5" x14ac:dyDescent="0.25">
      <c r="A275" s="166"/>
      <c r="B275" s="12" t="s">
        <v>231</v>
      </c>
      <c r="C275" s="13">
        <v>0</v>
      </c>
      <c r="D275" s="13">
        <v>0</v>
      </c>
      <c r="E275" s="23">
        <v>0</v>
      </c>
    </row>
    <row r="276" spans="1:5" x14ac:dyDescent="0.25">
      <c r="A276" s="166"/>
      <c r="B276" s="12" t="s">
        <v>232</v>
      </c>
      <c r="C276" s="13">
        <v>12</v>
      </c>
      <c r="D276" s="13">
        <v>10</v>
      </c>
      <c r="E276" s="23">
        <v>0</v>
      </c>
    </row>
    <row r="277" spans="1:5" x14ac:dyDescent="0.25">
      <c r="A277" s="166"/>
      <c r="B277" s="12" t="s">
        <v>233</v>
      </c>
      <c r="C277" s="13">
        <v>1</v>
      </c>
      <c r="D277" s="13">
        <v>1</v>
      </c>
      <c r="E277" s="23">
        <v>0</v>
      </c>
    </row>
    <row r="278" spans="1:5" x14ac:dyDescent="0.25">
      <c r="A278" s="166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66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66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67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72" t="s">
        <v>187</v>
      </c>
      <c r="B282" s="173"/>
      <c r="C282" s="24">
        <v>32</v>
      </c>
      <c r="D282" s="24">
        <v>32</v>
      </c>
      <c r="E282" s="25">
        <v>0</v>
      </c>
    </row>
    <row r="283" spans="1:5" x14ac:dyDescent="0.25">
      <c r="A283" s="165" t="s">
        <v>238</v>
      </c>
      <c r="B283" s="12" t="s">
        <v>239</v>
      </c>
      <c r="C283" s="13">
        <v>0</v>
      </c>
      <c r="D283" s="13">
        <v>0</v>
      </c>
      <c r="E283" s="23">
        <v>0</v>
      </c>
    </row>
    <row r="284" spans="1:5" x14ac:dyDescent="0.25">
      <c r="A284" s="166"/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67"/>
      <c r="B285" s="12" t="s">
        <v>189</v>
      </c>
      <c r="C285" s="13">
        <v>1</v>
      </c>
      <c r="D285" s="13">
        <v>1</v>
      </c>
      <c r="E285" s="23">
        <v>0</v>
      </c>
    </row>
    <row r="286" spans="1:5" x14ac:dyDescent="0.25">
      <c r="A286" s="172" t="s">
        <v>187</v>
      </c>
      <c r="B286" s="173"/>
      <c r="C286" s="24">
        <v>1</v>
      </c>
      <c r="D286" s="24">
        <v>1</v>
      </c>
      <c r="E286" s="25">
        <v>0</v>
      </c>
    </row>
    <row r="287" spans="1:5" x14ac:dyDescent="0.25">
      <c r="A287" s="165" t="s">
        <v>241</v>
      </c>
      <c r="B287" s="12" t="s">
        <v>242</v>
      </c>
      <c r="C287" s="13">
        <v>0</v>
      </c>
      <c r="D287" s="13">
        <v>0</v>
      </c>
      <c r="E287" s="23">
        <v>0</v>
      </c>
    </row>
    <row r="288" spans="1:5" x14ac:dyDescent="0.25">
      <c r="A288" s="166"/>
      <c r="B288" s="12" t="s">
        <v>243</v>
      </c>
      <c r="C288" s="13">
        <v>2</v>
      </c>
      <c r="D288" s="13">
        <v>2</v>
      </c>
      <c r="E288" s="23">
        <v>2</v>
      </c>
    </row>
    <row r="289" spans="1:5" x14ac:dyDescent="0.25">
      <c r="A289" s="166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66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66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66"/>
      <c r="B292" s="12" t="s">
        <v>247</v>
      </c>
      <c r="C292" s="13">
        <v>4</v>
      </c>
      <c r="D292" s="13">
        <v>4</v>
      </c>
      <c r="E292" s="23">
        <v>0</v>
      </c>
    </row>
    <row r="293" spans="1:5" x14ac:dyDescent="0.25">
      <c r="A293" s="166"/>
      <c r="B293" s="12" t="s">
        <v>248</v>
      </c>
      <c r="C293" s="13">
        <v>0</v>
      </c>
      <c r="D293" s="13">
        <v>0</v>
      </c>
      <c r="E293" s="23">
        <v>0</v>
      </c>
    </row>
    <row r="294" spans="1:5" x14ac:dyDescent="0.25">
      <c r="A294" s="166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66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66"/>
      <c r="B296" s="12" t="s">
        <v>251</v>
      </c>
      <c r="C296" s="13">
        <v>0</v>
      </c>
      <c r="D296" s="13">
        <v>0</v>
      </c>
      <c r="E296" s="23">
        <v>0</v>
      </c>
    </row>
    <row r="297" spans="1:5" x14ac:dyDescent="0.25">
      <c r="A297" s="167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72" t="s">
        <v>187</v>
      </c>
      <c r="B298" s="173"/>
      <c r="C298" s="24">
        <v>6</v>
      </c>
      <c r="D298" s="24">
        <v>6</v>
      </c>
      <c r="E298" s="25">
        <v>2</v>
      </c>
    </row>
    <row r="299" spans="1:5" x14ac:dyDescent="0.25">
      <c r="A299" s="165" t="s">
        <v>253</v>
      </c>
      <c r="B299" s="12" t="s">
        <v>254</v>
      </c>
      <c r="C299" s="13">
        <v>13</v>
      </c>
      <c r="D299" s="13">
        <v>13</v>
      </c>
      <c r="E299" s="23">
        <v>0</v>
      </c>
    </row>
    <row r="300" spans="1:5" x14ac:dyDescent="0.25">
      <c r="A300" s="166"/>
      <c r="B300" s="12" t="s">
        <v>255</v>
      </c>
      <c r="C300" s="13">
        <v>3</v>
      </c>
      <c r="D300" s="13">
        <v>3</v>
      </c>
      <c r="E300" s="23">
        <v>3</v>
      </c>
    </row>
    <row r="301" spans="1:5" x14ac:dyDescent="0.25">
      <c r="A301" s="167"/>
      <c r="B301" s="12" t="s">
        <v>256</v>
      </c>
      <c r="C301" s="13">
        <v>38</v>
      </c>
      <c r="D301" s="13">
        <v>38</v>
      </c>
      <c r="E301" s="23">
        <v>0</v>
      </c>
    </row>
    <row r="302" spans="1:5" x14ac:dyDescent="0.25">
      <c r="A302" s="172" t="s">
        <v>187</v>
      </c>
      <c r="B302" s="173"/>
      <c r="C302" s="24">
        <v>54</v>
      </c>
      <c r="D302" s="24">
        <v>54</v>
      </c>
      <c r="E302" s="25">
        <v>3</v>
      </c>
    </row>
    <row r="303" spans="1:5" x14ac:dyDescent="0.25">
      <c r="A303" s="165" t="s">
        <v>257</v>
      </c>
      <c r="B303" s="12" t="s">
        <v>258</v>
      </c>
      <c r="C303" s="13">
        <v>15</v>
      </c>
      <c r="D303" s="13">
        <v>15</v>
      </c>
      <c r="E303" s="23">
        <v>12</v>
      </c>
    </row>
    <row r="304" spans="1:5" x14ac:dyDescent="0.25">
      <c r="A304" s="166"/>
      <c r="B304" s="12" t="s">
        <v>259</v>
      </c>
      <c r="C304" s="13">
        <v>174</v>
      </c>
      <c r="D304" s="13">
        <v>179</v>
      </c>
      <c r="E304" s="23">
        <v>0</v>
      </c>
    </row>
    <row r="305" spans="1:5" x14ac:dyDescent="0.25">
      <c r="A305" s="167"/>
      <c r="B305" s="12" t="s">
        <v>260</v>
      </c>
      <c r="C305" s="13">
        <v>2</v>
      </c>
      <c r="D305" s="13">
        <v>2</v>
      </c>
      <c r="E305" s="23">
        <v>0</v>
      </c>
    </row>
    <row r="306" spans="1:5" x14ac:dyDescent="0.25">
      <c r="A306" s="172" t="s">
        <v>187</v>
      </c>
      <c r="B306" s="173"/>
      <c r="C306" s="24">
        <v>191</v>
      </c>
      <c r="D306" s="24">
        <v>196</v>
      </c>
      <c r="E306" s="25">
        <v>12</v>
      </c>
    </row>
    <row r="307" spans="1:5" x14ac:dyDescent="0.25">
      <c r="A307" s="165" t="s">
        <v>261</v>
      </c>
      <c r="B307" s="12" t="s">
        <v>262</v>
      </c>
      <c r="C307" s="13">
        <v>2</v>
      </c>
      <c r="D307" s="13">
        <v>2</v>
      </c>
      <c r="E307" s="23">
        <v>0</v>
      </c>
    </row>
    <row r="308" spans="1:5" x14ac:dyDescent="0.25">
      <c r="A308" s="166"/>
      <c r="B308" s="12" t="s">
        <v>263</v>
      </c>
      <c r="C308" s="13">
        <v>159</v>
      </c>
      <c r="D308" s="13">
        <v>34</v>
      </c>
      <c r="E308" s="23">
        <v>2</v>
      </c>
    </row>
    <row r="309" spans="1:5" x14ac:dyDescent="0.25">
      <c r="A309" s="166"/>
      <c r="B309" s="12" t="s">
        <v>264</v>
      </c>
      <c r="C309" s="13">
        <v>55</v>
      </c>
      <c r="D309" s="13">
        <v>7</v>
      </c>
      <c r="E309" s="23">
        <v>4</v>
      </c>
    </row>
    <row r="310" spans="1:5" x14ac:dyDescent="0.25">
      <c r="A310" s="166"/>
      <c r="B310" s="12" t="s">
        <v>265</v>
      </c>
      <c r="C310" s="13">
        <v>0</v>
      </c>
      <c r="D310" s="13">
        <v>0</v>
      </c>
      <c r="E310" s="23">
        <v>0</v>
      </c>
    </row>
    <row r="311" spans="1:5" x14ac:dyDescent="0.25">
      <c r="A311" s="166"/>
      <c r="B311" s="12" t="s">
        <v>254</v>
      </c>
      <c r="C311" s="13">
        <v>3</v>
      </c>
      <c r="D311" s="13">
        <v>1</v>
      </c>
      <c r="E311" s="23">
        <v>0</v>
      </c>
    </row>
    <row r="312" spans="1:5" x14ac:dyDescent="0.25">
      <c r="A312" s="166"/>
      <c r="B312" s="12" t="s">
        <v>266</v>
      </c>
      <c r="C312" s="13">
        <v>20</v>
      </c>
      <c r="D312" s="13">
        <v>12</v>
      </c>
      <c r="E312" s="23">
        <v>0</v>
      </c>
    </row>
    <row r="313" spans="1:5" x14ac:dyDescent="0.25">
      <c r="A313" s="166"/>
      <c r="B313" s="12" t="s">
        <v>267</v>
      </c>
      <c r="C313" s="13">
        <v>4</v>
      </c>
      <c r="D313" s="13">
        <v>3</v>
      </c>
      <c r="E313" s="23">
        <v>2</v>
      </c>
    </row>
    <row r="314" spans="1:5" x14ac:dyDescent="0.25">
      <c r="A314" s="166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66"/>
      <c r="B315" s="12" t="s">
        <v>269</v>
      </c>
      <c r="C315" s="13">
        <v>28</v>
      </c>
      <c r="D315" s="13">
        <v>9</v>
      </c>
      <c r="E315" s="23">
        <v>8</v>
      </c>
    </row>
    <row r="316" spans="1:5" x14ac:dyDescent="0.25">
      <c r="A316" s="166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66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66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67"/>
      <c r="B319" s="12" t="s">
        <v>273</v>
      </c>
      <c r="C319" s="13">
        <v>93</v>
      </c>
      <c r="D319" s="13">
        <v>96</v>
      </c>
      <c r="E319" s="23">
        <v>12</v>
      </c>
    </row>
    <row r="320" spans="1:5" x14ac:dyDescent="0.25">
      <c r="A320" s="172" t="s">
        <v>187</v>
      </c>
      <c r="B320" s="173"/>
      <c r="C320" s="24">
        <v>364</v>
      </c>
      <c r="D320" s="24">
        <v>164</v>
      </c>
      <c r="E320" s="25">
        <v>28</v>
      </c>
    </row>
    <row r="321" spans="1:5" x14ac:dyDescent="0.25">
      <c r="A321" s="165" t="s">
        <v>274</v>
      </c>
      <c r="B321" s="12" t="s">
        <v>275</v>
      </c>
      <c r="C321" s="13">
        <v>0</v>
      </c>
      <c r="D321" s="13">
        <v>0</v>
      </c>
      <c r="E321" s="23">
        <v>0</v>
      </c>
    </row>
    <row r="322" spans="1:5" x14ac:dyDescent="0.25">
      <c r="A322" s="166"/>
      <c r="B322" s="12" t="s">
        <v>276</v>
      </c>
      <c r="C322" s="13">
        <v>17</v>
      </c>
      <c r="D322" s="13">
        <v>17</v>
      </c>
      <c r="E322" s="23">
        <v>3</v>
      </c>
    </row>
    <row r="323" spans="1:5" x14ac:dyDescent="0.25">
      <c r="A323" s="166"/>
      <c r="B323" s="12" t="s">
        <v>199</v>
      </c>
      <c r="C323" s="13">
        <v>0</v>
      </c>
      <c r="D323" s="13">
        <v>0</v>
      </c>
      <c r="E323" s="23">
        <v>0</v>
      </c>
    </row>
    <row r="324" spans="1:5" x14ac:dyDescent="0.25">
      <c r="A324" s="166"/>
      <c r="B324" s="12" t="s">
        <v>200</v>
      </c>
      <c r="C324" s="13">
        <v>305</v>
      </c>
      <c r="D324" s="13">
        <v>307</v>
      </c>
      <c r="E324" s="23">
        <v>41</v>
      </c>
    </row>
    <row r="325" spans="1:5" x14ac:dyDescent="0.25">
      <c r="A325" s="166"/>
      <c r="B325" s="12" t="s">
        <v>201</v>
      </c>
      <c r="C325" s="13">
        <v>38</v>
      </c>
      <c r="D325" s="13">
        <v>38</v>
      </c>
      <c r="E325" s="23">
        <v>1</v>
      </c>
    </row>
    <row r="326" spans="1:5" x14ac:dyDescent="0.25">
      <c r="A326" s="166"/>
      <c r="B326" s="12" t="s">
        <v>202</v>
      </c>
      <c r="C326" s="13">
        <v>55</v>
      </c>
      <c r="D326" s="13">
        <v>55</v>
      </c>
      <c r="E326" s="23">
        <v>9</v>
      </c>
    </row>
    <row r="327" spans="1:5" x14ac:dyDescent="0.25">
      <c r="A327" s="166"/>
      <c r="B327" s="12" t="s">
        <v>277</v>
      </c>
      <c r="C327" s="13">
        <v>0</v>
      </c>
      <c r="D327" s="13">
        <v>0</v>
      </c>
      <c r="E327" s="23">
        <v>0</v>
      </c>
    </row>
    <row r="328" spans="1:5" x14ac:dyDescent="0.25">
      <c r="A328" s="166"/>
      <c r="B328" s="12" t="s">
        <v>278</v>
      </c>
      <c r="C328" s="13">
        <v>1</v>
      </c>
      <c r="D328" s="13">
        <v>1</v>
      </c>
      <c r="E328" s="23">
        <v>0</v>
      </c>
    </row>
    <row r="329" spans="1:5" x14ac:dyDescent="0.25">
      <c r="A329" s="166"/>
      <c r="B329" s="12" t="s">
        <v>279</v>
      </c>
      <c r="C329" s="13">
        <v>21</v>
      </c>
      <c r="D329" s="13">
        <v>21</v>
      </c>
      <c r="E329" s="23">
        <v>6</v>
      </c>
    </row>
    <row r="330" spans="1:5" x14ac:dyDescent="0.25">
      <c r="A330" s="166"/>
      <c r="B330" s="12" t="s">
        <v>209</v>
      </c>
      <c r="C330" s="13">
        <v>0</v>
      </c>
      <c r="D330" s="13">
        <v>0</v>
      </c>
      <c r="E330" s="23">
        <v>0</v>
      </c>
    </row>
    <row r="331" spans="1:5" x14ac:dyDescent="0.25">
      <c r="A331" s="166"/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25">
      <c r="A332" s="166"/>
      <c r="B332" s="12" t="s">
        <v>212</v>
      </c>
      <c r="C332" s="13">
        <v>14</v>
      </c>
      <c r="D332" s="13">
        <v>14</v>
      </c>
      <c r="E332" s="23">
        <v>0</v>
      </c>
    </row>
    <row r="333" spans="1:5" x14ac:dyDescent="0.25">
      <c r="A333" s="166"/>
      <c r="B333" s="12" t="s">
        <v>213</v>
      </c>
      <c r="C333" s="13">
        <v>10</v>
      </c>
      <c r="D333" s="13">
        <v>7</v>
      </c>
      <c r="E333" s="23">
        <v>5</v>
      </c>
    </row>
    <row r="334" spans="1:5" x14ac:dyDescent="0.25">
      <c r="A334" s="166"/>
      <c r="B334" s="12" t="s">
        <v>281</v>
      </c>
      <c r="C334" s="13">
        <v>388</v>
      </c>
      <c r="D334" s="13">
        <v>394</v>
      </c>
      <c r="E334" s="23">
        <v>266</v>
      </c>
    </row>
    <row r="335" spans="1:5" x14ac:dyDescent="0.25">
      <c r="A335" s="166"/>
      <c r="B335" s="12" t="s">
        <v>282</v>
      </c>
      <c r="C335" s="13">
        <v>963</v>
      </c>
      <c r="D335" s="13">
        <v>968</v>
      </c>
      <c r="E335" s="23">
        <v>116</v>
      </c>
    </row>
    <row r="336" spans="1:5" x14ac:dyDescent="0.25">
      <c r="A336" s="166"/>
      <c r="B336" s="12" t="s">
        <v>283</v>
      </c>
      <c r="C336" s="13">
        <v>43</v>
      </c>
      <c r="D336" s="13">
        <v>44</v>
      </c>
      <c r="E336" s="23">
        <v>2</v>
      </c>
    </row>
    <row r="337" spans="1:5" x14ac:dyDescent="0.25">
      <c r="A337" s="166"/>
      <c r="B337" s="12" t="s">
        <v>217</v>
      </c>
      <c r="C337" s="13">
        <v>23</v>
      </c>
      <c r="D337" s="13">
        <v>25</v>
      </c>
      <c r="E337" s="23">
        <v>9</v>
      </c>
    </row>
    <row r="338" spans="1:5" x14ac:dyDescent="0.25">
      <c r="A338" s="166"/>
      <c r="B338" s="12" t="s">
        <v>284</v>
      </c>
      <c r="C338" s="13">
        <v>6</v>
      </c>
      <c r="D338" s="13">
        <v>6</v>
      </c>
      <c r="E338" s="23">
        <v>1</v>
      </c>
    </row>
    <row r="339" spans="1:5" x14ac:dyDescent="0.25">
      <c r="A339" s="166"/>
      <c r="B339" s="12" t="s">
        <v>285</v>
      </c>
      <c r="C339" s="13">
        <v>3</v>
      </c>
      <c r="D339" s="13">
        <v>3</v>
      </c>
      <c r="E339" s="23">
        <v>1</v>
      </c>
    </row>
    <row r="340" spans="1:5" x14ac:dyDescent="0.25">
      <c r="A340" s="166"/>
      <c r="B340" s="12" t="s">
        <v>286</v>
      </c>
      <c r="C340" s="13">
        <v>9</v>
      </c>
      <c r="D340" s="13">
        <v>9</v>
      </c>
      <c r="E340" s="23">
        <v>3</v>
      </c>
    </row>
    <row r="341" spans="1:5" x14ac:dyDescent="0.25">
      <c r="A341" s="166"/>
      <c r="B341" s="12" t="s">
        <v>222</v>
      </c>
      <c r="C341" s="13">
        <v>1235</v>
      </c>
      <c r="D341" s="13">
        <v>1260</v>
      </c>
      <c r="E341" s="23">
        <v>25</v>
      </c>
    </row>
    <row r="342" spans="1:5" x14ac:dyDescent="0.25">
      <c r="A342" s="167"/>
      <c r="B342" s="12" t="s">
        <v>287</v>
      </c>
      <c r="C342" s="13">
        <v>801</v>
      </c>
      <c r="D342" s="13">
        <v>846</v>
      </c>
      <c r="E342" s="23">
        <v>23</v>
      </c>
    </row>
    <row r="343" spans="1:5" x14ac:dyDescent="0.25">
      <c r="A343" s="172" t="s">
        <v>187</v>
      </c>
      <c r="B343" s="173"/>
      <c r="C343" s="26">
        <v>3932</v>
      </c>
      <c r="D343" s="26">
        <v>4015</v>
      </c>
      <c r="E343" s="27">
        <v>511</v>
      </c>
    </row>
  </sheetData>
  <sheetProtection algorithmName="SHA-512" hashValue="XLft1q8240KUhwKsifP66CgQ0PvI5WJm1rrMxUHos/QPudqfMttgeewdKoP/piaV8BL9vXncsHJknsl6uqXEGg==" saltValue="SIG3TEi9hDSIXBAU91txm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x14ac:dyDescent="0.25">
      <c r="A5" s="47" t="s">
        <v>303</v>
      </c>
      <c r="B5" s="29">
        <v>27</v>
      </c>
      <c r="C5" s="29">
        <v>4</v>
      </c>
      <c r="D5" s="30">
        <v>5.75</v>
      </c>
      <c r="E5" s="29">
        <v>0</v>
      </c>
      <c r="F5" s="29">
        <v>0</v>
      </c>
      <c r="G5" s="29">
        <v>4</v>
      </c>
      <c r="H5" s="29">
        <v>3</v>
      </c>
      <c r="I5" s="29">
        <v>6</v>
      </c>
      <c r="J5" s="29">
        <v>4</v>
      </c>
      <c r="K5" s="29">
        <v>1</v>
      </c>
      <c r="L5" s="29">
        <v>1</v>
      </c>
      <c r="M5" s="29">
        <v>0</v>
      </c>
      <c r="N5" s="29">
        <v>20</v>
      </c>
      <c r="O5" s="29">
        <v>6</v>
      </c>
    </row>
    <row r="6" spans="1:15" x14ac:dyDescent="0.25">
      <c r="A6" s="12" t="s">
        <v>304</v>
      </c>
      <c r="B6" s="13">
        <v>13</v>
      </c>
      <c r="C6" s="13">
        <v>4</v>
      </c>
      <c r="D6" s="31">
        <v>2.25</v>
      </c>
      <c r="E6" s="13">
        <v>0</v>
      </c>
      <c r="F6" s="13">
        <v>0</v>
      </c>
      <c r="G6" s="13">
        <v>0</v>
      </c>
      <c r="H6" s="13">
        <v>0</v>
      </c>
      <c r="I6" s="13">
        <v>6</v>
      </c>
      <c r="J6" s="13">
        <v>0</v>
      </c>
      <c r="K6" s="13">
        <v>1</v>
      </c>
      <c r="L6" s="13">
        <v>1</v>
      </c>
      <c r="M6" s="13">
        <v>0</v>
      </c>
      <c r="N6" s="13">
        <v>19</v>
      </c>
      <c r="O6" s="23">
        <v>0</v>
      </c>
    </row>
    <row r="7" spans="1:15" x14ac:dyDescent="0.25">
      <c r="A7" s="12" t="s">
        <v>305</v>
      </c>
      <c r="B7" s="13">
        <v>2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0</v>
      </c>
      <c r="L7" s="13">
        <v>0</v>
      </c>
      <c r="M7" s="13">
        <v>0</v>
      </c>
      <c r="N7" s="13">
        <v>1</v>
      </c>
      <c r="O7" s="23">
        <v>3</v>
      </c>
    </row>
    <row r="8" spans="1:15" x14ac:dyDescent="0.25">
      <c r="A8" s="12" t="s">
        <v>306</v>
      </c>
      <c r="B8" s="13">
        <v>6</v>
      </c>
      <c r="C8" s="13">
        <v>0</v>
      </c>
      <c r="D8" s="31">
        <v>0</v>
      </c>
      <c r="E8" s="13">
        <v>0</v>
      </c>
      <c r="F8" s="13">
        <v>0</v>
      </c>
      <c r="G8" s="13">
        <v>4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307</v>
      </c>
      <c r="B9" s="13">
        <v>6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7" t="s">
        <v>308</v>
      </c>
      <c r="B10" s="29">
        <v>3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275</v>
      </c>
      <c r="B11" s="13">
        <v>2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1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7" t="s">
        <v>310</v>
      </c>
      <c r="B13" s="29">
        <v>4010</v>
      </c>
      <c r="C13" s="29">
        <v>3363</v>
      </c>
      <c r="D13" s="30">
        <v>0.19238774903360101</v>
      </c>
      <c r="E13" s="29">
        <v>786</v>
      </c>
      <c r="F13" s="29">
        <v>206</v>
      </c>
      <c r="G13" s="29">
        <v>1050</v>
      </c>
      <c r="H13" s="29">
        <v>819</v>
      </c>
      <c r="I13" s="29">
        <v>13</v>
      </c>
      <c r="J13" s="29">
        <v>5</v>
      </c>
      <c r="K13" s="29">
        <v>0</v>
      </c>
      <c r="L13" s="29">
        <v>0</v>
      </c>
      <c r="M13" s="29">
        <v>6</v>
      </c>
      <c r="N13" s="29">
        <v>3</v>
      </c>
      <c r="O13" s="29">
        <v>1201</v>
      </c>
    </row>
    <row r="14" spans="1:15" x14ac:dyDescent="0.25">
      <c r="A14" s="12" t="s">
        <v>311</v>
      </c>
      <c r="B14" s="13">
        <v>2419</v>
      </c>
      <c r="C14" s="13">
        <v>2047</v>
      </c>
      <c r="D14" s="31">
        <v>0.18172936003908199</v>
      </c>
      <c r="E14" s="13">
        <v>168</v>
      </c>
      <c r="F14" s="13">
        <v>58</v>
      </c>
      <c r="G14" s="13">
        <v>504</v>
      </c>
      <c r="H14" s="13">
        <v>493</v>
      </c>
      <c r="I14" s="13">
        <v>8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779</v>
      </c>
    </row>
    <row r="15" spans="1:15" x14ac:dyDescent="0.25">
      <c r="A15" s="12" t="s">
        <v>312</v>
      </c>
      <c r="B15" s="13">
        <v>1</v>
      </c>
      <c r="C15" s="13">
        <v>7</v>
      </c>
      <c r="D15" s="31">
        <v>-0.85714285714285698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5</v>
      </c>
    </row>
    <row r="16" spans="1:15" x14ac:dyDescent="0.25">
      <c r="A16" s="12" t="s">
        <v>313</v>
      </c>
      <c r="B16" s="13">
        <v>692</v>
      </c>
      <c r="C16" s="13">
        <v>429</v>
      </c>
      <c r="D16" s="31">
        <v>0.61305361305361294</v>
      </c>
      <c r="E16" s="13">
        <v>7</v>
      </c>
      <c r="F16" s="13">
        <v>3</v>
      </c>
      <c r="G16" s="13">
        <v>20</v>
      </c>
      <c r="H16" s="13">
        <v>5</v>
      </c>
      <c r="I16" s="13">
        <v>0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  <c r="O16" s="23">
        <v>9</v>
      </c>
    </row>
    <row r="17" spans="1:15" x14ac:dyDescent="0.25">
      <c r="A17" s="12" t="s">
        <v>314</v>
      </c>
      <c r="B17" s="13">
        <v>897</v>
      </c>
      <c r="C17" s="13">
        <v>877</v>
      </c>
      <c r="D17" s="31">
        <v>2.2805017103762801E-2</v>
      </c>
      <c r="E17" s="13">
        <v>611</v>
      </c>
      <c r="F17" s="13">
        <v>145</v>
      </c>
      <c r="G17" s="13">
        <v>523</v>
      </c>
      <c r="H17" s="13">
        <v>321</v>
      </c>
      <c r="I17" s="13">
        <v>5</v>
      </c>
      <c r="J17" s="13">
        <v>3</v>
      </c>
      <c r="K17" s="13">
        <v>0</v>
      </c>
      <c r="L17" s="13">
        <v>0</v>
      </c>
      <c r="M17" s="13">
        <v>6</v>
      </c>
      <c r="N17" s="13">
        <v>3</v>
      </c>
      <c r="O17" s="23">
        <v>408</v>
      </c>
    </row>
    <row r="18" spans="1:15" x14ac:dyDescent="0.25">
      <c r="A18" s="12" t="s">
        <v>315</v>
      </c>
      <c r="B18" s="13">
        <v>1</v>
      </c>
      <c r="C18" s="13">
        <v>3</v>
      </c>
      <c r="D18" s="31">
        <v>-0.66666666666666696</v>
      </c>
      <c r="E18" s="13">
        <v>0</v>
      </c>
      <c r="F18" s="13">
        <v>0</v>
      </c>
      <c r="G18" s="13">
        <v>3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7" t="s">
        <v>317</v>
      </c>
      <c r="B20" s="29">
        <v>2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2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47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7" t="s">
        <v>327</v>
      </c>
      <c r="B30" s="29">
        <v>614</v>
      </c>
      <c r="C30" s="29">
        <v>914</v>
      </c>
      <c r="D30" s="30">
        <v>-0.328227571115974</v>
      </c>
      <c r="E30" s="29">
        <v>219</v>
      </c>
      <c r="F30" s="29">
        <v>103</v>
      </c>
      <c r="G30" s="29">
        <v>350</v>
      </c>
      <c r="H30" s="29">
        <v>268</v>
      </c>
      <c r="I30" s="29">
        <v>4</v>
      </c>
      <c r="J30" s="29">
        <v>4</v>
      </c>
      <c r="K30" s="29">
        <v>0</v>
      </c>
      <c r="L30" s="29">
        <v>0</v>
      </c>
      <c r="M30" s="29">
        <v>0</v>
      </c>
      <c r="N30" s="29">
        <v>12</v>
      </c>
      <c r="O30" s="29">
        <v>632</v>
      </c>
    </row>
    <row r="31" spans="1:15" x14ac:dyDescent="0.25">
      <c r="A31" s="12" t="s">
        <v>328</v>
      </c>
      <c r="B31" s="13">
        <v>11</v>
      </c>
      <c r="C31" s="13">
        <v>9</v>
      </c>
      <c r="D31" s="31">
        <v>0.22222222222222199</v>
      </c>
      <c r="E31" s="13">
        <v>0</v>
      </c>
      <c r="F31" s="13">
        <v>0</v>
      </c>
      <c r="G31" s="13">
        <v>3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3">
        <v>2</v>
      </c>
    </row>
    <row r="32" spans="1:15" x14ac:dyDescent="0.25">
      <c r="A32" s="12" t="s">
        <v>329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4</v>
      </c>
      <c r="O32" s="23">
        <v>0</v>
      </c>
    </row>
    <row r="33" spans="1:15" x14ac:dyDescent="0.25">
      <c r="A33" s="12" t="s">
        <v>330</v>
      </c>
      <c r="B33" s="13">
        <v>351</v>
      </c>
      <c r="C33" s="13">
        <v>345</v>
      </c>
      <c r="D33" s="31">
        <v>1.7391304347826101E-2</v>
      </c>
      <c r="E33" s="13">
        <v>77</v>
      </c>
      <c r="F33" s="13">
        <v>54</v>
      </c>
      <c r="G33" s="13">
        <v>148</v>
      </c>
      <c r="H33" s="13">
        <v>170</v>
      </c>
      <c r="I33" s="13">
        <v>1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23">
        <v>393</v>
      </c>
    </row>
    <row r="34" spans="1:15" x14ac:dyDescent="0.25">
      <c r="A34" s="12" t="s">
        <v>331</v>
      </c>
      <c r="B34" s="13">
        <v>29</v>
      </c>
      <c r="C34" s="13">
        <v>50</v>
      </c>
      <c r="D34" s="31">
        <v>-0.42</v>
      </c>
      <c r="E34" s="13">
        <v>6</v>
      </c>
      <c r="F34" s="13">
        <v>3</v>
      </c>
      <c r="G34" s="13">
        <v>22</v>
      </c>
      <c r="H34" s="13">
        <v>11</v>
      </c>
      <c r="I34" s="13">
        <v>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18</v>
      </c>
    </row>
    <row r="35" spans="1:15" x14ac:dyDescent="0.25">
      <c r="A35" s="12" t="s">
        <v>332</v>
      </c>
      <c r="B35" s="13">
        <v>66</v>
      </c>
      <c r="C35" s="13">
        <v>203</v>
      </c>
      <c r="D35" s="31">
        <v>-0.67487684729064001</v>
      </c>
      <c r="E35" s="13">
        <v>19</v>
      </c>
      <c r="F35" s="13">
        <v>17</v>
      </c>
      <c r="G35" s="13">
        <v>66</v>
      </c>
      <c r="H35" s="13">
        <v>48</v>
      </c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23">
        <v>105</v>
      </c>
    </row>
    <row r="36" spans="1:15" x14ac:dyDescent="0.25">
      <c r="A36" s="12" t="s">
        <v>333</v>
      </c>
      <c r="B36" s="13">
        <v>57</v>
      </c>
      <c r="C36" s="13">
        <v>45</v>
      </c>
      <c r="D36" s="31">
        <v>0.266666666666667</v>
      </c>
      <c r="E36" s="13">
        <v>54</v>
      </c>
      <c r="F36" s="13">
        <v>17</v>
      </c>
      <c r="G36" s="13">
        <v>37</v>
      </c>
      <c r="H36" s="13">
        <v>15</v>
      </c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6</v>
      </c>
      <c r="O36" s="23">
        <v>72</v>
      </c>
    </row>
    <row r="37" spans="1:15" x14ac:dyDescent="0.25">
      <c r="A37" s="12" t="s">
        <v>334</v>
      </c>
      <c r="B37" s="13">
        <v>34</v>
      </c>
      <c r="C37" s="13">
        <v>203</v>
      </c>
      <c r="D37" s="31">
        <v>-0.83251231527093605</v>
      </c>
      <c r="E37" s="13">
        <v>37</v>
      </c>
      <c r="F37" s="13">
        <v>2</v>
      </c>
      <c r="G37" s="13">
        <v>29</v>
      </c>
      <c r="H37" s="13">
        <v>2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21</v>
      </c>
    </row>
    <row r="38" spans="1:15" x14ac:dyDescent="0.25">
      <c r="A38" s="12" t="s">
        <v>335</v>
      </c>
      <c r="B38" s="13">
        <v>14</v>
      </c>
      <c r="C38" s="13">
        <v>9</v>
      </c>
      <c r="D38" s="31">
        <v>0.55555555555555602</v>
      </c>
      <c r="E38" s="13">
        <v>14</v>
      </c>
      <c r="F38" s="13">
        <v>3</v>
      </c>
      <c r="G38" s="13">
        <v>14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3">
        <v>6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52</v>
      </c>
      <c r="C41" s="13">
        <v>50</v>
      </c>
      <c r="D41" s="31">
        <v>0.04</v>
      </c>
      <c r="E41" s="13">
        <v>12</v>
      </c>
      <c r="F41" s="13">
        <v>7</v>
      </c>
      <c r="G41" s="13">
        <v>31</v>
      </c>
      <c r="H41" s="13">
        <v>17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15</v>
      </c>
    </row>
    <row r="42" spans="1:15" x14ac:dyDescent="0.25">
      <c r="A42" s="47" t="s">
        <v>339</v>
      </c>
      <c r="B42" s="29">
        <v>86</v>
      </c>
      <c r="C42" s="29">
        <v>85</v>
      </c>
      <c r="D42" s="30">
        <v>1.1764705882352899E-2</v>
      </c>
      <c r="E42" s="29">
        <v>26</v>
      </c>
      <c r="F42" s="29">
        <v>8</v>
      </c>
      <c r="G42" s="29">
        <v>28</v>
      </c>
      <c r="H42" s="29">
        <v>54</v>
      </c>
      <c r="I42" s="29">
        <v>0</v>
      </c>
      <c r="J42" s="29">
        <v>0</v>
      </c>
      <c r="K42" s="29">
        <v>0</v>
      </c>
      <c r="L42" s="29">
        <v>0</v>
      </c>
      <c r="M42" s="29">
        <v>2</v>
      </c>
      <c r="N42" s="29">
        <v>7</v>
      </c>
      <c r="O42" s="29">
        <v>17</v>
      </c>
    </row>
    <row r="43" spans="1:15" x14ac:dyDescent="0.25">
      <c r="A43" s="12" t="s">
        <v>340</v>
      </c>
      <c r="B43" s="13">
        <v>2</v>
      </c>
      <c r="C43" s="13">
        <v>7</v>
      </c>
      <c r="D43" s="31">
        <v>-0.71428571428571397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23">
        <v>0</v>
      </c>
    </row>
    <row r="44" spans="1:15" x14ac:dyDescent="0.25">
      <c r="A44" s="12" t="s">
        <v>341</v>
      </c>
      <c r="B44" s="13">
        <v>77</v>
      </c>
      <c r="C44" s="13">
        <v>71</v>
      </c>
      <c r="D44" s="31">
        <v>8.4507042253521097E-2</v>
      </c>
      <c r="E44" s="13">
        <v>25</v>
      </c>
      <c r="F44" s="13">
        <v>8</v>
      </c>
      <c r="G44" s="13">
        <v>27</v>
      </c>
      <c r="H44" s="13">
        <v>54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6</v>
      </c>
      <c r="O44" s="23">
        <v>17</v>
      </c>
    </row>
    <row r="45" spans="1:15" x14ac:dyDescent="0.25">
      <c r="A45" s="12" t="s">
        <v>342</v>
      </c>
      <c r="B45" s="13">
        <v>2</v>
      </c>
      <c r="C45" s="13">
        <v>1</v>
      </c>
      <c r="D45" s="31">
        <v>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</v>
      </c>
      <c r="C46" s="13">
        <v>5</v>
      </c>
      <c r="D46" s="31">
        <v>-0.8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1</v>
      </c>
      <c r="D47" s="31">
        <v>-1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3</v>
      </c>
      <c r="C48" s="13">
        <v>0</v>
      </c>
      <c r="D48" s="31">
        <v>0</v>
      </c>
      <c r="E48" s="13">
        <v>1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47" t="s">
        <v>347</v>
      </c>
      <c r="B50" s="29">
        <v>298</v>
      </c>
      <c r="C50" s="29">
        <v>277</v>
      </c>
      <c r="D50" s="30">
        <v>7.5812274368231E-2</v>
      </c>
      <c r="E50" s="29">
        <v>26</v>
      </c>
      <c r="F50" s="29">
        <v>16</v>
      </c>
      <c r="G50" s="29">
        <v>99</v>
      </c>
      <c r="H50" s="29">
        <v>51</v>
      </c>
      <c r="I50" s="29">
        <v>20</v>
      </c>
      <c r="J50" s="29">
        <v>20</v>
      </c>
      <c r="K50" s="29">
        <v>0</v>
      </c>
      <c r="L50" s="29">
        <v>0</v>
      </c>
      <c r="M50" s="29">
        <v>7</v>
      </c>
      <c r="N50" s="29">
        <v>13</v>
      </c>
      <c r="O50" s="29">
        <v>79</v>
      </c>
    </row>
    <row r="51" spans="1:15" x14ac:dyDescent="0.25">
      <c r="A51" s="12" t="s">
        <v>348</v>
      </c>
      <c r="B51" s="13">
        <v>118</v>
      </c>
      <c r="C51" s="13">
        <v>175</v>
      </c>
      <c r="D51" s="31">
        <v>-0.32571428571428601</v>
      </c>
      <c r="E51" s="13">
        <v>5</v>
      </c>
      <c r="F51" s="13">
        <v>1</v>
      </c>
      <c r="G51" s="13">
        <v>15</v>
      </c>
      <c r="H51" s="13">
        <v>4</v>
      </c>
      <c r="I51" s="13">
        <v>9</v>
      </c>
      <c r="J51" s="13">
        <v>6</v>
      </c>
      <c r="K51" s="13">
        <v>0</v>
      </c>
      <c r="L51" s="13">
        <v>0</v>
      </c>
      <c r="M51" s="13">
        <v>0</v>
      </c>
      <c r="N51" s="13">
        <v>8</v>
      </c>
      <c r="O51" s="23">
        <v>10</v>
      </c>
    </row>
    <row r="52" spans="1:15" x14ac:dyDescent="0.25">
      <c r="A52" s="12" t="s">
        <v>349</v>
      </c>
      <c r="B52" s="13">
        <v>4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350</v>
      </c>
      <c r="B53" s="13">
        <v>114</v>
      </c>
      <c r="C53" s="13">
        <v>69</v>
      </c>
      <c r="D53" s="31">
        <v>0.65217391304347805</v>
      </c>
      <c r="E53" s="13">
        <v>12</v>
      </c>
      <c r="F53" s="13">
        <v>11</v>
      </c>
      <c r="G53" s="13">
        <v>48</v>
      </c>
      <c r="H53" s="13">
        <v>32</v>
      </c>
      <c r="I53" s="13">
        <v>5</v>
      </c>
      <c r="J53" s="13">
        <v>4</v>
      </c>
      <c r="K53" s="13">
        <v>0</v>
      </c>
      <c r="L53" s="13">
        <v>0</v>
      </c>
      <c r="M53" s="13">
        <v>1</v>
      </c>
      <c r="N53" s="13">
        <v>1</v>
      </c>
      <c r="O53" s="23">
        <v>35</v>
      </c>
    </row>
    <row r="54" spans="1:15" x14ac:dyDescent="0.25">
      <c r="A54" s="12" t="s">
        <v>351</v>
      </c>
      <c r="B54" s="13">
        <v>0</v>
      </c>
      <c r="C54" s="13">
        <v>2</v>
      </c>
      <c r="D54" s="31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7</v>
      </c>
      <c r="C56" s="13">
        <v>4</v>
      </c>
      <c r="D56" s="31">
        <v>0.75</v>
      </c>
      <c r="E56" s="13">
        <v>0</v>
      </c>
      <c r="F56" s="13">
        <v>0</v>
      </c>
      <c r="G56" s="13">
        <v>4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3">
        <v>7</v>
      </c>
    </row>
    <row r="57" spans="1:15" x14ac:dyDescent="0.25">
      <c r="A57" s="12" t="s">
        <v>354</v>
      </c>
      <c r="B57" s="13">
        <v>11</v>
      </c>
      <c r="C57" s="13">
        <v>7</v>
      </c>
      <c r="D57" s="31">
        <v>0.57142857142857095</v>
      </c>
      <c r="E57" s="13">
        <v>5</v>
      </c>
      <c r="F57" s="13">
        <v>2</v>
      </c>
      <c r="G57" s="13">
        <v>12</v>
      </c>
      <c r="H57" s="13">
        <v>7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10</v>
      </c>
    </row>
    <row r="58" spans="1:15" x14ac:dyDescent="0.25">
      <c r="A58" s="12" t="s">
        <v>355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1</v>
      </c>
      <c r="C60" s="13">
        <v>7</v>
      </c>
      <c r="D60" s="31">
        <v>-0.85714285714285698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25">
      <c r="A61" s="12" t="s">
        <v>358</v>
      </c>
      <c r="B61" s="13">
        <v>3</v>
      </c>
      <c r="C61" s="13">
        <v>0</v>
      </c>
      <c r="D61" s="31">
        <v>0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23">
        <v>2</v>
      </c>
    </row>
    <row r="62" spans="1:15" x14ac:dyDescent="0.25">
      <c r="A62" s="12" t="s">
        <v>359</v>
      </c>
      <c r="B62" s="13">
        <v>7</v>
      </c>
      <c r="C62" s="13">
        <v>4</v>
      </c>
      <c r="D62" s="31">
        <v>0.75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2</v>
      </c>
    </row>
    <row r="63" spans="1:15" x14ac:dyDescent="0.25">
      <c r="A63" s="12" t="s">
        <v>360</v>
      </c>
      <c r="B63" s="13">
        <v>20</v>
      </c>
      <c r="C63" s="13">
        <v>1</v>
      </c>
      <c r="D63" s="31">
        <v>19</v>
      </c>
      <c r="E63" s="13">
        <v>0</v>
      </c>
      <c r="F63" s="13">
        <v>0</v>
      </c>
      <c r="G63" s="13">
        <v>4</v>
      </c>
      <c r="H63" s="13">
        <v>0</v>
      </c>
      <c r="I63" s="13">
        <v>5</v>
      </c>
      <c r="J63" s="13">
        <v>5</v>
      </c>
      <c r="K63" s="13">
        <v>0</v>
      </c>
      <c r="L63" s="13">
        <v>0</v>
      </c>
      <c r="M63" s="13">
        <v>4</v>
      </c>
      <c r="N63" s="13">
        <v>3</v>
      </c>
      <c r="O63" s="23">
        <v>0</v>
      </c>
    </row>
    <row r="64" spans="1:15" x14ac:dyDescent="0.25">
      <c r="A64" s="12" t="s">
        <v>361</v>
      </c>
      <c r="B64" s="13">
        <v>2</v>
      </c>
      <c r="C64" s="13">
        <v>8</v>
      </c>
      <c r="D64" s="31">
        <v>-0.75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11</v>
      </c>
      <c r="C69" s="13">
        <v>0</v>
      </c>
      <c r="D69" s="31">
        <v>0</v>
      </c>
      <c r="E69" s="13">
        <v>4</v>
      </c>
      <c r="F69" s="13">
        <v>2</v>
      </c>
      <c r="G69" s="13">
        <v>12</v>
      </c>
      <c r="H69" s="13">
        <v>7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10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47" t="s">
        <v>369</v>
      </c>
      <c r="B72" s="29">
        <v>7</v>
      </c>
      <c r="C72" s="29">
        <v>4</v>
      </c>
      <c r="D72" s="30">
        <v>0.75</v>
      </c>
      <c r="E72" s="29">
        <v>0</v>
      </c>
      <c r="F72" s="29">
        <v>0</v>
      </c>
      <c r="G72" s="29">
        <v>1</v>
      </c>
      <c r="H72" s="29">
        <v>4</v>
      </c>
      <c r="I72" s="29">
        <v>1</v>
      </c>
      <c r="J72" s="29">
        <v>0</v>
      </c>
      <c r="K72" s="29">
        <v>0</v>
      </c>
      <c r="L72" s="29">
        <v>0</v>
      </c>
      <c r="M72" s="29">
        <v>0</v>
      </c>
      <c r="N72" s="29">
        <v>1</v>
      </c>
      <c r="O72" s="29">
        <v>0</v>
      </c>
    </row>
    <row r="73" spans="1:15" x14ac:dyDescent="0.25">
      <c r="A73" s="12" t="s">
        <v>370</v>
      </c>
      <c r="B73" s="13">
        <v>7</v>
      </c>
      <c r="C73" s="13">
        <v>4</v>
      </c>
      <c r="D73" s="31">
        <v>0.75</v>
      </c>
      <c r="E73" s="13">
        <v>0</v>
      </c>
      <c r="F73" s="13">
        <v>0</v>
      </c>
      <c r="G73" s="13">
        <v>1</v>
      </c>
      <c r="H73" s="13">
        <v>4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23">
        <v>0</v>
      </c>
    </row>
    <row r="74" spans="1:15" x14ac:dyDescent="0.25">
      <c r="A74" s="47" t="s">
        <v>371</v>
      </c>
      <c r="B74" s="29">
        <v>44</v>
      </c>
      <c r="C74" s="29">
        <v>27</v>
      </c>
      <c r="D74" s="30">
        <v>0.62962962962962998</v>
      </c>
      <c r="E74" s="29">
        <v>0</v>
      </c>
      <c r="F74" s="29">
        <v>0</v>
      </c>
      <c r="G74" s="29">
        <v>13</v>
      </c>
      <c r="H74" s="29">
        <v>10</v>
      </c>
      <c r="I74" s="29">
        <v>1</v>
      </c>
      <c r="J74" s="29">
        <v>2</v>
      </c>
      <c r="K74" s="29">
        <v>0</v>
      </c>
      <c r="L74" s="29">
        <v>0</v>
      </c>
      <c r="M74" s="29">
        <v>1</v>
      </c>
      <c r="N74" s="29">
        <v>0</v>
      </c>
      <c r="O74" s="29">
        <v>2</v>
      </c>
    </row>
    <row r="75" spans="1:15" x14ac:dyDescent="0.25">
      <c r="A75" s="12" t="s">
        <v>372</v>
      </c>
      <c r="B75" s="13">
        <v>7</v>
      </c>
      <c r="C75" s="13">
        <v>3</v>
      </c>
      <c r="D75" s="31">
        <v>1.3333333333333299</v>
      </c>
      <c r="E75" s="13">
        <v>0</v>
      </c>
      <c r="F75" s="13">
        <v>0</v>
      </c>
      <c r="G75" s="13">
        <v>1</v>
      </c>
      <c r="H75" s="13">
        <v>0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1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8</v>
      </c>
      <c r="C77" s="13">
        <v>16</v>
      </c>
      <c r="D77" s="31">
        <v>-0.5</v>
      </c>
      <c r="E77" s="13">
        <v>0</v>
      </c>
      <c r="F77" s="13">
        <v>0</v>
      </c>
      <c r="G77" s="13">
        <v>5</v>
      </c>
      <c r="H77" s="13">
        <v>5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2</v>
      </c>
      <c r="C78" s="13">
        <v>2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13</v>
      </c>
      <c r="C79" s="13">
        <v>3</v>
      </c>
      <c r="D79" s="31">
        <v>3.3333333333333299</v>
      </c>
      <c r="E79" s="13">
        <v>0</v>
      </c>
      <c r="F79" s="13">
        <v>0</v>
      </c>
      <c r="G79" s="13">
        <v>4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13</v>
      </c>
      <c r="C81" s="13">
        <v>3</v>
      </c>
      <c r="D81" s="31">
        <v>3.3333333333333299</v>
      </c>
      <c r="E81" s="13">
        <v>0</v>
      </c>
      <c r="F81" s="13">
        <v>0</v>
      </c>
      <c r="G81" s="13">
        <v>3</v>
      </c>
      <c r="H81" s="13">
        <v>2</v>
      </c>
      <c r="I81" s="13">
        <v>0</v>
      </c>
      <c r="J81" s="13">
        <v>2</v>
      </c>
      <c r="K81" s="13">
        <v>0</v>
      </c>
      <c r="L81" s="13">
        <v>0</v>
      </c>
      <c r="M81" s="13">
        <v>1</v>
      </c>
      <c r="N81" s="13">
        <v>0</v>
      </c>
      <c r="O81" s="23">
        <v>1</v>
      </c>
    </row>
    <row r="82" spans="1:15" x14ac:dyDescent="0.25">
      <c r="A82" s="47" t="s">
        <v>379</v>
      </c>
      <c r="B82" s="29">
        <v>140</v>
      </c>
      <c r="C82" s="29">
        <v>163</v>
      </c>
      <c r="D82" s="30">
        <v>-0.14110429447852799</v>
      </c>
      <c r="E82" s="29">
        <v>21</v>
      </c>
      <c r="F82" s="29">
        <v>56</v>
      </c>
      <c r="G82" s="29">
        <v>50</v>
      </c>
      <c r="H82" s="29">
        <v>56</v>
      </c>
      <c r="I82" s="29">
        <v>2</v>
      </c>
      <c r="J82" s="29">
        <v>1</v>
      </c>
      <c r="K82" s="29">
        <v>0</v>
      </c>
      <c r="L82" s="29">
        <v>0</v>
      </c>
      <c r="M82" s="29">
        <v>2</v>
      </c>
      <c r="N82" s="29">
        <v>0</v>
      </c>
      <c r="O82" s="29">
        <v>69</v>
      </c>
    </row>
    <row r="83" spans="1:15" x14ac:dyDescent="0.25">
      <c r="A83" s="12" t="s">
        <v>380</v>
      </c>
      <c r="B83" s="13">
        <v>42</v>
      </c>
      <c r="C83" s="13">
        <v>28</v>
      </c>
      <c r="D83" s="31">
        <v>0.5</v>
      </c>
      <c r="E83" s="13">
        <v>0</v>
      </c>
      <c r="F83" s="13">
        <v>0</v>
      </c>
      <c r="G83" s="13">
        <v>6</v>
      </c>
      <c r="H83" s="13">
        <v>0</v>
      </c>
      <c r="I83" s="13">
        <v>2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</v>
      </c>
    </row>
    <row r="84" spans="1:15" x14ac:dyDescent="0.25">
      <c r="A84" s="12" t="s">
        <v>381</v>
      </c>
      <c r="B84" s="13">
        <v>98</v>
      </c>
      <c r="C84" s="13">
        <v>135</v>
      </c>
      <c r="D84" s="31">
        <v>-0.27407407407407403</v>
      </c>
      <c r="E84" s="13">
        <v>21</v>
      </c>
      <c r="F84" s="13">
        <v>56</v>
      </c>
      <c r="G84" s="13">
        <v>44</v>
      </c>
      <c r="H84" s="13">
        <v>56</v>
      </c>
      <c r="I84" s="13">
        <v>0</v>
      </c>
      <c r="J84" s="13">
        <v>1</v>
      </c>
      <c r="K84" s="13">
        <v>0</v>
      </c>
      <c r="L84" s="13">
        <v>0</v>
      </c>
      <c r="M84" s="13">
        <v>1</v>
      </c>
      <c r="N84" s="13">
        <v>0</v>
      </c>
      <c r="O84" s="23">
        <v>67</v>
      </c>
    </row>
    <row r="85" spans="1:15" x14ac:dyDescent="0.25">
      <c r="A85" s="47" t="s">
        <v>382</v>
      </c>
      <c r="B85" s="29">
        <v>248</v>
      </c>
      <c r="C85" s="29">
        <v>328</v>
      </c>
      <c r="D85" s="30">
        <v>-0.24390243902438999</v>
      </c>
      <c r="E85" s="29">
        <v>1</v>
      </c>
      <c r="F85" s="29">
        <v>1</v>
      </c>
      <c r="G85" s="29">
        <v>131</v>
      </c>
      <c r="H85" s="29">
        <v>63</v>
      </c>
      <c r="I85" s="29">
        <v>0</v>
      </c>
      <c r="J85" s="29">
        <v>0</v>
      </c>
      <c r="K85" s="29">
        <v>0</v>
      </c>
      <c r="L85" s="29">
        <v>0</v>
      </c>
      <c r="M85" s="29">
        <v>10</v>
      </c>
      <c r="N85" s="29">
        <v>0</v>
      </c>
      <c r="O85" s="29">
        <v>54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1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20</v>
      </c>
      <c r="C89" s="13">
        <v>19</v>
      </c>
      <c r="D89" s="31">
        <v>5.2631578947368397E-2</v>
      </c>
      <c r="E89" s="13">
        <v>0</v>
      </c>
      <c r="F89" s="13">
        <v>0</v>
      </c>
      <c r="G89" s="13">
        <v>3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4</v>
      </c>
      <c r="N89" s="13">
        <v>0</v>
      </c>
      <c r="O89" s="23">
        <v>5</v>
      </c>
    </row>
    <row r="90" spans="1:15" x14ac:dyDescent="0.25">
      <c r="A90" s="12" t="s">
        <v>387</v>
      </c>
      <c r="B90" s="13">
        <v>2</v>
      </c>
      <c r="C90" s="13">
        <v>1</v>
      </c>
      <c r="D90" s="31">
        <v>1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20</v>
      </c>
      <c r="C91" s="13">
        <v>19</v>
      </c>
      <c r="D91" s="31">
        <v>5.2631578947368397E-2</v>
      </c>
      <c r="E91" s="13">
        <v>0</v>
      </c>
      <c r="F91" s="13">
        <v>0</v>
      </c>
      <c r="G91" s="13">
        <v>2</v>
      </c>
      <c r="H91" s="13">
        <v>4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</v>
      </c>
    </row>
    <row r="92" spans="1:15" x14ac:dyDescent="0.25">
      <c r="A92" s="12" t="s">
        <v>389</v>
      </c>
      <c r="B92" s="13">
        <v>23</v>
      </c>
      <c r="C92" s="13">
        <v>35</v>
      </c>
      <c r="D92" s="31">
        <v>-0.34285714285714303</v>
      </c>
      <c r="E92" s="13">
        <v>0</v>
      </c>
      <c r="F92" s="13">
        <v>0</v>
      </c>
      <c r="G92" s="13">
        <v>7</v>
      </c>
      <c r="H92" s="13">
        <v>23</v>
      </c>
      <c r="I92" s="13">
        <v>0</v>
      </c>
      <c r="J92" s="13">
        <v>0</v>
      </c>
      <c r="K92" s="13">
        <v>0</v>
      </c>
      <c r="L92" s="13">
        <v>0</v>
      </c>
      <c r="M92" s="13">
        <v>4</v>
      </c>
      <c r="N92" s="13">
        <v>0</v>
      </c>
      <c r="O92" s="23">
        <v>28</v>
      </c>
    </row>
    <row r="93" spans="1:15" x14ac:dyDescent="0.25">
      <c r="A93" s="12" t="s">
        <v>390</v>
      </c>
      <c r="B93" s="13">
        <v>13</v>
      </c>
      <c r="C93" s="13">
        <v>3</v>
      </c>
      <c r="D93" s="31">
        <v>3.3333333333333299</v>
      </c>
      <c r="E93" s="13">
        <v>0</v>
      </c>
      <c r="F93" s="13">
        <v>0</v>
      </c>
      <c r="G93" s="13">
        <v>2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2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159</v>
      </c>
      <c r="C94" s="13">
        <v>249</v>
      </c>
      <c r="D94" s="31">
        <v>-0.36144578313253001</v>
      </c>
      <c r="E94" s="13">
        <v>1</v>
      </c>
      <c r="F94" s="13">
        <v>1</v>
      </c>
      <c r="G94" s="13">
        <v>116</v>
      </c>
      <c r="H94" s="13">
        <v>33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19</v>
      </c>
    </row>
    <row r="95" spans="1:15" x14ac:dyDescent="0.25">
      <c r="A95" s="12" t="s">
        <v>392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11</v>
      </c>
      <c r="C96" s="13">
        <v>1</v>
      </c>
      <c r="D96" s="31">
        <v>10</v>
      </c>
      <c r="E96" s="13">
        <v>0</v>
      </c>
      <c r="F96" s="13">
        <v>0</v>
      </c>
      <c r="G96" s="13">
        <v>1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7" t="s">
        <v>394</v>
      </c>
      <c r="B97" s="29">
        <v>4157</v>
      </c>
      <c r="C97" s="29">
        <v>4487</v>
      </c>
      <c r="D97" s="30">
        <v>-7.3545798974816098E-2</v>
      </c>
      <c r="E97" s="29">
        <v>104</v>
      </c>
      <c r="F97" s="29">
        <v>66</v>
      </c>
      <c r="G97" s="29">
        <v>1283</v>
      </c>
      <c r="H97" s="29">
        <v>917</v>
      </c>
      <c r="I97" s="29">
        <v>1</v>
      </c>
      <c r="J97" s="29">
        <v>0</v>
      </c>
      <c r="K97" s="29">
        <v>0</v>
      </c>
      <c r="L97" s="29">
        <v>0</v>
      </c>
      <c r="M97" s="29">
        <v>16</v>
      </c>
      <c r="N97" s="29">
        <v>11</v>
      </c>
      <c r="O97" s="29">
        <v>568</v>
      </c>
    </row>
    <row r="98" spans="1:15" x14ac:dyDescent="0.25">
      <c r="A98" s="12" t="s">
        <v>395</v>
      </c>
      <c r="B98" s="13">
        <v>568</v>
      </c>
      <c r="C98" s="13">
        <v>902</v>
      </c>
      <c r="D98" s="31">
        <v>-0.370288248337029</v>
      </c>
      <c r="E98" s="13">
        <v>28</v>
      </c>
      <c r="F98" s="13">
        <v>18</v>
      </c>
      <c r="G98" s="13">
        <v>207</v>
      </c>
      <c r="H98" s="13">
        <v>176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124</v>
      </c>
    </row>
    <row r="99" spans="1:15" x14ac:dyDescent="0.25">
      <c r="A99" s="12" t="s">
        <v>396</v>
      </c>
      <c r="B99" s="13">
        <v>392</v>
      </c>
      <c r="C99" s="13">
        <v>409</v>
      </c>
      <c r="D99" s="31">
        <v>-4.1564792176039103E-2</v>
      </c>
      <c r="E99" s="13">
        <v>9</v>
      </c>
      <c r="F99" s="13">
        <v>3</v>
      </c>
      <c r="G99" s="13">
        <v>317</v>
      </c>
      <c r="H99" s="13">
        <v>242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3">
        <v>162</v>
      </c>
    </row>
    <row r="100" spans="1:15" x14ac:dyDescent="0.25">
      <c r="A100" s="12" t="s">
        <v>397</v>
      </c>
      <c r="B100" s="13">
        <v>94</v>
      </c>
      <c r="C100" s="13">
        <v>64</v>
      </c>
      <c r="D100" s="31">
        <v>0.46875</v>
      </c>
      <c r="E100" s="13">
        <v>3</v>
      </c>
      <c r="F100" s="13">
        <v>0</v>
      </c>
      <c r="G100" s="13">
        <v>80</v>
      </c>
      <c r="H100" s="13">
        <v>77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11</v>
      </c>
    </row>
    <row r="101" spans="1:15" x14ac:dyDescent="0.25">
      <c r="A101" s="12" t="s">
        <v>398</v>
      </c>
      <c r="B101" s="13">
        <v>172</v>
      </c>
      <c r="C101" s="13">
        <v>191</v>
      </c>
      <c r="D101" s="31">
        <v>-9.9476439790575896E-2</v>
      </c>
      <c r="E101" s="13">
        <v>7</v>
      </c>
      <c r="F101" s="13">
        <v>21</v>
      </c>
      <c r="G101" s="13">
        <v>165</v>
      </c>
      <c r="H101" s="13">
        <v>136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6</v>
      </c>
      <c r="O101" s="23">
        <v>52</v>
      </c>
    </row>
    <row r="102" spans="1:15" x14ac:dyDescent="0.25">
      <c r="A102" s="12" t="s">
        <v>399</v>
      </c>
      <c r="B102" s="13">
        <v>23</v>
      </c>
      <c r="C102" s="13">
        <v>23</v>
      </c>
      <c r="D102" s="31">
        <v>0</v>
      </c>
      <c r="E102" s="13">
        <v>0</v>
      </c>
      <c r="F102" s="13">
        <v>0</v>
      </c>
      <c r="G102" s="13">
        <v>5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25">
      <c r="A103" s="12" t="s">
        <v>400</v>
      </c>
      <c r="B103" s="13">
        <v>72</v>
      </c>
      <c r="C103" s="13">
        <v>53</v>
      </c>
      <c r="D103" s="31">
        <v>0.35849056603773599</v>
      </c>
      <c r="E103" s="13">
        <v>4</v>
      </c>
      <c r="F103" s="13">
        <v>2</v>
      </c>
      <c r="G103" s="13">
        <v>41</v>
      </c>
      <c r="H103" s="13">
        <v>12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7</v>
      </c>
    </row>
    <row r="104" spans="1:15" x14ac:dyDescent="0.25">
      <c r="A104" s="12" t="s">
        <v>401</v>
      </c>
      <c r="B104" s="13">
        <v>73</v>
      </c>
      <c r="C104" s="13">
        <v>22</v>
      </c>
      <c r="D104" s="31">
        <v>2.3181818181818201</v>
      </c>
      <c r="E104" s="13">
        <v>0</v>
      </c>
      <c r="F104" s="13">
        <v>0</v>
      </c>
      <c r="G104" s="13">
        <v>12</v>
      </c>
      <c r="H104" s="13">
        <v>13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402</v>
      </c>
      <c r="B105" s="13">
        <v>1801</v>
      </c>
      <c r="C105" s="13">
        <v>1829</v>
      </c>
      <c r="D105" s="31">
        <v>-1.53089119737562E-2</v>
      </c>
      <c r="E105" s="13">
        <v>7</v>
      </c>
      <c r="F105" s="13">
        <v>8</v>
      </c>
      <c r="G105" s="13">
        <v>187</v>
      </c>
      <c r="H105" s="13">
        <v>108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3">
        <v>101</v>
      </c>
    </row>
    <row r="106" spans="1:15" x14ac:dyDescent="0.25">
      <c r="A106" s="12" t="s">
        <v>403</v>
      </c>
      <c r="B106" s="13">
        <v>291</v>
      </c>
      <c r="C106" s="13">
        <v>311</v>
      </c>
      <c r="D106" s="31">
        <v>-6.4308681672025705E-2</v>
      </c>
      <c r="E106" s="13">
        <v>3</v>
      </c>
      <c r="F106" s="13">
        <v>2</v>
      </c>
      <c r="G106" s="13">
        <v>41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3">
        <v>20</v>
      </c>
    </row>
    <row r="107" spans="1:15" x14ac:dyDescent="0.25">
      <c r="A107" s="12" t="s">
        <v>404</v>
      </c>
      <c r="B107" s="13">
        <v>15</v>
      </c>
      <c r="C107" s="13">
        <v>7</v>
      </c>
      <c r="D107" s="31">
        <v>1.1428571428571399</v>
      </c>
      <c r="E107" s="13">
        <v>0</v>
      </c>
      <c r="F107" s="13">
        <v>0</v>
      </c>
      <c r="G107" s="13">
        <v>5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405</v>
      </c>
      <c r="B108" s="13">
        <v>9</v>
      </c>
      <c r="C108" s="13">
        <v>7</v>
      </c>
      <c r="D108" s="31">
        <v>0.28571428571428598</v>
      </c>
      <c r="E108" s="13">
        <v>0</v>
      </c>
      <c r="F108" s="13">
        <v>0</v>
      </c>
      <c r="G108" s="13">
        <v>4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25">
      <c r="A109" s="12" t="s">
        <v>406</v>
      </c>
      <c r="B109" s="13">
        <v>4</v>
      </c>
      <c r="C109" s="13">
        <v>5</v>
      </c>
      <c r="D109" s="31">
        <v>-0.2</v>
      </c>
      <c r="E109" s="13">
        <v>0</v>
      </c>
      <c r="F109" s="13">
        <v>0</v>
      </c>
      <c r="G109" s="13">
        <v>2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3">
        <v>3</v>
      </c>
    </row>
    <row r="110" spans="1:15" x14ac:dyDescent="0.25">
      <c r="A110" s="12" t="s">
        <v>407</v>
      </c>
      <c r="B110" s="13">
        <v>1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570</v>
      </c>
      <c r="C111" s="13">
        <v>611</v>
      </c>
      <c r="D111" s="31">
        <v>-6.7103109656301105E-2</v>
      </c>
      <c r="E111" s="13">
        <v>42</v>
      </c>
      <c r="F111" s="13">
        <v>12</v>
      </c>
      <c r="G111" s="13">
        <v>203</v>
      </c>
      <c r="H111" s="13">
        <v>104</v>
      </c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74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1</v>
      </c>
      <c r="D113" s="31">
        <v>-1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5</v>
      </c>
      <c r="C114" s="13">
        <v>1</v>
      </c>
      <c r="D114" s="31">
        <v>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9</v>
      </c>
      <c r="C115" s="13">
        <v>0</v>
      </c>
      <c r="D115" s="31">
        <v>0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2</v>
      </c>
      <c r="C116" s="13">
        <v>6</v>
      </c>
      <c r="D116" s="31">
        <v>-0.66666666666666696</v>
      </c>
      <c r="E116" s="13">
        <v>0</v>
      </c>
      <c r="F116" s="13">
        <v>0</v>
      </c>
      <c r="G116" s="13">
        <v>3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4</v>
      </c>
      <c r="C117" s="13">
        <v>3</v>
      </c>
      <c r="D117" s="31">
        <v>0.33333333333333298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3</v>
      </c>
      <c r="C118" s="13">
        <v>2</v>
      </c>
      <c r="D118" s="31">
        <v>0.5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25">
      <c r="A119" s="12" t="s">
        <v>416</v>
      </c>
      <c r="B119" s="13">
        <v>9</v>
      </c>
      <c r="C119" s="13">
        <v>2</v>
      </c>
      <c r="D119" s="31">
        <v>3.5</v>
      </c>
      <c r="E119" s="13">
        <v>1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7</v>
      </c>
      <c r="C120" s="13">
        <v>7</v>
      </c>
      <c r="D120" s="31">
        <v>0</v>
      </c>
      <c r="E120" s="13">
        <v>0</v>
      </c>
      <c r="F120" s="13">
        <v>0</v>
      </c>
      <c r="G120" s="13">
        <v>1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</v>
      </c>
    </row>
    <row r="121" spans="1:15" x14ac:dyDescent="0.25">
      <c r="A121" s="12" t="s">
        <v>418</v>
      </c>
      <c r="B121" s="13">
        <v>10</v>
      </c>
      <c r="C121" s="13">
        <v>8</v>
      </c>
      <c r="D121" s="31">
        <v>0.25</v>
      </c>
      <c r="E121" s="13">
        <v>0</v>
      </c>
      <c r="F121" s="13">
        <v>0</v>
      </c>
      <c r="G121" s="13">
        <v>5</v>
      </c>
      <c r="H121" s="13">
        <v>10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3</v>
      </c>
    </row>
    <row r="122" spans="1:15" x14ac:dyDescent="0.25">
      <c r="A122" s="12" t="s">
        <v>419</v>
      </c>
      <c r="B122" s="13">
        <v>7</v>
      </c>
      <c r="C122" s="13">
        <v>4</v>
      </c>
      <c r="D122" s="31">
        <v>0.75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2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8</v>
      </c>
      <c r="C123" s="13">
        <v>7</v>
      </c>
      <c r="D123" s="31">
        <v>0.14285714285714299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7</v>
      </c>
      <c r="C126" s="13">
        <v>12</v>
      </c>
      <c r="D126" s="31">
        <v>-0.41666666666666702</v>
      </c>
      <c r="E126" s="13">
        <v>0</v>
      </c>
      <c r="F126" s="13">
        <v>0</v>
      </c>
      <c r="G126" s="13">
        <v>3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1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47" t="s">
        <v>428</v>
      </c>
      <c r="B131" s="29">
        <v>10</v>
      </c>
      <c r="C131" s="29">
        <v>9</v>
      </c>
      <c r="D131" s="30">
        <v>0.11111111111111099</v>
      </c>
      <c r="E131" s="29">
        <v>0</v>
      </c>
      <c r="F131" s="29">
        <v>0</v>
      </c>
      <c r="G131" s="29">
        <v>0</v>
      </c>
      <c r="H131" s="29">
        <v>3</v>
      </c>
      <c r="I131" s="29">
        <v>0</v>
      </c>
      <c r="J131" s="29">
        <v>0</v>
      </c>
      <c r="K131" s="29">
        <v>0</v>
      </c>
      <c r="L131" s="29">
        <v>0</v>
      </c>
      <c r="M131" s="29">
        <v>4</v>
      </c>
      <c r="N131" s="29">
        <v>0</v>
      </c>
      <c r="O131" s="29">
        <v>2</v>
      </c>
    </row>
    <row r="132" spans="1:15" x14ac:dyDescent="0.25">
      <c r="A132" s="12" t="s">
        <v>429</v>
      </c>
      <c r="B132" s="13">
        <v>5</v>
      </c>
      <c r="C132" s="13">
        <v>5</v>
      </c>
      <c r="D132" s="31">
        <v>0</v>
      </c>
      <c r="E132" s="13">
        <v>0</v>
      </c>
      <c r="F132" s="13">
        <v>0</v>
      </c>
      <c r="G132" s="13">
        <v>0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3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2</v>
      </c>
      <c r="C134" s="13">
        <v>4</v>
      </c>
      <c r="D134" s="31">
        <v>-0.5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2</v>
      </c>
    </row>
    <row r="136" spans="1:15" x14ac:dyDescent="0.25">
      <c r="A136" s="12" t="s">
        <v>433</v>
      </c>
      <c r="B136" s="13">
        <v>3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2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7" t="s">
        <v>434</v>
      </c>
      <c r="B137" s="29">
        <v>4</v>
      </c>
      <c r="C137" s="29">
        <v>33</v>
      </c>
      <c r="D137" s="30">
        <v>-0.87878787878787901</v>
      </c>
      <c r="E137" s="29">
        <v>0</v>
      </c>
      <c r="F137" s="29">
        <v>0</v>
      </c>
      <c r="G137" s="29">
        <v>6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1</v>
      </c>
    </row>
    <row r="138" spans="1:15" x14ac:dyDescent="0.25">
      <c r="A138" s="12" t="s">
        <v>435</v>
      </c>
      <c r="B138" s="13">
        <v>0</v>
      </c>
      <c r="C138" s="13">
        <v>1</v>
      </c>
      <c r="D138" s="31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3</v>
      </c>
      <c r="C142" s="13">
        <v>5</v>
      </c>
      <c r="D142" s="31">
        <v>-0.4</v>
      </c>
      <c r="E142" s="13">
        <v>0</v>
      </c>
      <c r="F142" s="13">
        <v>0</v>
      </c>
      <c r="G142" s="13">
        <v>3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x14ac:dyDescent="0.25">
      <c r="A143" s="12" t="s">
        <v>440</v>
      </c>
      <c r="B143" s="13">
        <v>1</v>
      </c>
      <c r="C143" s="13">
        <v>27</v>
      </c>
      <c r="D143" s="31">
        <v>-0.96296296296296302</v>
      </c>
      <c r="E143" s="13">
        <v>0</v>
      </c>
      <c r="F143" s="13">
        <v>0</v>
      </c>
      <c r="G143" s="13">
        <v>3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47" t="s">
        <v>441</v>
      </c>
      <c r="B144" s="29">
        <v>12</v>
      </c>
      <c r="C144" s="29">
        <v>8</v>
      </c>
      <c r="D144" s="30">
        <v>0.5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12</v>
      </c>
      <c r="C145" s="13">
        <v>4</v>
      </c>
      <c r="D145" s="31">
        <v>2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4</v>
      </c>
      <c r="D146" s="31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47" t="s">
        <v>444</v>
      </c>
      <c r="B147" s="29">
        <v>42</v>
      </c>
      <c r="C147" s="29">
        <v>32</v>
      </c>
      <c r="D147" s="30">
        <v>0.3125</v>
      </c>
      <c r="E147" s="29">
        <v>0</v>
      </c>
      <c r="F147" s="29">
        <v>0</v>
      </c>
      <c r="G147" s="29">
        <v>12</v>
      </c>
      <c r="H147" s="29">
        <v>12</v>
      </c>
      <c r="I147" s="29">
        <v>0</v>
      </c>
      <c r="J147" s="29">
        <v>0</v>
      </c>
      <c r="K147" s="29">
        <v>0</v>
      </c>
      <c r="L147" s="29">
        <v>0</v>
      </c>
      <c r="M147" s="29">
        <v>13</v>
      </c>
      <c r="N147" s="29">
        <v>0</v>
      </c>
      <c r="O147" s="29">
        <v>6</v>
      </c>
    </row>
    <row r="148" spans="1:15" x14ac:dyDescent="0.25">
      <c r="A148" s="12" t="s">
        <v>445</v>
      </c>
      <c r="B148" s="13">
        <v>3</v>
      </c>
      <c r="C148" s="13">
        <v>1</v>
      </c>
      <c r="D148" s="31">
        <v>2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16</v>
      </c>
      <c r="C151" s="13">
        <v>8</v>
      </c>
      <c r="D151" s="31">
        <v>1</v>
      </c>
      <c r="E151" s="13">
        <v>0</v>
      </c>
      <c r="F151" s="13">
        <v>0</v>
      </c>
      <c r="G151" s="13">
        <v>6</v>
      </c>
      <c r="H151" s="13">
        <v>5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0</v>
      </c>
      <c r="O151" s="23">
        <v>2</v>
      </c>
    </row>
    <row r="152" spans="1:15" x14ac:dyDescent="0.25">
      <c r="A152" s="12" t="s">
        <v>449</v>
      </c>
      <c r="B152" s="13">
        <v>2</v>
      </c>
      <c r="C152" s="13">
        <v>1</v>
      </c>
      <c r="D152" s="31">
        <v>1</v>
      </c>
      <c r="E152" s="13">
        <v>0</v>
      </c>
      <c r="F152" s="13">
        <v>0</v>
      </c>
      <c r="G152" s="13">
        <v>1</v>
      </c>
      <c r="H152" s="13">
        <v>2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4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6</v>
      </c>
      <c r="C154" s="13">
        <v>7</v>
      </c>
      <c r="D154" s="31">
        <v>-0.14285714285714299</v>
      </c>
      <c r="E154" s="13">
        <v>0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3">
        <v>0</v>
      </c>
    </row>
    <row r="155" spans="1:15" x14ac:dyDescent="0.25">
      <c r="A155" s="12" t="s">
        <v>452</v>
      </c>
      <c r="B155" s="13">
        <v>11</v>
      </c>
      <c r="C155" s="13">
        <v>15</v>
      </c>
      <c r="D155" s="31">
        <v>-0.266666666666667</v>
      </c>
      <c r="E155" s="13">
        <v>0</v>
      </c>
      <c r="F155" s="13">
        <v>0</v>
      </c>
      <c r="G155" s="13">
        <v>3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3">
        <v>3</v>
      </c>
    </row>
    <row r="156" spans="1:15" x14ac:dyDescent="0.25">
      <c r="A156" s="47" t="s">
        <v>453</v>
      </c>
      <c r="B156" s="29">
        <v>21</v>
      </c>
      <c r="C156" s="29">
        <v>10</v>
      </c>
      <c r="D156" s="30">
        <v>1.1000000000000001</v>
      </c>
      <c r="E156" s="29">
        <v>0</v>
      </c>
      <c r="F156" s="29">
        <v>0</v>
      </c>
      <c r="G156" s="29">
        <v>1</v>
      </c>
      <c r="H156" s="29">
        <v>2</v>
      </c>
      <c r="I156" s="29">
        <v>0</v>
      </c>
      <c r="J156" s="29">
        <v>0</v>
      </c>
      <c r="K156" s="29">
        <v>1</v>
      </c>
      <c r="L156" s="29">
        <v>0</v>
      </c>
      <c r="M156" s="29">
        <v>18</v>
      </c>
      <c r="N156" s="29">
        <v>0</v>
      </c>
      <c r="O156" s="29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1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4</v>
      </c>
      <c r="C161" s="13">
        <v>5</v>
      </c>
      <c r="D161" s="31">
        <v>-0.2</v>
      </c>
      <c r="E161" s="13">
        <v>0</v>
      </c>
      <c r="F161" s="13">
        <v>0</v>
      </c>
      <c r="G161" s="13">
        <v>0</v>
      </c>
      <c r="H161" s="13">
        <v>1</v>
      </c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11</v>
      </c>
      <c r="C162" s="13">
        <v>2</v>
      </c>
      <c r="D162" s="31">
        <v>4.5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1</v>
      </c>
    </row>
    <row r="163" spans="1:15" x14ac:dyDescent="0.25">
      <c r="A163" s="12" t="s">
        <v>460</v>
      </c>
      <c r="B163" s="13">
        <v>1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17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4</v>
      </c>
      <c r="C164" s="13">
        <v>1</v>
      </c>
      <c r="D164" s="31">
        <v>3</v>
      </c>
      <c r="E164" s="13">
        <v>0</v>
      </c>
      <c r="F164" s="13">
        <v>0</v>
      </c>
      <c r="G164" s="13">
        <v>1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0</v>
      </c>
      <c r="C165" s="13">
        <v>2</v>
      </c>
      <c r="D165" s="31">
        <v>-1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x14ac:dyDescent="0.25">
      <c r="A166" s="47" t="s">
        <v>463</v>
      </c>
      <c r="B166" s="29">
        <v>192</v>
      </c>
      <c r="C166" s="29">
        <v>180</v>
      </c>
      <c r="D166" s="30">
        <v>6.6666666666666693E-2</v>
      </c>
      <c r="E166" s="29">
        <v>0</v>
      </c>
      <c r="F166" s="29">
        <v>0</v>
      </c>
      <c r="G166" s="29">
        <v>147</v>
      </c>
      <c r="H166" s="29">
        <v>113</v>
      </c>
      <c r="I166" s="29">
        <v>1</v>
      </c>
      <c r="J166" s="29">
        <v>0</v>
      </c>
      <c r="K166" s="29">
        <v>0</v>
      </c>
      <c r="L166" s="29">
        <v>0</v>
      </c>
      <c r="M166" s="29">
        <v>1</v>
      </c>
      <c r="N166" s="29">
        <v>9</v>
      </c>
      <c r="O166" s="29">
        <v>78</v>
      </c>
    </row>
    <row r="167" spans="1:15" x14ac:dyDescent="0.25">
      <c r="A167" s="12" t="s">
        <v>464</v>
      </c>
      <c r="B167" s="13">
        <v>10</v>
      </c>
      <c r="C167" s="13">
        <v>1</v>
      </c>
      <c r="D167" s="31">
        <v>9</v>
      </c>
      <c r="E167" s="13">
        <v>0</v>
      </c>
      <c r="F167" s="13">
        <v>0</v>
      </c>
      <c r="G167" s="13">
        <v>7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1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1</v>
      </c>
      <c r="C171" s="13">
        <v>1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135</v>
      </c>
      <c r="C173" s="13">
        <v>151</v>
      </c>
      <c r="D173" s="31">
        <v>-0.105960264900662</v>
      </c>
      <c r="E173" s="13">
        <v>0</v>
      </c>
      <c r="F173" s="13">
        <v>0</v>
      </c>
      <c r="G173" s="13">
        <v>105</v>
      </c>
      <c r="H173" s="13">
        <v>78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6</v>
      </c>
      <c r="O173" s="23">
        <v>35</v>
      </c>
    </row>
    <row r="174" spans="1:15" x14ac:dyDescent="0.25">
      <c r="A174" s="12" t="s">
        <v>471</v>
      </c>
      <c r="B174" s="13">
        <v>25</v>
      </c>
      <c r="C174" s="13">
        <v>6</v>
      </c>
      <c r="D174" s="31">
        <v>3.1666666666666701</v>
      </c>
      <c r="E174" s="13">
        <v>0</v>
      </c>
      <c r="F174" s="13">
        <v>0</v>
      </c>
      <c r="G174" s="13">
        <v>20</v>
      </c>
      <c r="H174" s="13">
        <v>29</v>
      </c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3</v>
      </c>
      <c r="O174" s="23">
        <v>40</v>
      </c>
    </row>
    <row r="175" spans="1:15" x14ac:dyDescent="0.25">
      <c r="A175" s="12" t="s">
        <v>472</v>
      </c>
      <c r="B175" s="13">
        <v>13</v>
      </c>
      <c r="C175" s="13">
        <v>13</v>
      </c>
      <c r="D175" s="31">
        <v>0</v>
      </c>
      <c r="E175" s="13">
        <v>0</v>
      </c>
      <c r="F175" s="13">
        <v>0</v>
      </c>
      <c r="G175" s="13">
        <v>11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2</v>
      </c>
    </row>
    <row r="176" spans="1:15" x14ac:dyDescent="0.25">
      <c r="A176" s="12" t="s">
        <v>473</v>
      </c>
      <c r="B176" s="13">
        <v>8</v>
      </c>
      <c r="C176" s="13">
        <v>8</v>
      </c>
      <c r="D176" s="31">
        <v>0</v>
      </c>
      <c r="E176" s="13">
        <v>0</v>
      </c>
      <c r="F176" s="13">
        <v>0</v>
      </c>
      <c r="G176" s="13">
        <v>4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7" t="s">
        <v>475</v>
      </c>
      <c r="B178" s="29">
        <v>694</v>
      </c>
      <c r="C178" s="29">
        <v>549</v>
      </c>
      <c r="D178" s="30">
        <v>0.26411657559198498</v>
      </c>
      <c r="E178" s="29">
        <v>1161</v>
      </c>
      <c r="F178" s="29">
        <v>1020</v>
      </c>
      <c r="G178" s="29">
        <v>370</v>
      </c>
      <c r="H178" s="29">
        <v>172</v>
      </c>
      <c r="I178" s="29">
        <v>1</v>
      </c>
      <c r="J178" s="29">
        <v>0</v>
      </c>
      <c r="K178" s="29">
        <v>0</v>
      </c>
      <c r="L178" s="29">
        <v>0</v>
      </c>
      <c r="M178" s="29">
        <v>0</v>
      </c>
      <c r="N178" s="29">
        <v>2</v>
      </c>
      <c r="O178" s="29">
        <v>1248</v>
      </c>
    </row>
    <row r="179" spans="1:15" x14ac:dyDescent="0.25">
      <c r="A179" s="12" t="s">
        <v>476</v>
      </c>
      <c r="B179" s="13">
        <v>7</v>
      </c>
      <c r="C179" s="13">
        <v>4</v>
      </c>
      <c r="D179" s="31">
        <v>0.75</v>
      </c>
      <c r="E179" s="13">
        <v>1</v>
      </c>
      <c r="F179" s="13">
        <v>1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</v>
      </c>
    </row>
    <row r="180" spans="1:15" x14ac:dyDescent="0.25">
      <c r="A180" s="12" t="s">
        <v>477</v>
      </c>
      <c r="B180" s="13">
        <v>379</v>
      </c>
      <c r="C180" s="13">
        <v>357</v>
      </c>
      <c r="D180" s="31">
        <v>6.1624649859944002E-2</v>
      </c>
      <c r="E180" s="13">
        <v>892</v>
      </c>
      <c r="F180" s="13">
        <v>786</v>
      </c>
      <c r="G180" s="13">
        <v>195</v>
      </c>
      <c r="H180" s="13">
        <v>88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916</v>
      </c>
    </row>
    <row r="181" spans="1:15" x14ac:dyDescent="0.25">
      <c r="A181" s="12" t="s">
        <v>478</v>
      </c>
      <c r="B181" s="13">
        <v>49</v>
      </c>
      <c r="C181" s="13">
        <v>26</v>
      </c>
      <c r="D181" s="31">
        <v>0.88461538461538503</v>
      </c>
      <c r="E181" s="13">
        <v>10</v>
      </c>
      <c r="F181" s="13">
        <v>7</v>
      </c>
      <c r="G181" s="13">
        <v>12</v>
      </c>
      <c r="H181" s="13">
        <v>11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2</v>
      </c>
      <c r="O181" s="23">
        <v>25</v>
      </c>
    </row>
    <row r="182" spans="1:15" x14ac:dyDescent="0.25">
      <c r="A182" s="12" t="s">
        <v>479</v>
      </c>
      <c r="B182" s="13">
        <v>5</v>
      </c>
      <c r="C182" s="13">
        <v>6</v>
      </c>
      <c r="D182" s="31">
        <v>-0.16666666666666699</v>
      </c>
      <c r="E182" s="13">
        <v>0</v>
      </c>
      <c r="F182" s="13">
        <v>0</v>
      </c>
      <c r="G182" s="13">
        <v>2</v>
      </c>
      <c r="H182" s="13">
        <v>0</v>
      </c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</v>
      </c>
    </row>
    <row r="183" spans="1:15" x14ac:dyDescent="0.25">
      <c r="A183" s="12" t="s">
        <v>480</v>
      </c>
      <c r="B183" s="13">
        <v>21</v>
      </c>
      <c r="C183" s="13">
        <v>29</v>
      </c>
      <c r="D183" s="31">
        <v>-0.27586206896551702</v>
      </c>
      <c r="E183" s="13">
        <v>40</v>
      </c>
      <c r="F183" s="13">
        <v>46</v>
      </c>
      <c r="G183" s="13">
        <v>27</v>
      </c>
      <c r="H183" s="13">
        <v>14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60</v>
      </c>
    </row>
    <row r="184" spans="1:15" x14ac:dyDescent="0.25">
      <c r="A184" s="12" t="s">
        <v>481</v>
      </c>
      <c r="B184" s="13">
        <v>179</v>
      </c>
      <c r="C184" s="13">
        <v>71</v>
      </c>
      <c r="D184" s="31">
        <v>1.52112676056338</v>
      </c>
      <c r="E184" s="13">
        <v>213</v>
      </c>
      <c r="F184" s="13">
        <v>180</v>
      </c>
      <c r="G184" s="13">
        <v>123</v>
      </c>
      <c r="H184" s="13">
        <v>56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244</v>
      </c>
    </row>
    <row r="185" spans="1:15" x14ac:dyDescent="0.25">
      <c r="A185" s="12" t="s">
        <v>482</v>
      </c>
      <c r="B185" s="13">
        <v>54</v>
      </c>
      <c r="C185" s="13">
        <v>56</v>
      </c>
      <c r="D185" s="31">
        <v>-3.5714285714285698E-2</v>
      </c>
      <c r="E185" s="13">
        <v>5</v>
      </c>
      <c r="F185" s="13">
        <v>0</v>
      </c>
      <c r="G185" s="13">
        <v>9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47" t="s">
        <v>483</v>
      </c>
      <c r="B186" s="29">
        <v>224</v>
      </c>
      <c r="C186" s="29">
        <v>310</v>
      </c>
      <c r="D186" s="30">
        <v>-0.27741935483871</v>
      </c>
      <c r="E186" s="29">
        <v>20</v>
      </c>
      <c r="F186" s="29">
        <v>18</v>
      </c>
      <c r="G186" s="29">
        <v>94</v>
      </c>
      <c r="H186" s="29">
        <v>79</v>
      </c>
      <c r="I186" s="29">
        <v>0</v>
      </c>
      <c r="J186" s="29">
        <v>0</v>
      </c>
      <c r="K186" s="29">
        <v>0</v>
      </c>
      <c r="L186" s="29">
        <v>0</v>
      </c>
      <c r="M186" s="29">
        <v>9</v>
      </c>
      <c r="N186" s="29">
        <v>0</v>
      </c>
      <c r="O186" s="29">
        <v>69</v>
      </c>
    </row>
    <row r="187" spans="1:15" x14ac:dyDescent="0.25">
      <c r="A187" s="12" t="s">
        <v>484</v>
      </c>
      <c r="B187" s="13">
        <v>4</v>
      </c>
      <c r="C187" s="13">
        <v>3</v>
      </c>
      <c r="D187" s="31">
        <v>0.33333333333333298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2</v>
      </c>
    </row>
    <row r="188" spans="1:15" x14ac:dyDescent="0.25">
      <c r="A188" s="12" t="s">
        <v>485</v>
      </c>
      <c r="B188" s="13">
        <v>2</v>
      </c>
      <c r="C188" s="13">
        <v>3</v>
      </c>
      <c r="D188" s="31">
        <v>-0.33333333333333298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2</v>
      </c>
    </row>
    <row r="189" spans="1:15" x14ac:dyDescent="0.25">
      <c r="A189" s="12" t="s">
        <v>486</v>
      </c>
      <c r="B189" s="13">
        <v>84</v>
      </c>
      <c r="C189" s="13">
        <v>180</v>
      </c>
      <c r="D189" s="31">
        <v>-0.53333333333333299</v>
      </c>
      <c r="E189" s="13">
        <v>17</v>
      </c>
      <c r="F189" s="13">
        <v>17</v>
      </c>
      <c r="G189" s="13">
        <v>67</v>
      </c>
      <c r="H189" s="13">
        <v>61</v>
      </c>
      <c r="I189" s="13">
        <v>0</v>
      </c>
      <c r="J189" s="13">
        <v>0</v>
      </c>
      <c r="K189" s="13">
        <v>0</v>
      </c>
      <c r="L189" s="13">
        <v>0</v>
      </c>
      <c r="M189" s="13">
        <v>4</v>
      </c>
      <c r="N189" s="13">
        <v>0</v>
      </c>
      <c r="O189" s="23">
        <v>44</v>
      </c>
    </row>
    <row r="190" spans="1:15" x14ac:dyDescent="0.25">
      <c r="A190" s="12" t="s">
        <v>487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488</v>
      </c>
      <c r="B191" s="13">
        <v>20</v>
      </c>
      <c r="C191" s="13">
        <v>21</v>
      </c>
      <c r="D191" s="31">
        <v>-4.7619047619047603E-2</v>
      </c>
      <c r="E191" s="13">
        <v>0</v>
      </c>
      <c r="F191" s="13">
        <v>1</v>
      </c>
      <c r="G191" s="13">
        <v>4</v>
      </c>
      <c r="H191" s="13">
        <v>10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0</v>
      </c>
      <c r="O191" s="23">
        <v>11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23</v>
      </c>
      <c r="C193" s="13">
        <v>46</v>
      </c>
      <c r="D193" s="31">
        <v>-0.5</v>
      </c>
      <c r="E193" s="13">
        <v>1</v>
      </c>
      <c r="F193" s="13">
        <v>0</v>
      </c>
      <c r="G193" s="13">
        <v>14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2</v>
      </c>
    </row>
    <row r="194" spans="1:15" x14ac:dyDescent="0.25">
      <c r="A194" s="12" t="s">
        <v>491</v>
      </c>
      <c r="B194" s="13">
        <v>2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1">
        <v>0</v>
      </c>
      <c r="E196" s="13">
        <v>0</v>
      </c>
      <c r="F196" s="13">
        <v>0</v>
      </c>
      <c r="G196" s="13">
        <v>0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25">
      <c r="A197" s="12" t="s">
        <v>494</v>
      </c>
      <c r="B197" s="13">
        <v>89</v>
      </c>
      <c r="C197" s="13">
        <v>54</v>
      </c>
      <c r="D197" s="31">
        <v>0.64814814814814803</v>
      </c>
      <c r="E197" s="13">
        <v>2</v>
      </c>
      <c r="F197" s="13">
        <v>0</v>
      </c>
      <c r="G197" s="13">
        <v>8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3</v>
      </c>
    </row>
    <row r="198" spans="1:15" x14ac:dyDescent="0.25">
      <c r="A198" s="12" t="s">
        <v>495</v>
      </c>
      <c r="B198" s="13">
        <v>0</v>
      </c>
      <c r="C198" s="13">
        <v>2</v>
      </c>
      <c r="D198" s="31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0</v>
      </c>
      <c r="C199" s="13">
        <v>1</v>
      </c>
      <c r="D199" s="31">
        <v>-1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7" t="s">
        <v>498</v>
      </c>
      <c r="B201" s="29">
        <v>49</v>
      </c>
      <c r="C201" s="29">
        <v>21</v>
      </c>
      <c r="D201" s="30">
        <v>1.3333333333333299</v>
      </c>
      <c r="E201" s="29">
        <v>12</v>
      </c>
      <c r="F201" s="29">
        <v>11</v>
      </c>
      <c r="G201" s="29">
        <v>14</v>
      </c>
      <c r="H201" s="29">
        <v>19</v>
      </c>
      <c r="I201" s="29">
        <v>0</v>
      </c>
      <c r="J201" s="29">
        <v>0</v>
      </c>
      <c r="K201" s="29">
        <v>1</v>
      </c>
      <c r="L201" s="29">
        <v>0</v>
      </c>
      <c r="M201" s="29">
        <v>3</v>
      </c>
      <c r="N201" s="29">
        <v>0</v>
      </c>
      <c r="O201" s="29">
        <v>17</v>
      </c>
    </row>
    <row r="202" spans="1:15" x14ac:dyDescent="0.25">
      <c r="A202" s="12" t="s">
        <v>499</v>
      </c>
      <c r="B202" s="13">
        <v>7</v>
      </c>
      <c r="C202" s="13">
        <v>4</v>
      </c>
      <c r="D202" s="31">
        <v>0.75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3">
        <v>2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1</v>
      </c>
    </row>
    <row r="206" spans="1:15" x14ac:dyDescent="0.25">
      <c r="A206" s="12" t="s">
        <v>503</v>
      </c>
      <c r="B206" s="13">
        <v>39</v>
      </c>
      <c r="C206" s="13">
        <v>15</v>
      </c>
      <c r="D206" s="31">
        <v>1.6</v>
      </c>
      <c r="E206" s="13">
        <v>12</v>
      </c>
      <c r="F206" s="13">
        <v>11</v>
      </c>
      <c r="G206" s="13">
        <v>14</v>
      </c>
      <c r="H206" s="13">
        <v>19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12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1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2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2</v>
      </c>
    </row>
    <row r="215" spans="1:15" x14ac:dyDescent="0.25">
      <c r="A215" s="12" t="s">
        <v>512</v>
      </c>
      <c r="B215" s="13">
        <v>1</v>
      </c>
      <c r="C215" s="13">
        <v>1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7" t="s">
        <v>518</v>
      </c>
      <c r="B221" s="29">
        <v>667</v>
      </c>
      <c r="C221" s="29">
        <v>441</v>
      </c>
      <c r="D221" s="30">
        <v>0.51247165532879801</v>
      </c>
      <c r="E221" s="29">
        <v>346</v>
      </c>
      <c r="F221" s="29">
        <v>122</v>
      </c>
      <c r="G221" s="29">
        <v>479</v>
      </c>
      <c r="H221" s="29">
        <v>215</v>
      </c>
      <c r="I221" s="29">
        <v>0</v>
      </c>
      <c r="J221" s="29">
        <v>1</v>
      </c>
      <c r="K221" s="29">
        <v>0</v>
      </c>
      <c r="L221" s="29">
        <v>0</v>
      </c>
      <c r="M221" s="29">
        <v>41</v>
      </c>
      <c r="N221" s="29">
        <v>20</v>
      </c>
      <c r="O221" s="29">
        <v>357</v>
      </c>
    </row>
    <row r="222" spans="1:15" x14ac:dyDescent="0.25">
      <c r="A222" s="12" t="s">
        <v>519</v>
      </c>
      <c r="B222" s="13">
        <v>4</v>
      </c>
      <c r="C222" s="13">
        <v>0</v>
      </c>
      <c r="D222" s="31">
        <v>0</v>
      </c>
      <c r="E222" s="13">
        <v>0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1</v>
      </c>
      <c r="D228" s="31">
        <v>-1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25">
      <c r="A229" s="12" t="s">
        <v>526</v>
      </c>
      <c r="B229" s="13">
        <v>34</v>
      </c>
      <c r="C229" s="13">
        <v>27</v>
      </c>
      <c r="D229" s="31">
        <v>0.25925925925925902</v>
      </c>
      <c r="E229" s="13">
        <v>4</v>
      </c>
      <c r="F229" s="13">
        <v>4</v>
      </c>
      <c r="G229" s="13">
        <v>11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25">
      <c r="A230" s="12" t="s">
        <v>527</v>
      </c>
      <c r="B230" s="13">
        <v>29</v>
      </c>
      <c r="C230" s="13">
        <v>17</v>
      </c>
      <c r="D230" s="31">
        <v>0.70588235294117696</v>
      </c>
      <c r="E230" s="13">
        <v>2</v>
      </c>
      <c r="F230" s="13">
        <v>1</v>
      </c>
      <c r="G230" s="13">
        <v>10</v>
      </c>
      <c r="H230" s="13">
        <v>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10</v>
      </c>
    </row>
    <row r="231" spans="1:15" x14ac:dyDescent="0.25">
      <c r="A231" s="12" t="s">
        <v>528</v>
      </c>
      <c r="B231" s="13">
        <v>17</v>
      </c>
      <c r="C231" s="13">
        <v>11</v>
      </c>
      <c r="D231" s="31">
        <v>0.54545454545454497</v>
      </c>
      <c r="E231" s="13">
        <v>0</v>
      </c>
      <c r="F231" s="13">
        <v>0</v>
      </c>
      <c r="G231" s="13">
        <v>10</v>
      </c>
      <c r="H231" s="13">
        <v>10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529</v>
      </c>
      <c r="B232" s="13">
        <v>3</v>
      </c>
      <c r="C232" s="13">
        <v>5</v>
      </c>
      <c r="D232" s="31">
        <v>-0.4</v>
      </c>
      <c r="E232" s="13">
        <v>1</v>
      </c>
      <c r="F232" s="13">
        <v>0</v>
      </c>
      <c r="G232" s="13">
        <v>5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2</v>
      </c>
      <c r="N232" s="13">
        <v>0</v>
      </c>
      <c r="O232" s="23">
        <v>2</v>
      </c>
    </row>
    <row r="233" spans="1:15" x14ac:dyDescent="0.25">
      <c r="A233" s="12" t="s">
        <v>530</v>
      </c>
      <c r="B233" s="13">
        <v>1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4</v>
      </c>
    </row>
    <row r="234" spans="1:15" x14ac:dyDescent="0.25">
      <c r="A234" s="12" t="s">
        <v>531</v>
      </c>
      <c r="B234" s="13">
        <v>2</v>
      </c>
      <c r="C234" s="13">
        <v>3</v>
      </c>
      <c r="D234" s="31">
        <v>-0.33333333333333298</v>
      </c>
      <c r="E234" s="13">
        <v>0</v>
      </c>
      <c r="F234" s="13">
        <v>0</v>
      </c>
      <c r="G234" s="13">
        <v>2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2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577</v>
      </c>
      <c r="C236" s="13">
        <v>374</v>
      </c>
      <c r="D236" s="31">
        <v>0.542780748663102</v>
      </c>
      <c r="E236" s="13">
        <v>339</v>
      </c>
      <c r="F236" s="13">
        <v>117</v>
      </c>
      <c r="G236" s="13">
        <v>438</v>
      </c>
      <c r="H236" s="13">
        <v>190</v>
      </c>
      <c r="I236" s="13">
        <v>0</v>
      </c>
      <c r="J236" s="13">
        <v>1</v>
      </c>
      <c r="K236" s="13">
        <v>0</v>
      </c>
      <c r="L236" s="13">
        <v>0</v>
      </c>
      <c r="M236" s="13">
        <v>38</v>
      </c>
      <c r="N236" s="13">
        <v>20</v>
      </c>
      <c r="O236" s="23">
        <v>331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1</v>
      </c>
      <c r="D239" s="31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2</v>
      </c>
      <c r="D240" s="31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7" t="s">
        <v>539</v>
      </c>
      <c r="B242" s="29">
        <v>7</v>
      </c>
      <c r="C242" s="29">
        <v>5</v>
      </c>
      <c r="D242" s="30">
        <v>0.4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2</v>
      </c>
      <c r="N242" s="29">
        <v>0</v>
      </c>
      <c r="O242" s="29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1</v>
      </c>
      <c r="D245" s="31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5</v>
      </c>
      <c r="C247" s="13">
        <v>4</v>
      </c>
      <c r="D247" s="31">
        <v>0.25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1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7" t="s">
        <v>566</v>
      </c>
      <c r="B269" s="29">
        <v>303</v>
      </c>
      <c r="C269" s="29">
        <v>236</v>
      </c>
      <c r="D269" s="30">
        <v>0.28389830508474601</v>
      </c>
      <c r="E269" s="29">
        <v>93</v>
      </c>
      <c r="F269" s="29">
        <v>83</v>
      </c>
      <c r="G269" s="29">
        <v>360</v>
      </c>
      <c r="H269" s="29">
        <v>273</v>
      </c>
      <c r="I269" s="29">
        <v>0</v>
      </c>
      <c r="J269" s="29">
        <v>0</v>
      </c>
      <c r="K269" s="29">
        <v>0</v>
      </c>
      <c r="L269" s="29">
        <v>0</v>
      </c>
      <c r="M269" s="29">
        <v>1</v>
      </c>
      <c r="N269" s="29">
        <v>0</v>
      </c>
      <c r="O269" s="29">
        <v>265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240</v>
      </c>
      <c r="C271" s="13">
        <v>219</v>
      </c>
      <c r="D271" s="31">
        <v>9.5890410958904104E-2</v>
      </c>
      <c r="E271" s="13">
        <v>72</v>
      </c>
      <c r="F271" s="13">
        <v>45</v>
      </c>
      <c r="G271" s="13">
        <v>305</v>
      </c>
      <c r="H271" s="13">
        <v>141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122</v>
      </c>
    </row>
    <row r="272" spans="1:15" x14ac:dyDescent="0.25">
      <c r="A272" s="12" t="s">
        <v>569</v>
      </c>
      <c r="B272" s="13">
        <v>46</v>
      </c>
      <c r="C272" s="13">
        <v>0</v>
      </c>
      <c r="D272" s="31">
        <v>0</v>
      </c>
      <c r="E272" s="13">
        <v>18</v>
      </c>
      <c r="F272" s="13">
        <v>38</v>
      </c>
      <c r="G272" s="13">
        <v>33</v>
      </c>
      <c r="H272" s="13">
        <v>60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3">
        <v>123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3</v>
      </c>
      <c r="C274" s="13">
        <v>12</v>
      </c>
      <c r="D274" s="31">
        <v>-0.75</v>
      </c>
      <c r="E274" s="13">
        <v>2</v>
      </c>
      <c r="F274" s="13">
        <v>0</v>
      </c>
      <c r="G274" s="13">
        <v>9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572</v>
      </c>
      <c r="B275" s="13">
        <v>6</v>
      </c>
      <c r="C275" s="13">
        <v>0</v>
      </c>
      <c r="D275" s="31">
        <v>0</v>
      </c>
      <c r="E275" s="13">
        <v>1</v>
      </c>
      <c r="F275" s="13">
        <v>0</v>
      </c>
      <c r="G275" s="13">
        <v>5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5</v>
      </c>
    </row>
    <row r="276" spans="1:15" x14ac:dyDescent="0.25">
      <c r="A276" s="12" t="s">
        <v>573</v>
      </c>
      <c r="B276" s="13">
        <v>3</v>
      </c>
      <c r="C276" s="13">
        <v>0</v>
      </c>
      <c r="D276" s="31">
        <v>0</v>
      </c>
      <c r="E276" s="13">
        <v>0</v>
      </c>
      <c r="F276" s="13">
        <v>0</v>
      </c>
      <c r="G276" s="13">
        <v>5</v>
      </c>
      <c r="H276" s="13">
        <v>5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5</v>
      </c>
    </row>
    <row r="277" spans="1:15" x14ac:dyDescent="0.25">
      <c r="A277" s="12" t="s">
        <v>574</v>
      </c>
      <c r="B277" s="13">
        <v>4</v>
      </c>
      <c r="C277" s="13">
        <v>4</v>
      </c>
      <c r="D277" s="31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3</v>
      </c>
    </row>
    <row r="278" spans="1:15" x14ac:dyDescent="0.25">
      <c r="A278" s="12" t="s">
        <v>575</v>
      </c>
      <c r="B278" s="13">
        <v>1</v>
      </c>
      <c r="C278" s="13">
        <v>1</v>
      </c>
      <c r="D278" s="31">
        <v>0</v>
      </c>
      <c r="E278" s="13">
        <v>0</v>
      </c>
      <c r="F278" s="13">
        <v>0</v>
      </c>
      <c r="G278" s="13">
        <v>2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61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3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2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7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7" t="s">
        <v>600</v>
      </c>
      <c r="B303" s="29">
        <v>23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1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2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17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3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7" t="s">
        <v>607</v>
      </c>
      <c r="B310" s="29">
        <v>1</v>
      </c>
      <c r="C310" s="29">
        <v>1</v>
      </c>
      <c r="D310" s="30">
        <v>0</v>
      </c>
      <c r="E310" s="29">
        <v>0</v>
      </c>
      <c r="F310" s="29">
        <v>0</v>
      </c>
      <c r="G310" s="29">
        <v>1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1</v>
      </c>
      <c r="C311" s="13">
        <v>1</v>
      </c>
      <c r="D311" s="31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47" t="s">
        <v>613</v>
      </c>
      <c r="B316" s="29">
        <v>2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84</v>
      </c>
      <c r="N316" s="29">
        <v>0</v>
      </c>
      <c r="O316" s="29">
        <v>3</v>
      </c>
    </row>
    <row r="317" spans="1:15" x14ac:dyDescent="0.25">
      <c r="A317" s="12" t="s">
        <v>614</v>
      </c>
      <c r="B317" s="13">
        <v>2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84</v>
      </c>
      <c r="N317" s="13">
        <v>0</v>
      </c>
      <c r="O317" s="23">
        <v>3</v>
      </c>
    </row>
    <row r="318" spans="1:15" x14ac:dyDescent="0.25">
      <c r="A318" s="47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7" t="s">
        <v>618</v>
      </c>
      <c r="B321" s="29">
        <v>2131</v>
      </c>
      <c r="C321" s="29">
        <v>2730</v>
      </c>
      <c r="D321" s="30">
        <v>-0.219413919413919</v>
      </c>
      <c r="E321" s="29">
        <v>3</v>
      </c>
      <c r="F321" s="29">
        <v>1</v>
      </c>
      <c r="G321" s="29">
        <v>58</v>
      </c>
      <c r="H321" s="29">
        <v>5</v>
      </c>
      <c r="I321" s="29">
        <v>1</v>
      </c>
      <c r="J321" s="29">
        <v>0</v>
      </c>
      <c r="K321" s="29">
        <v>1</v>
      </c>
      <c r="L321" s="29">
        <v>0</v>
      </c>
      <c r="M321" s="29">
        <v>0</v>
      </c>
      <c r="N321" s="29">
        <v>0</v>
      </c>
      <c r="O321" s="29">
        <v>43</v>
      </c>
    </row>
    <row r="322" spans="1:15" x14ac:dyDescent="0.25">
      <c r="A322" s="12" t="s">
        <v>619</v>
      </c>
      <c r="B322" s="13">
        <v>2131</v>
      </c>
      <c r="C322" s="13">
        <v>2730</v>
      </c>
      <c r="D322" s="31">
        <v>-0.219413919413919</v>
      </c>
      <c r="E322" s="13">
        <v>3</v>
      </c>
      <c r="F322" s="13">
        <v>1</v>
      </c>
      <c r="G322" s="13">
        <v>58</v>
      </c>
      <c r="H322" s="13">
        <v>5</v>
      </c>
      <c r="I322" s="13">
        <v>1</v>
      </c>
      <c r="J322" s="13">
        <v>0</v>
      </c>
      <c r="K322" s="13">
        <v>1</v>
      </c>
      <c r="L322" s="13">
        <v>0</v>
      </c>
      <c r="M322" s="13">
        <v>0</v>
      </c>
      <c r="N322" s="13">
        <v>0</v>
      </c>
      <c r="O322" s="23">
        <v>43</v>
      </c>
    </row>
    <row r="323" spans="1:15" x14ac:dyDescent="0.25">
      <c r="A323" s="47" t="s">
        <v>620</v>
      </c>
      <c r="B323" s="29">
        <v>5</v>
      </c>
      <c r="C323" s="29">
        <v>0</v>
      </c>
      <c r="D323" s="30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3</v>
      </c>
      <c r="O323" s="29">
        <v>0</v>
      </c>
    </row>
    <row r="324" spans="1:15" x14ac:dyDescent="0.25">
      <c r="A324" s="12" t="s">
        <v>621</v>
      </c>
      <c r="B324" s="13">
        <v>5</v>
      </c>
      <c r="C324" s="13">
        <v>0</v>
      </c>
      <c r="D324" s="31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3</v>
      </c>
      <c r="O324" s="23">
        <v>0</v>
      </c>
    </row>
    <row r="325" spans="1:15" x14ac:dyDescent="0.25">
      <c r="A325" s="47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6" t="s">
        <v>624</v>
      </c>
      <c r="B327" s="29">
        <v>14023</v>
      </c>
      <c r="C327" s="29">
        <v>14217</v>
      </c>
      <c r="D327" s="30">
        <v>-1.3645635506787599E-2</v>
      </c>
      <c r="E327" s="29">
        <v>2818</v>
      </c>
      <c r="F327" s="29">
        <v>1711</v>
      </c>
      <c r="G327" s="29">
        <v>4551</v>
      </c>
      <c r="H327" s="29">
        <v>3138</v>
      </c>
      <c r="I327" s="29">
        <v>51</v>
      </c>
      <c r="J327" s="29">
        <v>38</v>
      </c>
      <c r="K327" s="29">
        <v>4</v>
      </c>
      <c r="L327" s="29">
        <v>1</v>
      </c>
      <c r="M327" s="29">
        <v>220</v>
      </c>
      <c r="N327" s="29">
        <v>101</v>
      </c>
      <c r="O327" s="29">
        <v>4719</v>
      </c>
    </row>
  </sheetData>
  <sheetProtection algorithmName="SHA-512" hashValue="03w00bkxyC0UYymkQnp4Lt7tkrtmZjeQ3HuyeWFPBQwjm/tslobTtlprawTQdL8nZP17vwWvisv9E9eON1J6Kg==" saltValue="J70g6RTNWm+62RUF+rCj1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5" t="s">
        <v>627</v>
      </c>
      <c r="B5" s="12" t="s">
        <v>628</v>
      </c>
      <c r="C5" s="23">
        <v>1</v>
      </c>
    </row>
    <row r="6" spans="1:3" x14ac:dyDescent="0.25">
      <c r="A6" s="166"/>
      <c r="B6" s="12" t="s">
        <v>311</v>
      </c>
      <c r="C6" s="23">
        <v>53</v>
      </c>
    </row>
    <row r="7" spans="1:3" x14ac:dyDescent="0.25">
      <c r="A7" s="166"/>
      <c r="B7" s="12" t="s">
        <v>629</v>
      </c>
      <c r="C7" s="23">
        <v>9</v>
      </c>
    </row>
    <row r="8" spans="1:3" x14ac:dyDescent="0.25">
      <c r="A8" s="166"/>
      <c r="B8" s="12" t="s">
        <v>630</v>
      </c>
      <c r="C8" s="23">
        <v>18</v>
      </c>
    </row>
    <row r="9" spans="1:3" x14ac:dyDescent="0.25">
      <c r="A9" s="166"/>
      <c r="B9" s="12" t="s">
        <v>631</v>
      </c>
      <c r="C9" s="23">
        <v>42</v>
      </c>
    </row>
    <row r="10" spans="1:3" x14ac:dyDescent="0.25">
      <c r="A10" s="166"/>
      <c r="B10" s="12" t="s">
        <v>632</v>
      </c>
      <c r="C10" s="23">
        <v>26</v>
      </c>
    </row>
    <row r="11" spans="1:3" x14ac:dyDescent="0.25">
      <c r="A11" s="166"/>
      <c r="B11" s="12" t="s">
        <v>633</v>
      </c>
      <c r="C11" s="23">
        <v>59</v>
      </c>
    </row>
    <row r="12" spans="1:3" x14ac:dyDescent="0.25">
      <c r="A12" s="166"/>
      <c r="B12" s="12" t="s">
        <v>408</v>
      </c>
      <c r="C12" s="23">
        <v>38</v>
      </c>
    </row>
    <row r="13" spans="1:3" x14ac:dyDescent="0.25">
      <c r="A13" s="166"/>
      <c r="B13" s="12" t="s">
        <v>634</v>
      </c>
      <c r="C13" s="23">
        <v>9</v>
      </c>
    </row>
    <row r="14" spans="1:3" x14ac:dyDescent="0.25">
      <c r="A14" s="166"/>
      <c r="B14" s="12" t="s">
        <v>635</v>
      </c>
      <c r="C14" s="23">
        <v>3</v>
      </c>
    </row>
    <row r="15" spans="1:3" x14ac:dyDescent="0.25">
      <c r="A15" s="166"/>
      <c r="B15" s="12" t="s">
        <v>478</v>
      </c>
      <c r="C15" s="23">
        <v>0</v>
      </c>
    </row>
    <row r="16" spans="1:3" x14ac:dyDescent="0.25">
      <c r="A16" s="166"/>
      <c r="B16" s="12" t="s">
        <v>636</v>
      </c>
      <c r="C16" s="23">
        <v>19</v>
      </c>
    </row>
    <row r="17" spans="1:3" x14ac:dyDescent="0.25">
      <c r="A17" s="166"/>
      <c r="B17" s="12" t="s">
        <v>637</v>
      </c>
      <c r="C17" s="23">
        <v>69</v>
      </c>
    </row>
    <row r="18" spans="1:3" x14ac:dyDescent="0.25">
      <c r="A18" s="166"/>
      <c r="B18" s="12" t="s">
        <v>638</v>
      </c>
      <c r="C18" s="23">
        <v>7</v>
      </c>
    </row>
    <row r="19" spans="1:3" x14ac:dyDescent="0.25">
      <c r="A19" s="167"/>
      <c r="B19" s="12" t="s">
        <v>106</v>
      </c>
      <c r="C19" s="23">
        <v>213</v>
      </c>
    </row>
    <row r="20" spans="1:3" x14ac:dyDescent="0.25">
      <c r="A20" s="165" t="s">
        <v>639</v>
      </c>
      <c r="B20" s="12" t="s">
        <v>640</v>
      </c>
      <c r="C20" s="23">
        <v>21</v>
      </c>
    </row>
    <row r="21" spans="1:3" x14ac:dyDescent="0.25">
      <c r="A21" s="167"/>
      <c r="B21" s="12" t="s">
        <v>641</v>
      </c>
      <c r="C21" s="23">
        <v>1</v>
      </c>
    </row>
    <row r="22" spans="1:3" x14ac:dyDescent="0.25">
      <c r="A22" s="165" t="s">
        <v>642</v>
      </c>
      <c r="B22" s="12" t="s">
        <v>643</v>
      </c>
      <c r="C22" s="23">
        <v>105</v>
      </c>
    </row>
    <row r="23" spans="1:3" x14ac:dyDescent="0.25">
      <c r="A23" s="166"/>
      <c r="B23" s="12" t="s">
        <v>644</v>
      </c>
      <c r="C23" s="23">
        <v>44</v>
      </c>
    </row>
    <row r="24" spans="1:3" x14ac:dyDescent="0.25">
      <c r="A24" s="167"/>
      <c r="B24" s="15" t="s">
        <v>645</v>
      </c>
      <c r="C24" s="32">
        <v>9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3">
        <v>204</v>
      </c>
    </row>
    <row r="28" spans="1:3" x14ac:dyDescent="0.25">
      <c r="A28" s="165" t="s">
        <v>282</v>
      </c>
      <c r="B28" s="12" t="s">
        <v>648</v>
      </c>
      <c r="C28" s="23">
        <v>0</v>
      </c>
    </row>
    <row r="29" spans="1:3" x14ac:dyDescent="0.25">
      <c r="A29" s="166"/>
      <c r="B29" s="12" t="s">
        <v>649</v>
      </c>
      <c r="C29" s="23">
        <v>35</v>
      </c>
    </row>
    <row r="30" spans="1:3" x14ac:dyDescent="0.25">
      <c r="A30" s="166"/>
      <c r="B30" s="12" t="s">
        <v>650</v>
      </c>
      <c r="C30" s="23">
        <v>0</v>
      </c>
    </row>
    <row r="31" spans="1:3" x14ac:dyDescent="0.25">
      <c r="A31" s="167"/>
      <c r="B31" s="12" t="s">
        <v>651</v>
      </c>
      <c r="C31" s="23">
        <v>0</v>
      </c>
    </row>
    <row r="32" spans="1:3" x14ac:dyDescent="0.25">
      <c r="A32" s="11" t="s">
        <v>652</v>
      </c>
      <c r="B32" s="18"/>
      <c r="C32" s="23">
        <v>0</v>
      </c>
    </row>
    <row r="33" spans="1:3" x14ac:dyDescent="0.25">
      <c r="A33" s="11" t="s">
        <v>653</v>
      </c>
      <c r="B33" s="18"/>
      <c r="C33" s="23">
        <v>67</v>
      </c>
    </row>
    <row r="34" spans="1:3" x14ac:dyDescent="0.25">
      <c r="A34" s="11" t="s">
        <v>654</v>
      </c>
      <c r="B34" s="18"/>
      <c r="C34" s="23">
        <v>40</v>
      </c>
    </row>
    <row r="35" spans="1:3" x14ac:dyDescent="0.25">
      <c r="A35" s="11" t="s">
        <v>655</v>
      </c>
      <c r="B35" s="18"/>
      <c r="C35" s="23">
        <v>0</v>
      </c>
    </row>
    <row r="36" spans="1:3" x14ac:dyDescent="0.25">
      <c r="A36" s="11" t="s">
        <v>656</v>
      </c>
      <c r="B36" s="18"/>
      <c r="C36" s="23">
        <v>3</v>
      </c>
    </row>
    <row r="37" spans="1:3" x14ac:dyDescent="0.25">
      <c r="A37" s="11" t="s">
        <v>657</v>
      </c>
      <c r="B37" s="18"/>
      <c r="C37" s="23">
        <v>0</v>
      </c>
    </row>
    <row r="38" spans="1:3" x14ac:dyDescent="0.25">
      <c r="A38" s="11" t="s">
        <v>645</v>
      </c>
      <c r="B38" s="18"/>
      <c r="C38" s="23">
        <v>68</v>
      </c>
    </row>
    <row r="39" spans="1:3" x14ac:dyDescent="0.25">
      <c r="A39" s="165" t="s">
        <v>658</v>
      </c>
      <c r="B39" s="12" t="s">
        <v>659</v>
      </c>
      <c r="C39" s="23">
        <v>29</v>
      </c>
    </row>
    <row r="40" spans="1:3" x14ac:dyDescent="0.25">
      <c r="A40" s="166"/>
      <c r="B40" s="12" t="s">
        <v>660</v>
      </c>
      <c r="C40" s="23">
        <v>0</v>
      </c>
    </row>
    <row r="41" spans="1:3" x14ac:dyDescent="0.25">
      <c r="A41" s="166"/>
      <c r="B41" s="12" t="s">
        <v>661</v>
      </c>
      <c r="C41" s="23">
        <v>0</v>
      </c>
    </row>
    <row r="42" spans="1:3" x14ac:dyDescent="0.25">
      <c r="A42" s="166"/>
      <c r="B42" s="12" t="s">
        <v>662</v>
      </c>
      <c r="C42" s="23">
        <v>0</v>
      </c>
    </row>
    <row r="43" spans="1:3" x14ac:dyDescent="0.25">
      <c r="A43" s="167"/>
      <c r="B43" s="15" t="s">
        <v>663</v>
      </c>
      <c r="C43" s="32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15</v>
      </c>
    </row>
    <row r="47" spans="1:3" x14ac:dyDescent="0.25">
      <c r="A47" s="165" t="s">
        <v>76</v>
      </c>
      <c r="B47" s="12" t="s">
        <v>665</v>
      </c>
      <c r="C47" s="23">
        <v>41</v>
      </c>
    </row>
    <row r="48" spans="1:3" x14ac:dyDescent="0.25">
      <c r="A48" s="167"/>
      <c r="B48" s="12" t="s">
        <v>666</v>
      </c>
      <c r="C48" s="23">
        <v>119</v>
      </c>
    </row>
    <row r="49" spans="1:3" x14ac:dyDescent="0.25">
      <c r="A49" s="165" t="s">
        <v>667</v>
      </c>
      <c r="B49" s="12" t="s">
        <v>668</v>
      </c>
      <c r="C49" s="23">
        <v>23</v>
      </c>
    </row>
    <row r="50" spans="1:3" x14ac:dyDescent="0.25">
      <c r="A50" s="167"/>
      <c r="B50" s="15" t="s">
        <v>669</v>
      </c>
      <c r="C50" s="32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5" t="s">
        <v>204</v>
      </c>
      <c r="B53" s="12" t="s">
        <v>17</v>
      </c>
      <c r="C53" s="23">
        <v>747</v>
      </c>
    </row>
    <row r="54" spans="1:3" x14ac:dyDescent="0.25">
      <c r="A54" s="166"/>
      <c r="B54" s="12" t="s">
        <v>671</v>
      </c>
      <c r="C54" s="23">
        <v>92</v>
      </c>
    </row>
    <row r="55" spans="1:3" x14ac:dyDescent="0.25">
      <c r="A55" s="166"/>
      <c r="B55" s="12" t="s">
        <v>672</v>
      </c>
      <c r="C55" s="23">
        <v>72</v>
      </c>
    </row>
    <row r="56" spans="1:3" x14ac:dyDescent="0.25">
      <c r="A56" s="166"/>
      <c r="B56" s="12" t="s">
        <v>673</v>
      </c>
      <c r="C56" s="23">
        <v>260</v>
      </c>
    </row>
    <row r="57" spans="1:3" x14ac:dyDescent="0.25">
      <c r="A57" s="167"/>
      <c r="B57" s="12" t="s">
        <v>674</v>
      </c>
      <c r="C57" s="23">
        <v>23</v>
      </c>
    </row>
    <row r="58" spans="1:3" x14ac:dyDescent="0.25">
      <c r="A58" s="165" t="s">
        <v>675</v>
      </c>
      <c r="B58" s="12" t="s">
        <v>676</v>
      </c>
      <c r="C58" s="23">
        <v>290</v>
      </c>
    </row>
    <row r="59" spans="1:3" x14ac:dyDescent="0.25">
      <c r="A59" s="166"/>
      <c r="B59" s="12" t="s">
        <v>677</v>
      </c>
      <c r="C59" s="23">
        <v>12</v>
      </c>
    </row>
    <row r="60" spans="1:3" x14ac:dyDescent="0.25">
      <c r="A60" s="166"/>
      <c r="B60" s="12" t="s">
        <v>678</v>
      </c>
      <c r="C60" s="23">
        <v>29</v>
      </c>
    </row>
    <row r="61" spans="1:3" x14ac:dyDescent="0.25">
      <c r="A61" s="166"/>
      <c r="B61" s="12" t="s">
        <v>679</v>
      </c>
      <c r="C61" s="23">
        <v>146</v>
      </c>
    </row>
    <row r="62" spans="1:3" x14ac:dyDescent="0.25">
      <c r="A62" s="167"/>
      <c r="B62" s="15" t="s">
        <v>674</v>
      </c>
      <c r="C62" s="32">
        <v>103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3">
        <v>209</v>
      </c>
    </row>
    <row r="66" spans="1:3" x14ac:dyDescent="0.25">
      <c r="A66" s="11" t="s">
        <v>682</v>
      </c>
      <c r="B66" s="18"/>
      <c r="C66" s="23">
        <v>426</v>
      </c>
    </row>
    <row r="67" spans="1:3" x14ac:dyDescent="0.25">
      <c r="A67" s="11" t="s">
        <v>683</v>
      </c>
      <c r="B67" s="18"/>
      <c r="C67" s="23">
        <v>89</v>
      </c>
    </row>
    <row r="68" spans="1:3" x14ac:dyDescent="0.25">
      <c r="A68" s="165" t="s">
        <v>684</v>
      </c>
      <c r="B68" s="12" t="s">
        <v>685</v>
      </c>
      <c r="C68" s="23">
        <v>0</v>
      </c>
    </row>
    <row r="69" spans="1:3" x14ac:dyDescent="0.25">
      <c r="A69" s="167"/>
      <c r="B69" s="12" t="s">
        <v>686</v>
      </c>
      <c r="C69" s="23">
        <v>55</v>
      </c>
    </row>
    <row r="70" spans="1:3" x14ac:dyDescent="0.25">
      <c r="A70" s="11" t="s">
        <v>687</v>
      </c>
      <c r="B70" s="18"/>
      <c r="C70" s="23">
        <v>0</v>
      </c>
    </row>
    <row r="71" spans="1:3" x14ac:dyDescent="0.25">
      <c r="A71" s="11" t="s">
        <v>688</v>
      </c>
      <c r="B71" s="18"/>
      <c r="C71" s="23">
        <v>66</v>
      </c>
    </row>
    <row r="72" spans="1:3" x14ac:dyDescent="0.25">
      <c r="A72" s="11" t="s">
        <v>689</v>
      </c>
      <c r="B72" s="18"/>
      <c r="C72" s="23">
        <v>0</v>
      </c>
    </row>
    <row r="73" spans="1:3" x14ac:dyDescent="0.25">
      <c r="A73" s="11" t="s">
        <v>690</v>
      </c>
      <c r="B73" s="18"/>
      <c r="C73" s="23">
        <v>39</v>
      </c>
    </row>
    <row r="74" spans="1:3" x14ac:dyDescent="0.25">
      <c r="A74" s="11" t="s">
        <v>691</v>
      </c>
      <c r="B74" s="18"/>
      <c r="C74" s="23">
        <v>1</v>
      </c>
    </row>
    <row r="75" spans="1:3" x14ac:dyDescent="0.25">
      <c r="A75" s="11" t="s">
        <v>692</v>
      </c>
      <c r="B75" s="19"/>
      <c r="C75" s="32">
        <v>0</v>
      </c>
    </row>
  </sheetData>
  <sheetProtection algorithmName="SHA-512" hashValue="D7kQPfCQTwdu7x2RgpkXes4eU3mOYBBvb3V2O4BTuEXa3bgHYneudHzgRF8T/OWQkzv5Mkiz5IgBgaepj2VevA==" saltValue="mf8rwgRQCOkHWZ3kg54pU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3" t="s">
        <v>693</v>
      </c>
    </row>
    <row r="3" spans="1:3" ht="18.399999999999999" customHeight="1" x14ac:dyDescent="0.25">
      <c r="A3" s="5"/>
      <c r="B3" s="34" t="s">
        <v>694</v>
      </c>
    </row>
    <row r="4" spans="1:3" x14ac:dyDescent="0.25">
      <c r="A4" s="7"/>
      <c r="B4" s="8"/>
      <c r="C4" s="35" t="s">
        <v>2</v>
      </c>
    </row>
    <row r="5" spans="1:3" x14ac:dyDescent="0.25">
      <c r="A5" s="176" t="s">
        <v>695</v>
      </c>
      <c r="B5" s="37" t="s">
        <v>696</v>
      </c>
      <c r="C5" s="38">
        <v>227</v>
      </c>
    </row>
    <row r="6" spans="1:3" x14ac:dyDescent="0.25">
      <c r="A6" s="177"/>
      <c r="B6" s="37" t="s">
        <v>289</v>
      </c>
      <c r="C6" s="38">
        <v>455</v>
      </c>
    </row>
    <row r="7" spans="1:3" x14ac:dyDescent="0.25">
      <c r="A7" s="177"/>
      <c r="B7" s="37" t="s">
        <v>697</v>
      </c>
      <c r="C7" s="38">
        <v>90</v>
      </c>
    </row>
    <row r="8" spans="1:3" x14ac:dyDescent="0.25">
      <c r="A8" s="177"/>
      <c r="B8" s="37" t="s">
        <v>698</v>
      </c>
      <c r="C8" s="38">
        <v>3</v>
      </c>
    </row>
    <row r="9" spans="1:3" x14ac:dyDescent="0.25">
      <c r="A9" s="177"/>
      <c r="B9" s="37" t="s">
        <v>699</v>
      </c>
      <c r="C9" s="38">
        <v>3</v>
      </c>
    </row>
    <row r="10" spans="1:3" x14ac:dyDescent="0.25">
      <c r="A10" s="177"/>
      <c r="B10" s="37" t="s">
        <v>700</v>
      </c>
      <c r="C10" s="38">
        <v>0</v>
      </c>
    </row>
    <row r="11" spans="1:3" x14ac:dyDescent="0.25">
      <c r="A11" s="178"/>
      <c r="B11" s="37" t="s">
        <v>701</v>
      </c>
      <c r="C11" s="38">
        <v>0</v>
      </c>
    </row>
    <row r="12" spans="1:3" x14ac:dyDescent="0.25">
      <c r="A12" s="176" t="s">
        <v>702</v>
      </c>
      <c r="B12" s="37" t="s">
        <v>59</v>
      </c>
      <c r="C12" s="38">
        <v>238</v>
      </c>
    </row>
    <row r="13" spans="1:3" x14ac:dyDescent="0.25">
      <c r="A13" s="177"/>
      <c r="B13" s="37" t="s">
        <v>703</v>
      </c>
      <c r="C13" s="38">
        <v>75</v>
      </c>
    </row>
    <row r="14" spans="1:3" x14ac:dyDescent="0.25">
      <c r="A14" s="177"/>
      <c r="B14" s="37" t="s">
        <v>704</v>
      </c>
      <c r="C14" s="38">
        <v>76</v>
      </c>
    </row>
    <row r="15" spans="1:3" x14ac:dyDescent="0.25">
      <c r="A15" s="178"/>
      <c r="B15" s="39" t="s">
        <v>705</v>
      </c>
      <c r="C15" s="40">
        <v>39</v>
      </c>
    </row>
    <row r="16" spans="1:3" ht="18.399999999999999" customHeight="1" x14ac:dyDescent="0.25">
      <c r="A16" s="5"/>
      <c r="B16" s="34" t="s">
        <v>706</v>
      </c>
    </row>
    <row r="17" spans="1:3" x14ac:dyDescent="0.25">
      <c r="A17" s="7"/>
      <c r="B17" s="8"/>
      <c r="C17" s="35" t="s">
        <v>2</v>
      </c>
    </row>
    <row r="18" spans="1:3" x14ac:dyDescent="0.25">
      <c r="A18" s="36" t="s">
        <v>707</v>
      </c>
      <c r="B18" s="18"/>
      <c r="C18" s="38">
        <v>44</v>
      </c>
    </row>
    <row r="19" spans="1:3" x14ac:dyDescent="0.25">
      <c r="A19" s="36" t="s">
        <v>708</v>
      </c>
      <c r="B19" s="18"/>
      <c r="C19" s="38">
        <v>34</v>
      </c>
    </row>
    <row r="20" spans="1:3" x14ac:dyDescent="0.25">
      <c r="A20" s="36" t="s">
        <v>709</v>
      </c>
      <c r="B20" s="18"/>
      <c r="C20" s="38">
        <v>30</v>
      </c>
    </row>
    <row r="21" spans="1:3" x14ac:dyDescent="0.25">
      <c r="A21" s="36" t="s">
        <v>710</v>
      </c>
      <c r="B21" s="18"/>
      <c r="C21" s="38">
        <v>50</v>
      </c>
    </row>
    <row r="22" spans="1:3" x14ac:dyDescent="0.25">
      <c r="A22" s="36" t="s">
        <v>711</v>
      </c>
      <c r="B22" s="18"/>
      <c r="C22" s="38">
        <v>137</v>
      </c>
    </row>
    <row r="23" spans="1:3" x14ac:dyDescent="0.25">
      <c r="A23" s="36" t="s">
        <v>712</v>
      </c>
      <c r="B23" s="18"/>
      <c r="C23" s="38">
        <v>179</v>
      </c>
    </row>
    <row r="24" spans="1:3" x14ac:dyDescent="0.25">
      <c r="A24" s="36" t="s">
        <v>713</v>
      </c>
      <c r="B24" s="18"/>
      <c r="C24" s="38">
        <v>6</v>
      </c>
    </row>
    <row r="25" spans="1:3" x14ac:dyDescent="0.25">
      <c r="A25" s="36" t="s">
        <v>714</v>
      </c>
      <c r="B25" s="18"/>
      <c r="C25" s="38">
        <v>11</v>
      </c>
    </row>
    <row r="26" spans="1:3" x14ac:dyDescent="0.25">
      <c r="A26" s="36" t="s">
        <v>715</v>
      </c>
      <c r="B26" s="18"/>
      <c r="C26" s="38">
        <v>208</v>
      </c>
    </row>
    <row r="27" spans="1:3" x14ac:dyDescent="0.25">
      <c r="A27" s="36" t="s">
        <v>716</v>
      </c>
      <c r="B27" s="19"/>
      <c r="C27" s="40">
        <v>102</v>
      </c>
    </row>
    <row r="28" spans="1:3" ht="18.399999999999999" customHeight="1" x14ac:dyDescent="0.25">
      <c r="A28" s="5"/>
      <c r="B28" s="34" t="s">
        <v>717</v>
      </c>
    </row>
    <row r="29" spans="1:3" x14ac:dyDescent="0.25">
      <c r="A29" s="7"/>
      <c r="B29" s="8"/>
      <c r="C29" s="35" t="s">
        <v>2</v>
      </c>
    </row>
    <row r="30" spans="1:3" x14ac:dyDescent="0.25">
      <c r="A30" s="36" t="s">
        <v>718</v>
      </c>
      <c r="B30" s="18"/>
      <c r="C30" s="38">
        <v>3</v>
      </c>
    </row>
    <row r="31" spans="1:3" x14ac:dyDescent="0.25">
      <c r="A31" s="36" t="s">
        <v>719</v>
      </c>
      <c r="B31" s="18"/>
      <c r="C31" s="38">
        <v>44</v>
      </c>
    </row>
    <row r="32" spans="1:3" x14ac:dyDescent="0.25">
      <c r="A32" s="36" t="s">
        <v>720</v>
      </c>
      <c r="B32" s="18"/>
      <c r="C32" s="38">
        <v>78</v>
      </c>
    </row>
    <row r="33" spans="1:6" x14ac:dyDescent="0.25">
      <c r="A33" s="36" t="s">
        <v>721</v>
      </c>
      <c r="B33" s="18"/>
      <c r="C33" s="38">
        <v>177</v>
      </c>
    </row>
    <row r="34" spans="1:6" x14ac:dyDescent="0.25">
      <c r="A34" s="36" t="s">
        <v>722</v>
      </c>
      <c r="B34" s="18"/>
      <c r="C34" s="38">
        <v>21</v>
      </c>
    </row>
    <row r="35" spans="1:6" x14ac:dyDescent="0.25">
      <c r="A35" s="36" t="s">
        <v>723</v>
      </c>
      <c r="B35" s="18"/>
      <c r="C35" s="38">
        <v>76</v>
      </c>
    </row>
    <row r="36" spans="1:6" x14ac:dyDescent="0.25">
      <c r="A36" s="36" t="s">
        <v>724</v>
      </c>
      <c r="B36" s="18"/>
      <c r="C36" s="38">
        <v>78</v>
      </c>
    </row>
    <row r="37" spans="1:6" x14ac:dyDescent="0.25">
      <c r="A37" s="36" t="s">
        <v>725</v>
      </c>
      <c r="B37" s="19"/>
      <c r="C37" s="40">
        <v>2</v>
      </c>
    </row>
    <row r="38" spans="1:6" ht="18.399999999999999" customHeight="1" x14ac:dyDescent="0.25">
      <c r="A38" s="5"/>
      <c r="B38" s="34" t="s">
        <v>726</v>
      </c>
    </row>
    <row r="39" spans="1:6" x14ac:dyDescent="0.25">
      <c r="A39" s="7"/>
      <c r="B39" s="8"/>
      <c r="C39" s="35" t="s">
        <v>2</v>
      </c>
    </row>
    <row r="40" spans="1:6" x14ac:dyDescent="0.25">
      <c r="A40" s="36" t="s">
        <v>99</v>
      </c>
      <c r="B40" s="18"/>
      <c r="C40" s="38">
        <v>8</v>
      </c>
    </row>
    <row r="41" spans="1:6" x14ac:dyDescent="0.25">
      <c r="A41" s="36" t="s">
        <v>109</v>
      </c>
      <c r="B41" s="18"/>
      <c r="C41" s="38">
        <v>0</v>
      </c>
    </row>
    <row r="42" spans="1:6" x14ac:dyDescent="0.25">
      <c r="A42" s="36" t="s">
        <v>727</v>
      </c>
      <c r="B42" s="19"/>
      <c r="C42" s="40">
        <v>5</v>
      </c>
    </row>
    <row r="43" spans="1:6" ht="18.399999999999999" customHeight="1" x14ac:dyDescent="0.25">
      <c r="A43" s="5"/>
      <c r="B43" s="34" t="s">
        <v>728</v>
      </c>
    </row>
    <row r="44" spans="1:6" ht="22.5" x14ac:dyDescent="0.25">
      <c r="A44" s="7"/>
      <c r="B44" s="8"/>
      <c r="C44" s="41" t="s">
        <v>99</v>
      </c>
      <c r="D44" s="41" t="s">
        <v>729</v>
      </c>
      <c r="E44" s="41" t="s">
        <v>704</v>
      </c>
      <c r="F44" s="41" t="s">
        <v>703</v>
      </c>
    </row>
    <row r="45" spans="1:6" x14ac:dyDescent="0.25">
      <c r="A45" s="176" t="s">
        <v>627</v>
      </c>
      <c r="B45" s="37" t="s">
        <v>730</v>
      </c>
      <c r="C45" s="42">
        <v>1</v>
      </c>
      <c r="D45" s="42">
        <v>0</v>
      </c>
      <c r="E45" s="42">
        <v>0</v>
      </c>
      <c r="F45" s="38">
        <v>0</v>
      </c>
    </row>
    <row r="46" spans="1:6" x14ac:dyDescent="0.25">
      <c r="A46" s="177"/>
      <c r="B46" s="37" t="s">
        <v>731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177"/>
      <c r="B47" s="37" t="s">
        <v>732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177"/>
      <c r="B48" s="37" t="s">
        <v>733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177"/>
      <c r="B49" s="37" t="s">
        <v>311</v>
      </c>
      <c r="C49" s="42">
        <v>146</v>
      </c>
      <c r="D49" s="42">
        <v>14</v>
      </c>
      <c r="E49" s="42">
        <v>9</v>
      </c>
      <c r="F49" s="38">
        <v>10</v>
      </c>
    </row>
    <row r="50" spans="1:6" x14ac:dyDescent="0.25">
      <c r="A50" s="177"/>
      <c r="B50" s="37" t="s">
        <v>734</v>
      </c>
      <c r="C50" s="42">
        <v>291</v>
      </c>
      <c r="D50" s="42">
        <v>73</v>
      </c>
      <c r="E50" s="42">
        <v>24</v>
      </c>
      <c r="F50" s="38">
        <v>31</v>
      </c>
    </row>
    <row r="51" spans="1:6" x14ac:dyDescent="0.25">
      <c r="A51" s="177"/>
      <c r="B51" s="37" t="s">
        <v>735</v>
      </c>
      <c r="C51" s="42">
        <v>52</v>
      </c>
      <c r="D51" s="42">
        <v>18</v>
      </c>
      <c r="E51" s="42">
        <v>1</v>
      </c>
      <c r="F51" s="38">
        <v>2</v>
      </c>
    </row>
    <row r="52" spans="1:6" x14ac:dyDescent="0.25">
      <c r="A52" s="177"/>
      <c r="B52" s="37" t="s">
        <v>736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177"/>
      <c r="B53" s="37" t="s">
        <v>737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177"/>
      <c r="B54" s="37" t="s">
        <v>738</v>
      </c>
      <c r="C54" s="42">
        <v>90</v>
      </c>
      <c r="D54" s="42">
        <v>27</v>
      </c>
      <c r="E54" s="42">
        <v>22</v>
      </c>
      <c r="F54" s="38">
        <v>15</v>
      </c>
    </row>
    <row r="55" spans="1:6" x14ac:dyDescent="0.25">
      <c r="A55" s="177"/>
      <c r="B55" s="37" t="s">
        <v>739</v>
      </c>
      <c r="C55" s="42">
        <v>32</v>
      </c>
      <c r="D55" s="42">
        <v>11</v>
      </c>
      <c r="E55" s="42">
        <v>4</v>
      </c>
      <c r="F55" s="38">
        <v>2</v>
      </c>
    </row>
    <row r="56" spans="1:6" x14ac:dyDescent="0.25">
      <c r="A56" s="177"/>
      <c r="B56" s="37" t="s">
        <v>740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77"/>
      <c r="B57" s="37" t="s">
        <v>349</v>
      </c>
      <c r="C57" s="42">
        <v>1</v>
      </c>
      <c r="D57" s="42">
        <v>0</v>
      </c>
      <c r="E57" s="42">
        <v>0</v>
      </c>
      <c r="F57" s="38">
        <v>0</v>
      </c>
    </row>
    <row r="58" spans="1:6" x14ac:dyDescent="0.25">
      <c r="A58" s="177"/>
      <c r="B58" s="37" t="s">
        <v>741</v>
      </c>
      <c r="C58" s="42">
        <v>10</v>
      </c>
      <c r="D58" s="42">
        <v>2</v>
      </c>
      <c r="E58" s="42">
        <v>0</v>
      </c>
      <c r="F58" s="38">
        <v>1</v>
      </c>
    </row>
    <row r="59" spans="1:6" x14ac:dyDescent="0.25">
      <c r="A59" s="177"/>
      <c r="B59" s="37" t="s">
        <v>742</v>
      </c>
      <c r="C59" s="42">
        <v>6</v>
      </c>
      <c r="D59" s="42">
        <v>1</v>
      </c>
      <c r="E59" s="42">
        <v>0</v>
      </c>
      <c r="F59" s="38">
        <v>0</v>
      </c>
    </row>
    <row r="60" spans="1:6" x14ac:dyDescent="0.25">
      <c r="A60" s="177"/>
      <c r="B60" s="37" t="s">
        <v>743</v>
      </c>
      <c r="C60" s="42">
        <v>0</v>
      </c>
      <c r="D60" s="42">
        <v>1</v>
      </c>
      <c r="E60" s="42">
        <v>0</v>
      </c>
      <c r="F60" s="38">
        <v>0</v>
      </c>
    </row>
    <row r="61" spans="1:6" x14ac:dyDescent="0.25">
      <c r="A61" s="177"/>
      <c r="B61" s="37" t="s">
        <v>744</v>
      </c>
      <c r="C61" s="42">
        <v>76</v>
      </c>
      <c r="D61" s="42">
        <v>43</v>
      </c>
      <c r="E61" s="42">
        <v>15</v>
      </c>
      <c r="F61" s="38">
        <v>17</v>
      </c>
    </row>
    <row r="62" spans="1:6" x14ac:dyDescent="0.25">
      <c r="A62" s="177"/>
      <c r="B62" s="37" t="s">
        <v>745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78"/>
      <c r="B63" s="37" t="s">
        <v>746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74" t="s">
        <v>747</v>
      </c>
      <c r="B64" s="175"/>
      <c r="C64" s="43">
        <v>705</v>
      </c>
      <c r="D64" s="43">
        <v>190</v>
      </c>
      <c r="E64" s="43">
        <v>75</v>
      </c>
      <c r="F64" s="43">
        <v>78</v>
      </c>
    </row>
    <row r="65" spans="1:6" x14ac:dyDescent="0.25">
      <c r="A65" s="176" t="s">
        <v>642</v>
      </c>
      <c r="B65" s="37" t="s">
        <v>748</v>
      </c>
      <c r="C65" s="42">
        <v>38</v>
      </c>
      <c r="D65" s="42">
        <v>0</v>
      </c>
      <c r="E65" s="42">
        <v>13</v>
      </c>
      <c r="F65" s="38">
        <v>0</v>
      </c>
    </row>
    <row r="66" spans="1:6" x14ac:dyDescent="0.25">
      <c r="A66" s="177"/>
      <c r="B66" s="37" t="s">
        <v>749</v>
      </c>
      <c r="C66" s="42">
        <v>16</v>
      </c>
      <c r="D66" s="42">
        <v>0</v>
      </c>
      <c r="E66" s="42">
        <v>4</v>
      </c>
      <c r="F66" s="38">
        <v>0</v>
      </c>
    </row>
    <row r="67" spans="1:6" x14ac:dyDescent="0.25">
      <c r="A67" s="178"/>
      <c r="B67" s="37" t="s">
        <v>106</v>
      </c>
      <c r="C67" s="42">
        <v>67</v>
      </c>
      <c r="D67" s="42">
        <v>0</v>
      </c>
      <c r="E67" s="42">
        <v>8</v>
      </c>
      <c r="F67" s="38">
        <v>0</v>
      </c>
    </row>
    <row r="68" spans="1:6" x14ac:dyDescent="0.25">
      <c r="A68" s="174" t="s">
        <v>750</v>
      </c>
      <c r="B68" s="175"/>
      <c r="C68" s="43">
        <v>121</v>
      </c>
      <c r="D68" s="43">
        <v>0</v>
      </c>
      <c r="E68" s="43">
        <v>25</v>
      </c>
      <c r="F68" s="43">
        <v>0</v>
      </c>
    </row>
  </sheetData>
  <sheetProtection algorithmName="SHA-512" hashValue="OUoXt4Hh+fniOsDN/yS+TAy5dx1wyF2ormG6edwhKeZxxwApnRjgGEtmwaxn9yLWDrk47MsXty7ajJDgZ18tHw==" saltValue="mpzNb6No/k0Mm1Vvdf+jB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5" t="s">
        <v>753</v>
      </c>
      <c r="B6" s="12" t="s">
        <v>754</v>
      </c>
      <c r="C6" s="23">
        <v>825</v>
      </c>
    </row>
    <row r="7" spans="1:3" x14ac:dyDescent="0.25">
      <c r="A7" s="166"/>
      <c r="B7" s="12" t="s">
        <v>696</v>
      </c>
      <c r="C7" s="23">
        <v>89</v>
      </c>
    </row>
    <row r="8" spans="1:3" x14ac:dyDescent="0.25">
      <c r="A8" s="166"/>
      <c r="B8" s="12" t="s">
        <v>755</v>
      </c>
      <c r="C8" s="23">
        <v>1296</v>
      </c>
    </row>
    <row r="9" spans="1:3" x14ac:dyDescent="0.25">
      <c r="A9" s="166"/>
      <c r="B9" s="12" t="s">
        <v>756</v>
      </c>
      <c r="C9" s="23">
        <v>395</v>
      </c>
    </row>
    <row r="10" spans="1:3" x14ac:dyDescent="0.25">
      <c r="A10" s="166"/>
      <c r="B10" s="12" t="s">
        <v>698</v>
      </c>
      <c r="C10" s="23">
        <v>8</v>
      </c>
    </row>
    <row r="11" spans="1:3" x14ac:dyDescent="0.25">
      <c r="A11" s="166"/>
      <c r="B11" s="12" t="s">
        <v>699</v>
      </c>
      <c r="C11" s="23">
        <v>8</v>
      </c>
    </row>
    <row r="12" spans="1:3" x14ac:dyDescent="0.25">
      <c r="A12" s="166"/>
      <c r="B12" s="12" t="s">
        <v>757</v>
      </c>
      <c r="C12" s="23">
        <v>0</v>
      </c>
    </row>
    <row r="13" spans="1:3" x14ac:dyDescent="0.25">
      <c r="A13" s="167"/>
      <c r="B13" s="15" t="s">
        <v>758</v>
      </c>
      <c r="C13" s="32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3">
        <v>1376</v>
      </c>
    </row>
    <row r="17" spans="1:3" x14ac:dyDescent="0.25">
      <c r="A17" s="11" t="s">
        <v>761</v>
      </c>
      <c r="B17" s="18"/>
      <c r="C17" s="23">
        <v>205</v>
      </c>
    </row>
    <row r="18" spans="1:3" x14ac:dyDescent="0.25">
      <c r="A18" s="11" t="s">
        <v>762</v>
      </c>
      <c r="B18" s="18"/>
      <c r="C18" s="23">
        <v>401</v>
      </c>
    </row>
    <row r="19" spans="1:3" x14ac:dyDescent="0.25">
      <c r="A19" s="11" t="s">
        <v>763</v>
      </c>
      <c r="B19" s="19"/>
      <c r="C19" s="32">
        <v>37</v>
      </c>
    </row>
    <row r="20" spans="1:3" ht="18.399999999999999" customHeight="1" x14ac:dyDescent="0.25">
      <c r="A20" s="5"/>
      <c r="B20" s="45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3">
        <v>0</v>
      </c>
    </row>
    <row r="23" spans="1:3" x14ac:dyDescent="0.25">
      <c r="A23" s="11" t="s">
        <v>766</v>
      </c>
      <c r="B23" s="18"/>
      <c r="C23" s="23">
        <v>0</v>
      </c>
    </row>
    <row r="24" spans="1:3" x14ac:dyDescent="0.25">
      <c r="A24" s="11" t="s">
        <v>767</v>
      </c>
      <c r="B24" s="18"/>
      <c r="C24" s="23">
        <v>0</v>
      </c>
    </row>
    <row r="25" spans="1:3" x14ac:dyDescent="0.25">
      <c r="A25" s="11" t="s">
        <v>768</v>
      </c>
      <c r="B25" s="18"/>
      <c r="C25" s="23">
        <v>0</v>
      </c>
    </row>
    <row r="26" spans="1:3" x14ac:dyDescent="0.25">
      <c r="A26" s="11" t="s">
        <v>769</v>
      </c>
      <c r="B26" s="18"/>
      <c r="C26" s="23">
        <v>0</v>
      </c>
    </row>
    <row r="27" spans="1:3" x14ac:dyDescent="0.25">
      <c r="A27" s="11" t="s">
        <v>770</v>
      </c>
      <c r="B27" s="19"/>
      <c r="C27" s="32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3">
        <v>5</v>
      </c>
    </row>
    <row r="31" spans="1:3" x14ac:dyDescent="0.25">
      <c r="A31" s="11" t="s">
        <v>773</v>
      </c>
      <c r="B31" s="19"/>
      <c r="C31" s="32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3">
        <v>9</v>
      </c>
    </row>
    <row r="35" spans="1:3" x14ac:dyDescent="0.25">
      <c r="A35" s="11" t="s">
        <v>775</v>
      </c>
      <c r="B35" s="18"/>
      <c r="C35" s="23">
        <v>77</v>
      </c>
    </row>
    <row r="36" spans="1:3" x14ac:dyDescent="0.25">
      <c r="A36" s="11" t="s">
        <v>776</v>
      </c>
      <c r="B36" s="18"/>
      <c r="C36" s="23">
        <v>384</v>
      </c>
    </row>
    <row r="37" spans="1:3" x14ac:dyDescent="0.25">
      <c r="A37" s="11" t="s">
        <v>777</v>
      </c>
      <c r="B37" s="18"/>
      <c r="C37" s="23">
        <v>37</v>
      </c>
    </row>
    <row r="38" spans="1:3" x14ac:dyDescent="0.25">
      <c r="A38" s="11" t="s">
        <v>778</v>
      </c>
      <c r="B38" s="18"/>
      <c r="C38" s="23">
        <v>287</v>
      </c>
    </row>
    <row r="39" spans="1:3" x14ac:dyDescent="0.25">
      <c r="A39" s="11" t="s">
        <v>779</v>
      </c>
      <c r="B39" s="19"/>
      <c r="C39" s="32">
        <v>384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3">
        <v>0</v>
      </c>
    </row>
    <row r="43" spans="1:3" x14ac:dyDescent="0.25">
      <c r="A43" s="11" t="s">
        <v>782</v>
      </c>
      <c r="B43" s="19"/>
      <c r="C43" s="32">
        <v>8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5" t="s">
        <v>784</v>
      </c>
      <c r="B46" s="12" t="s">
        <v>785</v>
      </c>
      <c r="C46" s="23">
        <v>443</v>
      </c>
    </row>
    <row r="47" spans="1:3" x14ac:dyDescent="0.25">
      <c r="A47" s="166"/>
      <c r="B47" s="12" t="s">
        <v>120</v>
      </c>
      <c r="C47" s="23">
        <v>415</v>
      </c>
    </row>
    <row r="48" spans="1:3" x14ac:dyDescent="0.25">
      <c r="A48" s="166"/>
      <c r="B48" s="12" t="s">
        <v>786</v>
      </c>
      <c r="C48" s="23">
        <v>42</v>
      </c>
    </row>
    <row r="49" spans="1:6" x14ac:dyDescent="0.25">
      <c r="A49" s="167"/>
      <c r="B49" s="15" t="s">
        <v>787</v>
      </c>
      <c r="C49" s="32">
        <v>1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3">
        <v>0</v>
      </c>
    </row>
    <row r="53" spans="1:6" x14ac:dyDescent="0.25">
      <c r="A53" s="11" t="s">
        <v>109</v>
      </c>
      <c r="B53" s="18"/>
      <c r="C53" s="23">
        <v>0</v>
      </c>
    </row>
    <row r="54" spans="1:6" x14ac:dyDescent="0.25">
      <c r="A54" s="11" t="s">
        <v>727</v>
      </c>
      <c r="B54" s="19"/>
      <c r="C54" s="32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28" t="s">
        <v>99</v>
      </c>
      <c r="D56" s="28" t="s">
        <v>729</v>
      </c>
      <c r="E56" s="28" t="s">
        <v>704</v>
      </c>
      <c r="F56" s="28" t="s">
        <v>703</v>
      </c>
    </row>
    <row r="57" spans="1:6" x14ac:dyDescent="0.25">
      <c r="A57" s="165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3">
        <v>0</v>
      </c>
    </row>
    <row r="58" spans="1:6" x14ac:dyDescent="0.25">
      <c r="A58" s="166"/>
      <c r="B58" s="12" t="s">
        <v>731</v>
      </c>
      <c r="C58" s="13">
        <v>0</v>
      </c>
      <c r="D58" s="13">
        <v>2</v>
      </c>
      <c r="E58" s="13">
        <v>0</v>
      </c>
      <c r="F58" s="23">
        <v>0</v>
      </c>
    </row>
    <row r="59" spans="1:6" x14ac:dyDescent="0.25">
      <c r="A59" s="166"/>
      <c r="B59" s="12" t="s">
        <v>732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66"/>
      <c r="B60" s="12" t="s">
        <v>733</v>
      </c>
      <c r="C60" s="13">
        <v>1</v>
      </c>
      <c r="D60" s="13">
        <v>0</v>
      </c>
      <c r="E60" s="13">
        <v>0</v>
      </c>
      <c r="F60" s="23">
        <v>0</v>
      </c>
    </row>
    <row r="61" spans="1:6" x14ac:dyDescent="0.25">
      <c r="A61" s="166"/>
      <c r="B61" s="12" t="s">
        <v>311</v>
      </c>
      <c r="C61" s="13">
        <v>194</v>
      </c>
      <c r="D61" s="13">
        <v>38</v>
      </c>
      <c r="E61" s="13">
        <v>10</v>
      </c>
      <c r="F61" s="23">
        <v>19</v>
      </c>
    </row>
    <row r="62" spans="1:6" x14ac:dyDescent="0.25">
      <c r="A62" s="166"/>
      <c r="B62" s="12" t="s">
        <v>788</v>
      </c>
      <c r="C62" s="13">
        <v>776</v>
      </c>
      <c r="D62" s="13">
        <v>362</v>
      </c>
      <c r="E62" s="13">
        <v>91</v>
      </c>
      <c r="F62" s="23">
        <v>203</v>
      </c>
    </row>
    <row r="63" spans="1:6" x14ac:dyDescent="0.25">
      <c r="A63" s="166"/>
      <c r="B63" s="12" t="s">
        <v>789</v>
      </c>
      <c r="C63" s="13">
        <v>20</v>
      </c>
      <c r="D63" s="13">
        <v>43</v>
      </c>
      <c r="E63" s="13">
        <v>1</v>
      </c>
      <c r="F63" s="23">
        <v>4</v>
      </c>
    </row>
    <row r="64" spans="1:6" x14ac:dyDescent="0.25">
      <c r="A64" s="166"/>
      <c r="B64" s="12" t="s">
        <v>736</v>
      </c>
      <c r="C64" s="13">
        <v>0</v>
      </c>
      <c r="D64" s="13">
        <v>0</v>
      </c>
      <c r="E64" s="13">
        <v>1</v>
      </c>
      <c r="F64" s="23">
        <v>1</v>
      </c>
    </row>
    <row r="65" spans="1:6" x14ac:dyDescent="0.25">
      <c r="A65" s="166"/>
      <c r="B65" s="12" t="s">
        <v>790</v>
      </c>
      <c r="C65" s="13">
        <v>0</v>
      </c>
      <c r="D65" s="13">
        <v>1</v>
      </c>
      <c r="E65" s="13">
        <v>0</v>
      </c>
      <c r="F65" s="23">
        <v>1</v>
      </c>
    </row>
    <row r="66" spans="1:6" x14ac:dyDescent="0.25">
      <c r="A66" s="166"/>
      <c r="B66" s="12" t="s">
        <v>791</v>
      </c>
      <c r="C66" s="13">
        <v>146</v>
      </c>
      <c r="D66" s="13">
        <v>204</v>
      </c>
      <c r="E66" s="13">
        <v>35</v>
      </c>
      <c r="F66" s="23">
        <v>102</v>
      </c>
    </row>
    <row r="67" spans="1:6" x14ac:dyDescent="0.25">
      <c r="A67" s="166"/>
      <c r="B67" s="12" t="s">
        <v>792</v>
      </c>
      <c r="C67" s="13">
        <v>71</v>
      </c>
      <c r="D67" s="13">
        <v>54</v>
      </c>
      <c r="E67" s="13">
        <v>10</v>
      </c>
      <c r="F67" s="23">
        <v>28</v>
      </c>
    </row>
    <row r="68" spans="1:6" x14ac:dyDescent="0.25">
      <c r="A68" s="166"/>
      <c r="B68" s="12" t="s">
        <v>740</v>
      </c>
      <c r="C68" s="13">
        <v>0</v>
      </c>
      <c r="D68" s="13">
        <v>0</v>
      </c>
      <c r="E68" s="13">
        <v>1</v>
      </c>
      <c r="F68" s="23">
        <v>0</v>
      </c>
    </row>
    <row r="69" spans="1:6" x14ac:dyDescent="0.25">
      <c r="A69" s="166"/>
      <c r="B69" s="12" t="s">
        <v>349</v>
      </c>
      <c r="C69" s="13">
        <v>1</v>
      </c>
      <c r="D69" s="13">
        <v>2</v>
      </c>
      <c r="E69" s="13">
        <v>0</v>
      </c>
      <c r="F69" s="23">
        <v>0</v>
      </c>
    </row>
    <row r="70" spans="1:6" x14ac:dyDescent="0.25">
      <c r="A70" s="166"/>
      <c r="B70" s="12" t="s">
        <v>741</v>
      </c>
      <c r="C70" s="13">
        <v>3</v>
      </c>
      <c r="D70" s="13">
        <v>5</v>
      </c>
      <c r="E70" s="13">
        <v>1</v>
      </c>
      <c r="F70" s="23">
        <v>1</v>
      </c>
    </row>
    <row r="71" spans="1:6" x14ac:dyDescent="0.25">
      <c r="A71" s="166"/>
      <c r="B71" s="12" t="s">
        <v>742</v>
      </c>
      <c r="C71" s="13">
        <v>15</v>
      </c>
      <c r="D71" s="13">
        <v>2</v>
      </c>
      <c r="E71" s="13">
        <v>0</v>
      </c>
      <c r="F71" s="23">
        <v>0</v>
      </c>
    </row>
    <row r="72" spans="1:6" x14ac:dyDescent="0.25">
      <c r="A72" s="166"/>
      <c r="B72" s="12" t="s">
        <v>743</v>
      </c>
      <c r="C72" s="13">
        <v>0</v>
      </c>
      <c r="D72" s="13">
        <v>3</v>
      </c>
      <c r="E72" s="13">
        <v>1</v>
      </c>
      <c r="F72" s="23">
        <v>0</v>
      </c>
    </row>
    <row r="73" spans="1:6" x14ac:dyDescent="0.25">
      <c r="A73" s="166"/>
      <c r="B73" s="12" t="s">
        <v>744</v>
      </c>
      <c r="C73" s="13">
        <v>447</v>
      </c>
      <c r="D73" s="13">
        <v>279</v>
      </c>
      <c r="E73" s="13">
        <v>69</v>
      </c>
      <c r="F73" s="23">
        <v>123</v>
      </c>
    </row>
    <row r="74" spans="1:6" x14ac:dyDescent="0.25">
      <c r="A74" s="166"/>
      <c r="B74" s="12" t="s">
        <v>745</v>
      </c>
      <c r="C74" s="13">
        <v>1</v>
      </c>
      <c r="D74" s="13">
        <v>3</v>
      </c>
      <c r="E74" s="13">
        <v>0</v>
      </c>
      <c r="F74" s="23">
        <v>0</v>
      </c>
    </row>
    <row r="75" spans="1:6" x14ac:dyDescent="0.25">
      <c r="A75" s="167"/>
      <c r="B75" s="12" t="s">
        <v>746</v>
      </c>
      <c r="C75" s="13">
        <v>0</v>
      </c>
      <c r="D75" s="13">
        <v>0</v>
      </c>
      <c r="E75" s="13">
        <v>0</v>
      </c>
      <c r="F75" s="23">
        <v>0</v>
      </c>
    </row>
    <row r="76" spans="1:6" x14ac:dyDescent="0.25">
      <c r="A76" s="179" t="s">
        <v>747</v>
      </c>
      <c r="B76" s="180"/>
      <c r="C76" s="29">
        <v>1675</v>
      </c>
      <c r="D76" s="29">
        <v>998</v>
      </c>
      <c r="E76" s="29">
        <v>220</v>
      </c>
      <c r="F76" s="29">
        <v>482</v>
      </c>
    </row>
    <row r="77" spans="1:6" x14ac:dyDescent="0.25">
      <c r="A77" s="165" t="s">
        <v>793</v>
      </c>
      <c r="B77" s="12" t="s">
        <v>748</v>
      </c>
      <c r="C77" s="13">
        <v>6</v>
      </c>
      <c r="D77" s="13">
        <v>0</v>
      </c>
      <c r="E77" s="13">
        <v>1</v>
      </c>
      <c r="F77" s="23">
        <v>0</v>
      </c>
    </row>
    <row r="78" spans="1:6" x14ac:dyDescent="0.25">
      <c r="A78" s="166"/>
      <c r="B78" s="12" t="s">
        <v>749</v>
      </c>
      <c r="C78" s="13">
        <v>5</v>
      </c>
      <c r="D78" s="13">
        <v>0</v>
      </c>
      <c r="E78" s="13">
        <v>1</v>
      </c>
      <c r="F78" s="23">
        <v>0</v>
      </c>
    </row>
    <row r="79" spans="1:6" x14ac:dyDescent="0.25">
      <c r="A79" s="167"/>
      <c r="B79" s="12" t="s">
        <v>106</v>
      </c>
      <c r="C79" s="13">
        <v>53</v>
      </c>
      <c r="D79" s="13">
        <v>0</v>
      </c>
      <c r="E79" s="13">
        <v>28</v>
      </c>
      <c r="F79" s="23">
        <v>1</v>
      </c>
    </row>
    <row r="80" spans="1:6" x14ac:dyDescent="0.25">
      <c r="A80" s="179" t="s">
        <v>794</v>
      </c>
      <c r="B80" s="180"/>
      <c r="C80" s="29">
        <v>64</v>
      </c>
      <c r="D80" s="29">
        <v>0</v>
      </c>
      <c r="E80" s="29">
        <v>30</v>
      </c>
      <c r="F80" s="29">
        <v>1</v>
      </c>
    </row>
  </sheetData>
  <sheetProtection algorithmName="SHA-512" hashValue="/ax0NV/ittHC7g24vQ3aDsd+okyeL1KOdmT6SOLO4CRUCnOeD8TSAuti5gl9wmdzssoJDAcdiZxNzDAfHRMpbA==" saltValue="6s2pDnLJT0plZ0VajoW/c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3">
        <v>4</v>
      </c>
    </row>
    <row r="6" spans="1:3" x14ac:dyDescent="0.25">
      <c r="A6" s="11" t="s">
        <v>798</v>
      </c>
      <c r="B6" s="18"/>
      <c r="C6" s="23">
        <v>21</v>
      </c>
    </row>
    <row r="7" spans="1:3" x14ac:dyDescent="0.25">
      <c r="A7" s="11" t="s">
        <v>799</v>
      </c>
      <c r="B7" s="18"/>
      <c r="C7" s="23">
        <v>0</v>
      </c>
    </row>
    <row r="8" spans="1:3" x14ac:dyDescent="0.25">
      <c r="A8" s="11" t="s">
        <v>800</v>
      </c>
      <c r="B8" s="18"/>
      <c r="C8" s="23">
        <v>0</v>
      </c>
    </row>
    <row r="9" spans="1:3" x14ac:dyDescent="0.25">
      <c r="A9" s="11" t="s">
        <v>801</v>
      </c>
      <c r="B9" s="19"/>
      <c r="C9" s="32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3">
        <v>11</v>
      </c>
    </row>
    <row r="13" spans="1:3" x14ac:dyDescent="0.25">
      <c r="A13" s="11" t="s">
        <v>798</v>
      </c>
      <c r="B13" s="18"/>
      <c r="C13" s="23">
        <v>36</v>
      </c>
    </row>
    <row r="14" spans="1:3" x14ac:dyDescent="0.25">
      <c r="A14" s="11" t="s">
        <v>803</v>
      </c>
      <c r="B14" s="18"/>
      <c r="C14" s="23">
        <v>0</v>
      </c>
    </row>
    <row r="15" spans="1:3" x14ac:dyDescent="0.25">
      <c r="A15" s="11" t="s">
        <v>800</v>
      </c>
      <c r="B15" s="18"/>
      <c r="C15" s="23">
        <v>0</v>
      </c>
    </row>
    <row r="16" spans="1:3" x14ac:dyDescent="0.25">
      <c r="A16" s="11" t="s">
        <v>801</v>
      </c>
      <c r="B16" s="19"/>
      <c r="C16" s="32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3">
        <v>0</v>
      </c>
    </row>
    <row r="20" spans="1:3" x14ac:dyDescent="0.25">
      <c r="A20" s="11" t="s">
        <v>805</v>
      </c>
      <c r="B20" s="18"/>
      <c r="C20" s="23">
        <v>0</v>
      </c>
    </row>
    <row r="21" spans="1:3" x14ac:dyDescent="0.25">
      <c r="A21" s="11" t="s">
        <v>806</v>
      </c>
      <c r="B21" s="18"/>
      <c r="C21" s="23">
        <v>0</v>
      </c>
    </row>
    <row r="22" spans="1:3" x14ac:dyDescent="0.25">
      <c r="A22" s="11" t="s">
        <v>807</v>
      </c>
      <c r="B22" s="19"/>
      <c r="C22" s="32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3">
        <v>3</v>
      </c>
    </row>
    <row r="26" spans="1:3" x14ac:dyDescent="0.25">
      <c r="A26" s="11" t="s">
        <v>810</v>
      </c>
      <c r="B26" s="19"/>
      <c r="C26" s="32">
        <v>8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3">
        <v>11</v>
      </c>
    </row>
    <row r="30" spans="1:3" x14ac:dyDescent="0.25">
      <c r="A30" s="11" t="s">
        <v>813</v>
      </c>
      <c r="B30" s="19"/>
      <c r="C30" s="32">
        <v>0</v>
      </c>
    </row>
  </sheetData>
  <sheetProtection algorithmName="SHA-512" hashValue="pEl/gXuchXZUet28Qt5EYp7S9pi9rJgWT0q9z4HZEsQ0AJ0JkTKQL0tqlmYoVV0wf0My+rnG5GVb9/7RludBIw==" saltValue="YMaBbsjiJnnM5SQPeK+U2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3">
        <v>94</v>
      </c>
    </row>
    <row r="6" spans="1:3" x14ac:dyDescent="0.25">
      <c r="A6" s="11" t="s">
        <v>817</v>
      </c>
      <c r="B6" s="18"/>
      <c r="C6" s="23">
        <v>151</v>
      </c>
    </row>
    <row r="7" spans="1:3" x14ac:dyDescent="0.25">
      <c r="A7" s="11" t="s">
        <v>818</v>
      </c>
      <c r="B7" s="18"/>
      <c r="C7" s="23">
        <v>0</v>
      </c>
    </row>
    <row r="8" spans="1:3" x14ac:dyDescent="0.25">
      <c r="A8" s="11" t="s">
        <v>819</v>
      </c>
      <c r="B8" s="18"/>
      <c r="C8" s="23">
        <v>18</v>
      </c>
    </row>
    <row r="9" spans="1:3" x14ac:dyDescent="0.25">
      <c r="A9" s="11" t="s">
        <v>820</v>
      </c>
      <c r="B9" s="18"/>
      <c r="C9" s="23">
        <v>0</v>
      </c>
    </row>
    <row r="10" spans="1:3" x14ac:dyDescent="0.25">
      <c r="A10" s="11" t="s">
        <v>821</v>
      </c>
      <c r="B10" s="19"/>
      <c r="C10" s="32">
        <v>134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3">
        <v>117</v>
      </c>
    </row>
    <row r="14" spans="1:3" x14ac:dyDescent="0.25">
      <c r="A14" s="11" t="s">
        <v>824</v>
      </c>
      <c r="B14" s="18"/>
      <c r="C14" s="23">
        <v>9</v>
      </c>
    </row>
    <row r="15" spans="1:3" x14ac:dyDescent="0.25">
      <c r="A15" s="11" t="s">
        <v>825</v>
      </c>
      <c r="B15" s="19"/>
      <c r="C15" s="32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3">
        <v>3</v>
      </c>
    </row>
    <row r="19" spans="1:3" x14ac:dyDescent="0.25">
      <c r="A19" s="11" t="s">
        <v>828</v>
      </c>
      <c r="B19" s="18"/>
      <c r="C19" s="23">
        <v>7</v>
      </c>
    </row>
    <row r="20" spans="1:3" x14ac:dyDescent="0.25">
      <c r="A20" s="11" t="s">
        <v>829</v>
      </c>
      <c r="B20" s="19"/>
      <c r="C20" s="32">
        <v>20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3">
        <v>0</v>
      </c>
    </row>
    <row r="24" spans="1:3" x14ac:dyDescent="0.25">
      <c r="A24" s="11" t="s">
        <v>832</v>
      </c>
      <c r="B24" s="18"/>
      <c r="C24" s="23">
        <v>0</v>
      </c>
    </row>
    <row r="25" spans="1:3" x14ac:dyDescent="0.25">
      <c r="A25" s="11" t="s">
        <v>833</v>
      </c>
      <c r="B25" s="18"/>
      <c r="C25" s="23">
        <v>0</v>
      </c>
    </row>
    <row r="26" spans="1:3" x14ac:dyDescent="0.25">
      <c r="A26" s="11" t="s">
        <v>834</v>
      </c>
      <c r="B26" s="18"/>
      <c r="C26" s="23">
        <v>0</v>
      </c>
    </row>
    <row r="27" spans="1:3" x14ac:dyDescent="0.25">
      <c r="A27" s="11" t="s">
        <v>835</v>
      </c>
      <c r="B27" s="19"/>
      <c r="C27" s="32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3">
        <v>0</v>
      </c>
    </row>
    <row r="31" spans="1:3" x14ac:dyDescent="0.25">
      <c r="A31" s="11" t="s">
        <v>838</v>
      </c>
      <c r="B31" s="18"/>
      <c r="C31" s="23">
        <v>0</v>
      </c>
    </row>
    <row r="32" spans="1:3" x14ac:dyDescent="0.25">
      <c r="A32" s="11" t="s">
        <v>839</v>
      </c>
      <c r="B32" s="18"/>
      <c r="C32" s="23">
        <v>5</v>
      </c>
    </row>
    <row r="33" spans="1:3" x14ac:dyDescent="0.25">
      <c r="A33" s="11" t="s">
        <v>760</v>
      </c>
      <c r="B33" s="18"/>
      <c r="C33" s="23">
        <v>0</v>
      </c>
    </row>
    <row r="34" spans="1:3" x14ac:dyDescent="0.25">
      <c r="A34" s="11" t="s">
        <v>840</v>
      </c>
      <c r="B34" s="18"/>
      <c r="C34" s="23">
        <v>0</v>
      </c>
    </row>
    <row r="35" spans="1:3" x14ac:dyDescent="0.25">
      <c r="A35" s="11" t="s">
        <v>841</v>
      </c>
      <c r="B35" s="19"/>
      <c r="C35" s="32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3">
        <v>0</v>
      </c>
    </row>
    <row r="39" spans="1:3" x14ac:dyDescent="0.25">
      <c r="A39" s="11" t="s">
        <v>838</v>
      </c>
      <c r="B39" s="18"/>
      <c r="C39" s="23">
        <v>0</v>
      </c>
    </row>
    <row r="40" spans="1:3" x14ac:dyDescent="0.25">
      <c r="A40" s="11" t="s">
        <v>839</v>
      </c>
      <c r="B40" s="18"/>
      <c r="C40" s="23">
        <v>12</v>
      </c>
    </row>
    <row r="41" spans="1:3" x14ac:dyDescent="0.25">
      <c r="A41" s="11" t="s">
        <v>760</v>
      </c>
      <c r="B41" s="18"/>
      <c r="C41" s="23">
        <v>0</v>
      </c>
    </row>
    <row r="42" spans="1:3" x14ac:dyDescent="0.25">
      <c r="A42" s="11" t="s">
        <v>840</v>
      </c>
      <c r="B42" s="19"/>
      <c r="C42" s="32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3">
        <v>0</v>
      </c>
    </row>
    <row r="46" spans="1:3" x14ac:dyDescent="0.25">
      <c r="A46" s="11" t="s">
        <v>838</v>
      </c>
      <c r="B46" s="18"/>
      <c r="C46" s="23">
        <v>0</v>
      </c>
    </row>
    <row r="47" spans="1:3" x14ac:dyDescent="0.25">
      <c r="A47" s="11" t="s">
        <v>839</v>
      </c>
      <c r="B47" s="18"/>
      <c r="C47" s="23">
        <v>0</v>
      </c>
    </row>
    <row r="48" spans="1:3" x14ac:dyDescent="0.25">
      <c r="A48" s="11" t="s">
        <v>760</v>
      </c>
      <c r="B48" s="18"/>
      <c r="C48" s="23">
        <v>0</v>
      </c>
    </row>
    <row r="49" spans="1:3" x14ac:dyDescent="0.25">
      <c r="A49" s="11" t="s">
        <v>840</v>
      </c>
      <c r="B49" s="19"/>
      <c r="C49" s="32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3">
        <v>0</v>
      </c>
    </row>
    <row r="53" spans="1:3" x14ac:dyDescent="0.25">
      <c r="A53" s="11" t="s">
        <v>838</v>
      </c>
      <c r="B53" s="18"/>
      <c r="C53" s="23">
        <v>0</v>
      </c>
    </row>
    <row r="54" spans="1:3" x14ac:dyDescent="0.25">
      <c r="A54" s="11" t="s">
        <v>839</v>
      </c>
      <c r="B54" s="18"/>
      <c r="C54" s="23">
        <v>0</v>
      </c>
    </row>
    <row r="55" spans="1:3" x14ac:dyDescent="0.25">
      <c r="A55" s="11" t="s">
        <v>760</v>
      </c>
      <c r="B55" s="18"/>
      <c r="C55" s="23">
        <v>0</v>
      </c>
    </row>
    <row r="56" spans="1:3" x14ac:dyDescent="0.25">
      <c r="A56" s="11" t="s">
        <v>840</v>
      </c>
      <c r="B56" s="19"/>
      <c r="C56" s="32">
        <v>0</v>
      </c>
    </row>
  </sheetData>
  <sheetProtection algorithmName="SHA-512" hashValue="h1ONTaTmZ1KFF1BpERJGzbPqezn3xPNW5l4aA1R7LSjoHJewbPrRPgHeC9yiWnuh1ail3/mPstD+nPT0MxeLTw==" saltValue="PknAdZYU7EXO33lURMPuF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x14ac:dyDescent="0.25">
      <c r="A4" s="47" t="s">
        <v>475</v>
      </c>
      <c r="B4" s="29">
        <v>694</v>
      </c>
      <c r="C4" s="29">
        <v>549</v>
      </c>
      <c r="D4" s="30">
        <v>0.26411657559198498</v>
      </c>
      <c r="E4" s="29">
        <v>1161</v>
      </c>
      <c r="F4" s="29">
        <v>1020</v>
      </c>
      <c r="G4" s="29">
        <v>370</v>
      </c>
      <c r="H4" s="29">
        <v>172</v>
      </c>
      <c r="I4" s="29">
        <v>1</v>
      </c>
      <c r="J4" s="29">
        <v>0</v>
      </c>
      <c r="K4" s="29">
        <v>0</v>
      </c>
      <c r="L4" s="29">
        <v>0</v>
      </c>
      <c r="M4" s="29">
        <v>0</v>
      </c>
      <c r="N4" s="29">
        <v>2</v>
      </c>
      <c r="O4" s="29">
        <v>1248</v>
      </c>
    </row>
    <row r="5" spans="1:15" x14ac:dyDescent="0.25">
      <c r="A5" s="12" t="s">
        <v>476</v>
      </c>
      <c r="B5" s="13">
        <v>7</v>
      </c>
      <c r="C5" s="13">
        <v>4</v>
      </c>
      <c r="D5" s="31">
        <v>0.75</v>
      </c>
      <c r="E5" s="13">
        <v>1</v>
      </c>
      <c r="F5" s="13">
        <v>1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2</v>
      </c>
    </row>
    <row r="6" spans="1:15" x14ac:dyDescent="0.25">
      <c r="A6" s="12" t="s">
        <v>477</v>
      </c>
      <c r="B6" s="13">
        <v>379</v>
      </c>
      <c r="C6" s="13">
        <v>357</v>
      </c>
      <c r="D6" s="31">
        <v>6.1624649859944002E-2</v>
      </c>
      <c r="E6" s="13">
        <v>892</v>
      </c>
      <c r="F6" s="13">
        <v>786</v>
      </c>
      <c r="G6" s="13">
        <v>195</v>
      </c>
      <c r="H6" s="13">
        <v>88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916</v>
      </c>
    </row>
    <row r="7" spans="1:15" x14ac:dyDescent="0.25">
      <c r="A7" s="12" t="s">
        <v>478</v>
      </c>
      <c r="B7" s="13">
        <v>49</v>
      </c>
      <c r="C7" s="13">
        <v>26</v>
      </c>
      <c r="D7" s="31">
        <v>0.88461538461538503</v>
      </c>
      <c r="E7" s="13">
        <v>10</v>
      </c>
      <c r="F7" s="13">
        <v>7</v>
      </c>
      <c r="G7" s="13">
        <v>12</v>
      </c>
      <c r="H7" s="13">
        <v>11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2</v>
      </c>
      <c r="O7" s="23">
        <v>25</v>
      </c>
    </row>
    <row r="8" spans="1:15" x14ac:dyDescent="0.25">
      <c r="A8" s="12" t="s">
        <v>479</v>
      </c>
      <c r="B8" s="13">
        <v>5</v>
      </c>
      <c r="C8" s="13">
        <v>6</v>
      </c>
      <c r="D8" s="31">
        <v>-0.16666666666666699</v>
      </c>
      <c r="E8" s="13">
        <v>0</v>
      </c>
      <c r="F8" s="13">
        <v>0</v>
      </c>
      <c r="G8" s="13">
        <v>2</v>
      </c>
      <c r="H8" s="13">
        <v>0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480</v>
      </c>
      <c r="B9" s="13">
        <v>21</v>
      </c>
      <c r="C9" s="13">
        <v>29</v>
      </c>
      <c r="D9" s="31">
        <v>-0.27586206896551702</v>
      </c>
      <c r="E9" s="13">
        <v>40</v>
      </c>
      <c r="F9" s="13">
        <v>46</v>
      </c>
      <c r="G9" s="13">
        <v>27</v>
      </c>
      <c r="H9" s="13">
        <v>14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60</v>
      </c>
    </row>
    <row r="10" spans="1:15" x14ac:dyDescent="0.25">
      <c r="A10" s="12" t="s">
        <v>481</v>
      </c>
      <c r="B10" s="13">
        <v>179</v>
      </c>
      <c r="C10" s="13">
        <v>71</v>
      </c>
      <c r="D10" s="31">
        <v>1.52112676056338</v>
      </c>
      <c r="E10" s="13">
        <v>213</v>
      </c>
      <c r="F10" s="13">
        <v>180</v>
      </c>
      <c r="G10" s="13">
        <v>123</v>
      </c>
      <c r="H10" s="13">
        <v>56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244</v>
      </c>
    </row>
    <row r="11" spans="1:15" x14ac:dyDescent="0.25">
      <c r="A11" s="15" t="s">
        <v>482</v>
      </c>
      <c r="B11" s="16">
        <v>54</v>
      </c>
      <c r="C11" s="16">
        <v>56</v>
      </c>
      <c r="D11" s="44">
        <v>-3.5714285714285698E-2</v>
      </c>
      <c r="E11" s="16">
        <v>5</v>
      </c>
      <c r="F11" s="16">
        <v>0</v>
      </c>
      <c r="G11" s="16">
        <v>9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0</v>
      </c>
    </row>
  </sheetData>
  <sheetProtection algorithmName="SHA-512" hashValue="+R+iVvaG7XhLHMIomM6AQLzDoW77DJgTMC6s/Cy6DY1r/3uQTpPq+SiF50VLuQe+YEuoa+vSRAvePrUUSG5V6w==" saltValue="Elm0i6Bl0BUmzMl6Il+Gu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6</v>
      </c>
      <c r="D5" s="13">
        <v>3</v>
      </c>
      <c r="E5" s="23">
        <v>4</v>
      </c>
    </row>
    <row r="6" spans="1:5" x14ac:dyDescent="0.25">
      <c r="A6" s="11" t="s">
        <v>849</v>
      </c>
      <c r="B6" s="18"/>
      <c r="C6" s="13">
        <v>1</v>
      </c>
      <c r="D6" s="13">
        <v>2</v>
      </c>
      <c r="E6" s="23">
        <v>0</v>
      </c>
    </row>
    <row r="7" spans="1:5" x14ac:dyDescent="0.25">
      <c r="A7" s="11" t="s">
        <v>850</v>
      </c>
      <c r="B7" s="18"/>
      <c r="C7" s="13">
        <v>0</v>
      </c>
      <c r="D7" s="13">
        <v>0</v>
      </c>
      <c r="E7" s="23">
        <v>0</v>
      </c>
    </row>
    <row r="8" spans="1:5" x14ac:dyDescent="0.25">
      <c r="A8" s="11" t="s">
        <v>851</v>
      </c>
      <c r="B8" s="18"/>
      <c r="C8" s="13">
        <v>4</v>
      </c>
      <c r="D8" s="13">
        <v>3</v>
      </c>
      <c r="E8" s="23">
        <v>4</v>
      </c>
    </row>
    <row r="9" spans="1:5" x14ac:dyDescent="0.25">
      <c r="A9" s="11" t="s">
        <v>459</v>
      </c>
      <c r="B9" s="18"/>
      <c r="C9" s="13">
        <v>17</v>
      </c>
      <c r="D9" s="13">
        <v>12</v>
      </c>
      <c r="E9" s="23">
        <v>5</v>
      </c>
    </row>
    <row r="10" spans="1:5" x14ac:dyDescent="0.25">
      <c r="A10" s="11" t="s">
        <v>852</v>
      </c>
      <c r="B10" s="18"/>
      <c r="C10" s="13">
        <v>2</v>
      </c>
      <c r="D10" s="13">
        <v>1</v>
      </c>
      <c r="E10" s="23">
        <v>1</v>
      </c>
    </row>
    <row r="11" spans="1:5" x14ac:dyDescent="0.25">
      <c r="A11" s="179" t="s">
        <v>624</v>
      </c>
      <c r="B11" s="180"/>
      <c r="C11" s="29">
        <v>30</v>
      </c>
      <c r="D11" s="29">
        <v>21</v>
      </c>
      <c r="E11" s="29">
        <v>14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3">
        <v>0</v>
      </c>
    </row>
    <row r="15" spans="1:5" x14ac:dyDescent="0.25">
      <c r="A15" s="11" t="s">
        <v>855</v>
      </c>
      <c r="B15" s="18"/>
      <c r="C15" s="23">
        <v>0</v>
      </c>
    </row>
    <row r="16" spans="1:5" x14ac:dyDescent="0.25">
      <c r="A16" s="11" t="s">
        <v>856</v>
      </c>
      <c r="B16" s="18"/>
      <c r="C16" s="23">
        <v>0</v>
      </c>
    </row>
    <row r="17" spans="1:3" x14ac:dyDescent="0.25">
      <c r="A17" s="179" t="s">
        <v>624</v>
      </c>
      <c r="B17" s="180"/>
      <c r="C17" s="29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3">
        <v>23</v>
      </c>
    </row>
    <row r="21" spans="1:3" x14ac:dyDescent="0.25">
      <c r="A21" s="11" t="s">
        <v>849</v>
      </c>
      <c r="B21" s="18"/>
      <c r="C21" s="23">
        <v>3</v>
      </c>
    </row>
    <row r="22" spans="1:3" x14ac:dyDescent="0.25">
      <c r="A22" s="11" t="s">
        <v>850</v>
      </c>
      <c r="B22" s="18"/>
      <c r="C22" s="23">
        <v>1</v>
      </c>
    </row>
    <row r="23" spans="1:3" x14ac:dyDescent="0.25">
      <c r="A23" s="11" t="s">
        <v>851</v>
      </c>
      <c r="B23" s="18"/>
      <c r="C23" s="23">
        <v>12</v>
      </c>
    </row>
    <row r="24" spans="1:3" x14ac:dyDescent="0.25">
      <c r="A24" s="11" t="s">
        <v>459</v>
      </c>
      <c r="B24" s="18"/>
      <c r="C24" s="23">
        <v>11</v>
      </c>
    </row>
    <row r="25" spans="1:3" x14ac:dyDescent="0.25">
      <c r="A25" s="11" t="s">
        <v>852</v>
      </c>
      <c r="B25" s="18"/>
      <c r="C25" s="23">
        <v>14</v>
      </c>
    </row>
    <row r="26" spans="1:3" x14ac:dyDescent="0.25">
      <c r="A26" s="179" t="s">
        <v>624</v>
      </c>
      <c r="B26" s="180"/>
      <c r="C26" s="29">
        <v>64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3">
        <v>0</v>
      </c>
    </row>
    <row r="30" spans="1:3" x14ac:dyDescent="0.25">
      <c r="A30" s="11" t="s">
        <v>696</v>
      </c>
      <c r="B30" s="18"/>
      <c r="C30" s="23">
        <v>0</v>
      </c>
    </row>
    <row r="31" spans="1:3" x14ac:dyDescent="0.25">
      <c r="A31" s="11" t="s">
        <v>858</v>
      </c>
      <c r="B31" s="18"/>
      <c r="C31" s="23">
        <v>47</v>
      </c>
    </row>
    <row r="32" spans="1:3" x14ac:dyDescent="0.25">
      <c r="A32" s="11" t="s">
        <v>793</v>
      </c>
      <c r="B32" s="18"/>
      <c r="C32" s="23">
        <v>4</v>
      </c>
    </row>
    <row r="33" spans="1:3" x14ac:dyDescent="0.25">
      <c r="A33" s="11" t="s">
        <v>859</v>
      </c>
      <c r="B33" s="18"/>
      <c r="C33" s="23">
        <v>12</v>
      </c>
    </row>
    <row r="34" spans="1:3" x14ac:dyDescent="0.25">
      <c r="A34" s="11" t="s">
        <v>698</v>
      </c>
      <c r="B34" s="18"/>
      <c r="C34" s="23">
        <v>0</v>
      </c>
    </row>
    <row r="35" spans="1:3" x14ac:dyDescent="0.25">
      <c r="A35" s="11" t="s">
        <v>699</v>
      </c>
      <c r="B35" s="18"/>
      <c r="C35" s="23">
        <v>0</v>
      </c>
    </row>
    <row r="36" spans="1:3" x14ac:dyDescent="0.25">
      <c r="A36" s="11" t="s">
        <v>757</v>
      </c>
      <c r="B36" s="18"/>
      <c r="C36" s="23">
        <v>0</v>
      </c>
    </row>
    <row r="37" spans="1:3" x14ac:dyDescent="0.25">
      <c r="A37" s="11" t="s">
        <v>758</v>
      </c>
      <c r="B37" s="18"/>
      <c r="C37" s="23">
        <v>0</v>
      </c>
    </row>
    <row r="38" spans="1:3" x14ac:dyDescent="0.25">
      <c r="A38" s="179" t="s">
        <v>624</v>
      </c>
      <c r="B38" s="180"/>
      <c r="C38" s="29">
        <v>63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3">
        <v>5</v>
      </c>
    </row>
    <row r="42" spans="1:3" x14ac:dyDescent="0.25">
      <c r="A42" s="11" t="s">
        <v>849</v>
      </c>
      <c r="B42" s="18"/>
      <c r="C42" s="23">
        <v>0</v>
      </c>
    </row>
    <row r="43" spans="1:3" x14ac:dyDescent="0.25">
      <c r="A43" s="11" t="s">
        <v>850</v>
      </c>
      <c r="B43" s="18"/>
      <c r="C43" s="23">
        <v>0</v>
      </c>
    </row>
    <row r="44" spans="1:3" x14ac:dyDescent="0.25">
      <c r="A44" s="11" t="s">
        <v>851</v>
      </c>
      <c r="B44" s="18"/>
      <c r="C44" s="23">
        <v>1</v>
      </c>
    </row>
    <row r="45" spans="1:3" x14ac:dyDescent="0.25">
      <c r="A45" s="11" t="s">
        <v>459</v>
      </c>
      <c r="B45" s="18"/>
      <c r="C45" s="23">
        <v>0</v>
      </c>
    </row>
    <row r="46" spans="1:3" x14ac:dyDescent="0.25">
      <c r="A46" s="11" t="s">
        <v>852</v>
      </c>
      <c r="B46" s="18"/>
      <c r="C46" s="23">
        <v>3</v>
      </c>
    </row>
    <row r="47" spans="1:3" x14ac:dyDescent="0.25">
      <c r="A47" s="179" t="s">
        <v>624</v>
      </c>
      <c r="B47" s="180"/>
      <c r="C47" s="29">
        <v>9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5" t="s">
        <v>848</v>
      </c>
      <c r="B50" s="12" t="s">
        <v>76</v>
      </c>
      <c r="C50" s="23">
        <v>2</v>
      </c>
    </row>
    <row r="51" spans="1:3" x14ac:dyDescent="0.25">
      <c r="A51" s="167"/>
      <c r="B51" s="12" t="s">
        <v>77</v>
      </c>
      <c r="C51" s="23">
        <v>0</v>
      </c>
    </row>
    <row r="52" spans="1:3" x14ac:dyDescent="0.25">
      <c r="A52" s="165" t="s">
        <v>849</v>
      </c>
      <c r="B52" s="12" t="s">
        <v>76</v>
      </c>
      <c r="C52" s="23">
        <v>1</v>
      </c>
    </row>
    <row r="53" spans="1:3" x14ac:dyDescent="0.25">
      <c r="A53" s="167"/>
      <c r="B53" s="12" t="s">
        <v>77</v>
      </c>
      <c r="C53" s="23">
        <v>0</v>
      </c>
    </row>
    <row r="54" spans="1:3" x14ac:dyDescent="0.25">
      <c r="A54" s="165" t="s">
        <v>850</v>
      </c>
      <c r="B54" s="12" t="s">
        <v>76</v>
      </c>
      <c r="C54" s="23">
        <v>1</v>
      </c>
    </row>
    <row r="55" spans="1:3" x14ac:dyDescent="0.25">
      <c r="A55" s="167"/>
      <c r="B55" s="12" t="s">
        <v>77</v>
      </c>
      <c r="C55" s="23">
        <v>1</v>
      </c>
    </row>
    <row r="56" spans="1:3" x14ac:dyDescent="0.25">
      <c r="A56" s="165" t="s">
        <v>851</v>
      </c>
      <c r="B56" s="12" t="s">
        <v>76</v>
      </c>
      <c r="C56" s="23">
        <v>0</v>
      </c>
    </row>
    <row r="57" spans="1:3" x14ac:dyDescent="0.25">
      <c r="A57" s="167"/>
      <c r="B57" s="12" t="s">
        <v>77</v>
      </c>
      <c r="C57" s="23">
        <v>0</v>
      </c>
    </row>
    <row r="58" spans="1:3" x14ac:dyDescent="0.25">
      <c r="A58" s="165" t="s">
        <v>459</v>
      </c>
      <c r="B58" s="12" t="s">
        <v>76</v>
      </c>
      <c r="C58" s="23">
        <v>0</v>
      </c>
    </row>
    <row r="59" spans="1:3" x14ac:dyDescent="0.25">
      <c r="A59" s="167"/>
      <c r="B59" s="12" t="s">
        <v>77</v>
      </c>
      <c r="C59" s="23">
        <v>1</v>
      </c>
    </row>
    <row r="60" spans="1:3" x14ac:dyDescent="0.25">
      <c r="A60" s="165" t="s">
        <v>852</v>
      </c>
      <c r="B60" s="12" t="s">
        <v>76</v>
      </c>
      <c r="C60" s="23">
        <v>2</v>
      </c>
    </row>
    <row r="61" spans="1:3" x14ac:dyDescent="0.25">
      <c r="A61" s="167"/>
      <c r="B61" s="12" t="s">
        <v>77</v>
      </c>
      <c r="C61" s="23">
        <v>1</v>
      </c>
    </row>
    <row r="62" spans="1:3" x14ac:dyDescent="0.25">
      <c r="A62" s="179" t="s">
        <v>624</v>
      </c>
      <c r="B62" s="180"/>
      <c r="C62" s="29">
        <v>9</v>
      </c>
    </row>
  </sheetData>
  <sheetProtection algorithmName="SHA-512" hashValue="kvf71Hl54KFpj/0/7IgmrJnBMd0C0UVq++J1IICYcxN3ATgWHqoec4OE5lQBCCk7zVZm7QfeBGsZcEgxlGsWww==" saltValue="zwxgVkOFO/577r286m2+z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28" t="s">
        <v>864</v>
      </c>
      <c r="D4" s="28" t="s">
        <v>59</v>
      </c>
      <c r="E4" s="28" t="s">
        <v>704</v>
      </c>
      <c r="F4" s="28" t="s">
        <v>865</v>
      </c>
    </row>
    <row r="5" spans="1:6" x14ac:dyDescent="0.25">
      <c r="A5" s="165" t="s">
        <v>866</v>
      </c>
      <c r="B5" s="12" t="s">
        <v>867</v>
      </c>
      <c r="C5" s="13">
        <v>0</v>
      </c>
      <c r="D5" s="13">
        <v>0</v>
      </c>
      <c r="E5" s="13">
        <v>0</v>
      </c>
      <c r="F5" s="23">
        <v>0</v>
      </c>
    </row>
    <row r="6" spans="1:6" x14ac:dyDescent="0.25">
      <c r="A6" s="167"/>
      <c r="B6" s="12" t="s">
        <v>868</v>
      </c>
      <c r="C6" s="13">
        <v>97</v>
      </c>
      <c r="D6" s="13">
        <v>29</v>
      </c>
      <c r="E6" s="13">
        <v>12</v>
      </c>
      <c r="F6" s="23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65" t="s">
        <v>871</v>
      </c>
      <c r="B8" s="12" t="s">
        <v>872</v>
      </c>
      <c r="C8" s="13">
        <v>8</v>
      </c>
      <c r="D8" s="13">
        <v>0</v>
      </c>
      <c r="E8" s="13">
        <v>2</v>
      </c>
      <c r="F8" s="23">
        <v>0</v>
      </c>
    </row>
    <row r="9" spans="1:6" x14ac:dyDescent="0.25">
      <c r="A9" s="166"/>
      <c r="B9" s="12" t="s">
        <v>873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25">
      <c r="A10" s="167"/>
      <c r="B10" s="12" t="s">
        <v>874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65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67"/>
      <c r="B12" s="12" t="s">
        <v>877</v>
      </c>
      <c r="C12" s="13">
        <v>14</v>
      </c>
      <c r="D12" s="13">
        <v>2</v>
      </c>
      <c r="E12" s="13">
        <v>1</v>
      </c>
      <c r="F12" s="23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65" t="s">
        <v>880</v>
      </c>
      <c r="B14" s="12" t="s">
        <v>881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66"/>
      <c r="B15" s="12" t="s">
        <v>882</v>
      </c>
      <c r="C15" s="13">
        <v>4</v>
      </c>
      <c r="D15" s="13">
        <v>0</v>
      </c>
      <c r="E15" s="13">
        <v>1</v>
      </c>
      <c r="F15" s="23">
        <v>0</v>
      </c>
    </row>
    <row r="16" spans="1:6" x14ac:dyDescent="0.25">
      <c r="A16" s="166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66"/>
      <c r="B17" s="12" t="s">
        <v>884</v>
      </c>
      <c r="C17" s="13">
        <v>9</v>
      </c>
      <c r="D17" s="13">
        <v>0</v>
      </c>
      <c r="E17" s="13">
        <v>0</v>
      </c>
      <c r="F17" s="23">
        <v>0</v>
      </c>
    </row>
    <row r="18" spans="1:6" x14ac:dyDescent="0.25">
      <c r="A18" s="167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x14ac:dyDescent="0.25">
      <c r="A21" s="179" t="s">
        <v>624</v>
      </c>
      <c r="B21" s="180"/>
      <c r="C21" s="29">
        <v>132</v>
      </c>
      <c r="D21" s="29">
        <v>31</v>
      </c>
      <c r="E21" s="29">
        <v>16</v>
      </c>
      <c r="F21" s="29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0</v>
      </c>
    </row>
    <row r="25" spans="1:6" x14ac:dyDescent="0.25">
      <c r="A25" s="11" t="s">
        <v>109</v>
      </c>
      <c r="B25" s="18"/>
      <c r="C25" s="23">
        <v>0</v>
      </c>
    </row>
    <row r="26" spans="1:6" x14ac:dyDescent="0.25">
      <c r="A26" s="11" t="s">
        <v>727</v>
      </c>
      <c r="B26" s="18"/>
      <c r="C26" s="23">
        <v>0</v>
      </c>
    </row>
    <row r="27" spans="1:6" x14ac:dyDescent="0.25">
      <c r="A27" s="179" t="s">
        <v>624</v>
      </c>
      <c r="B27" s="180"/>
      <c r="C27" s="29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3">
        <v>14</v>
      </c>
    </row>
    <row r="31" spans="1:6" x14ac:dyDescent="0.25">
      <c r="A31" s="11" t="s">
        <v>892</v>
      </c>
      <c r="B31" s="18"/>
      <c r="C31" s="23">
        <v>2</v>
      </c>
    </row>
    <row r="32" spans="1:6" x14ac:dyDescent="0.25">
      <c r="A32" s="11" t="s">
        <v>77</v>
      </c>
      <c r="B32" s="18"/>
      <c r="C32" s="23">
        <v>1</v>
      </c>
    </row>
    <row r="33" spans="1:3" x14ac:dyDescent="0.25">
      <c r="A33" s="179" t="s">
        <v>624</v>
      </c>
      <c r="B33" s="180"/>
      <c r="C33" s="29">
        <v>17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3">
        <v>17</v>
      </c>
    </row>
    <row r="37" spans="1:3" x14ac:dyDescent="0.25">
      <c r="A37" s="11" t="s">
        <v>895</v>
      </c>
      <c r="B37" s="18"/>
      <c r="C37" s="23">
        <v>15</v>
      </c>
    </row>
    <row r="38" spans="1:3" x14ac:dyDescent="0.25">
      <c r="A38" s="179" t="s">
        <v>624</v>
      </c>
      <c r="B38" s="180"/>
      <c r="C38" s="29">
        <v>32</v>
      </c>
    </row>
    <row r="40" spans="1:3" x14ac:dyDescent="0.25">
      <c r="A40" s="5"/>
    </row>
    <row r="41" spans="1:3" x14ac:dyDescent="0.25">
      <c r="A41" s="181" t="s">
        <v>63</v>
      </c>
    </row>
    <row r="42" spans="1:3" x14ac:dyDescent="0.25">
      <c r="A42" s="181"/>
    </row>
  </sheetData>
  <sheetProtection algorithmName="SHA-512" hashValue="wadQ9T8SgkGv1RMOwgGhYD3i1+SXJV7t62CsaJvAUvR9IYMBL8PYTMpeP/be+iW0sW/TrCpVJbkw3bKjA43njw==" saltValue="nUxj8xXhWNR/na4FI1Nq+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2" width="6.140625" style="96" customWidth="1"/>
    <col min="73" max="73" width="6.7109375" style="96" customWidth="1"/>
    <col min="74" max="74" width="2.7109375" style="96" customWidth="1"/>
    <col min="75" max="75" width="21.140625" style="96" customWidth="1"/>
    <col min="76" max="79" width="11.42578125" style="96"/>
    <col min="80" max="80" width="16.42578125" style="96" customWidth="1"/>
    <col min="81" max="81" width="2.7109375" style="96" customWidth="1"/>
    <col min="82" max="82" width="17" style="96" customWidth="1"/>
    <col min="83" max="84" width="21.140625" style="96" customWidth="1"/>
    <col min="85" max="87" width="11.42578125" style="96"/>
    <col min="88" max="88" width="2.7109375" style="96" customWidth="1"/>
    <col min="89" max="89" width="15.140625" style="96" customWidth="1"/>
    <col min="90" max="90" width="8.28515625" style="96" customWidth="1"/>
    <col min="91" max="91" width="23.42578125" style="96" customWidth="1"/>
    <col min="92" max="92" width="14.85546875" style="96" customWidth="1"/>
    <col min="93" max="93" width="18" style="96" customWidth="1"/>
    <col min="94" max="16384" width="11.42578125" style="96"/>
  </cols>
  <sheetData>
    <row r="1" spans="1:92" ht="18.75" x14ac:dyDescent="0.25">
      <c r="A1" s="94"/>
      <c r="B1" s="95"/>
      <c r="C1" s="184" t="s">
        <v>1016</v>
      </c>
      <c r="D1" s="184"/>
      <c r="E1" s="184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1.25" x14ac:dyDescent="0.25">
      <c r="A2" s="97">
        <v>0</v>
      </c>
      <c r="H2" s="99"/>
      <c r="Z2" s="182"/>
      <c r="AA2" s="182"/>
      <c r="AB2" s="182"/>
      <c r="AC2" s="182"/>
      <c r="AH2" s="182"/>
      <c r="AI2" s="182"/>
      <c r="AJ2" s="182"/>
      <c r="AK2" s="182"/>
      <c r="AV2" s="183"/>
      <c r="AW2" s="183"/>
      <c r="AX2" s="183"/>
      <c r="AY2" s="183"/>
      <c r="AZ2" s="183"/>
      <c r="BA2" s="183"/>
      <c r="BK2" s="183" t="s">
        <v>1017</v>
      </c>
      <c r="BL2" s="183"/>
      <c r="BM2" s="183"/>
      <c r="BN2" s="183"/>
      <c r="BO2" s="183"/>
      <c r="BP2" s="183"/>
      <c r="BQ2" s="183"/>
      <c r="BR2" s="183"/>
      <c r="BS2" s="183"/>
      <c r="BT2" s="183"/>
      <c r="CK2" s="99"/>
    </row>
    <row r="3" spans="1:92" s="98" customFormat="1" ht="11.25" x14ac:dyDescent="0.25">
      <c r="Z3" s="182" t="s">
        <v>1018</v>
      </c>
      <c r="AA3" s="182"/>
      <c r="AB3" s="182"/>
      <c r="AC3" s="182"/>
      <c r="AH3" s="182" t="s">
        <v>1019</v>
      </c>
      <c r="AI3" s="182"/>
      <c r="AJ3" s="182"/>
      <c r="AK3" s="182"/>
      <c r="AV3" s="183" t="s">
        <v>726</v>
      </c>
      <c r="AW3" s="183"/>
      <c r="AX3" s="183"/>
      <c r="AY3" s="183"/>
      <c r="AZ3" s="183"/>
      <c r="BA3" s="183"/>
      <c r="CK3" s="99"/>
    </row>
    <row r="4" spans="1:92" s="100" customFormat="1" ht="21.75" customHeight="1" x14ac:dyDescent="0.25">
      <c r="C4" s="182" t="s">
        <v>12</v>
      </c>
      <c r="D4" s="182"/>
      <c r="E4" s="182"/>
      <c r="I4" s="182" t="s">
        <v>34</v>
      </c>
      <c r="J4" s="182"/>
      <c r="K4" s="182"/>
      <c r="L4" s="182"/>
      <c r="M4" s="182"/>
      <c r="Q4" s="182" t="s">
        <v>1020</v>
      </c>
      <c r="R4" s="182"/>
      <c r="S4" s="182"/>
      <c r="T4" s="182"/>
      <c r="U4" s="182"/>
      <c r="V4" s="182"/>
      <c r="AP4" s="182" t="s">
        <v>1021</v>
      </c>
      <c r="AQ4" s="182"/>
      <c r="AR4" s="182"/>
      <c r="BE4" s="182" t="s">
        <v>726</v>
      </c>
      <c r="BF4" s="182"/>
      <c r="BG4" s="182"/>
      <c r="BK4" s="186" t="s">
        <v>1022</v>
      </c>
      <c r="BL4" s="185" t="s">
        <v>1023</v>
      </c>
      <c r="BM4" s="185" t="s">
        <v>1024</v>
      </c>
      <c r="BN4" s="185" t="s">
        <v>147</v>
      </c>
      <c r="BO4" s="185" t="s">
        <v>1025</v>
      </c>
      <c r="BP4" s="185" t="s">
        <v>1026</v>
      </c>
      <c r="BQ4" s="185" t="s">
        <v>1027</v>
      </c>
      <c r="BR4" s="185" t="s">
        <v>254</v>
      </c>
      <c r="BS4" s="187" t="s">
        <v>1028</v>
      </c>
      <c r="BT4" s="187" t="s">
        <v>261</v>
      </c>
      <c r="BU4" s="187" t="s">
        <v>1029</v>
      </c>
      <c r="BX4" s="182" t="s">
        <v>133</v>
      </c>
      <c r="BY4" s="182"/>
      <c r="BZ4" s="182"/>
      <c r="CE4" s="182" t="s">
        <v>1030</v>
      </c>
      <c r="CF4" s="182"/>
      <c r="CK4" s="182" t="s">
        <v>42</v>
      </c>
      <c r="CL4" s="182"/>
      <c r="CM4" s="182"/>
      <c r="CN4" s="182"/>
    </row>
    <row r="5" spans="1:92" s="100" customFormat="1" ht="14.25" customHeight="1" x14ac:dyDescent="0.25">
      <c r="Z5" s="101" t="s">
        <v>1031</v>
      </c>
      <c r="AA5" s="102" t="s">
        <v>1032</v>
      </c>
      <c r="AB5" s="102" t="s">
        <v>76</v>
      </c>
      <c r="AC5" s="103" t="s">
        <v>76</v>
      </c>
      <c r="AH5" s="101" t="s">
        <v>1031</v>
      </c>
      <c r="AI5" s="102" t="s">
        <v>1032</v>
      </c>
      <c r="AJ5" s="102" t="s">
        <v>76</v>
      </c>
      <c r="AK5" s="103" t="s">
        <v>76</v>
      </c>
      <c r="AV5" s="186" t="s">
        <v>1033</v>
      </c>
      <c r="AW5" s="185" t="s">
        <v>1034</v>
      </c>
      <c r="AX5" s="185" t="s">
        <v>1035</v>
      </c>
      <c r="AY5" s="185" t="s">
        <v>104</v>
      </c>
      <c r="AZ5" s="185" t="s">
        <v>105</v>
      </c>
      <c r="BA5" s="187" t="s">
        <v>106</v>
      </c>
      <c r="BK5" s="186"/>
      <c r="BL5" s="185"/>
      <c r="BM5" s="185"/>
      <c r="BN5" s="185"/>
      <c r="BO5" s="185"/>
      <c r="BP5" s="185"/>
      <c r="BQ5" s="185"/>
      <c r="BR5" s="185"/>
      <c r="BS5" s="187"/>
      <c r="BT5" s="187"/>
      <c r="BU5" s="187"/>
    </row>
    <row r="6" spans="1:92" s="100" customFormat="1" ht="14.25" customHeight="1" x14ac:dyDescent="0.25">
      <c r="C6" s="104" t="s">
        <v>17</v>
      </c>
      <c r="D6" s="105" t="s">
        <v>1036</v>
      </c>
      <c r="E6" s="104" t="s">
        <v>21</v>
      </c>
      <c r="I6" s="106" t="s">
        <v>43</v>
      </c>
      <c r="J6" s="105" t="s">
        <v>1037</v>
      </c>
      <c r="K6" s="105" t="s">
        <v>57</v>
      </c>
      <c r="L6" s="105" t="s">
        <v>59</v>
      </c>
      <c r="M6" s="107" t="s">
        <v>1038</v>
      </c>
      <c r="N6" s="108" t="s">
        <v>1039</v>
      </c>
      <c r="O6" s="108"/>
      <c r="Q6" s="106" t="s">
        <v>1040</v>
      </c>
      <c r="R6" s="105" t="s">
        <v>1041</v>
      </c>
      <c r="S6" s="105" t="s">
        <v>1042</v>
      </c>
      <c r="T6" s="105" t="s">
        <v>698</v>
      </c>
      <c r="U6" s="105" t="s">
        <v>1043</v>
      </c>
      <c r="V6" s="107" t="s">
        <v>187</v>
      </c>
      <c r="Z6" s="109" t="s">
        <v>1044</v>
      </c>
      <c r="AA6" s="110" t="s">
        <v>1044</v>
      </c>
      <c r="AB6" s="110" t="s">
        <v>1045</v>
      </c>
      <c r="AC6" s="111" t="s">
        <v>1046</v>
      </c>
      <c r="AH6" s="109" t="s">
        <v>1044</v>
      </c>
      <c r="AI6" s="110" t="s">
        <v>1044</v>
      </c>
      <c r="AJ6" s="110" t="s">
        <v>1045</v>
      </c>
      <c r="AK6" s="111" t="s">
        <v>1046</v>
      </c>
      <c r="AP6" s="106" t="s">
        <v>1047</v>
      </c>
      <c r="AQ6" s="105" t="s">
        <v>95</v>
      </c>
      <c r="AR6" s="107" t="s">
        <v>1048</v>
      </c>
      <c r="AV6" s="186"/>
      <c r="AW6" s="185"/>
      <c r="AX6" s="185"/>
      <c r="AY6" s="185"/>
      <c r="AZ6" s="185"/>
      <c r="BA6" s="187"/>
      <c r="BE6" s="106" t="s">
        <v>108</v>
      </c>
      <c r="BF6" s="105" t="s">
        <v>109</v>
      </c>
      <c r="BG6" s="107" t="s">
        <v>1049</v>
      </c>
      <c r="BK6" s="186"/>
      <c r="BL6" s="185"/>
      <c r="BM6" s="185"/>
      <c r="BN6" s="185"/>
      <c r="BO6" s="185"/>
      <c r="BP6" s="185"/>
      <c r="BQ6" s="185"/>
      <c r="BR6" s="185"/>
      <c r="BS6" s="187"/>
      <c r="BT6" s="187"/>
      <c r="BU6" s="187"/>
      <c r="BX6" s="106" t="s">
        <v>1022</v>
      </c>
      <c r="BY6" s="105" t="s">
        <v>1050</v>
      </c>
      <c r="BZ6" s="107" t="s">
        <v>106</v>
      </c>
      <c r="CE6" s="106" t="s">
        <v>1051</v>
      </c>
      <c r="CF6" s="107" t="s">
        <v>1052</v>
      </c>
      <c r="CL6" s="106" t="s">
        <v>43</v>
      </c>
      <c r="CM6" s="107" t="s">
        <v>44</v>
      </c>
    </row>
    <row r="7" spans="1:92" s="112" customFormat="1" ht="21" customHeight="1" x14ac:dyDescent="0.25">
      <c r="C7" s="113">
        <f>DatosGenerales!C9</f>
        <v>14006</v>
      </c>
      <c r="D7" s="114">
        <f>SUM(DatosGenerales!C16:C20)</f>
        <v>3604</v>
      </c>
      <c r="E7" s="113">
        <f>SUM(DatosGenerales!C13:C15)</f>
        <v>11242</v>
      </c>
      <c r="I7" s="115">
        <f>DatosGenerales!C27</f>
        <v>2486</v>
      </c>
      <c r="J7" s="114">
        <f>DatosGenerales!C28</f>
        <v>384</v>
      </c>
      <c r="K7" s="113">
        <f>SUM(DatosGenerales!C29:C30)</f>
        <v>1009</v>
      </c>
      <c r="L7" s="114">
        <f>DatosGenerales!C32</f>
        <v>1733</v>
      </c>
      <c r="M7" s="113">
        <f>DatosGenerales!C81</f>
        <v>1529</v>
      </c>
      <c r="N7" s="116">
        <f>L7-M7</f>
        <v>204</v>
      </c>
      <c r="O7" s="116"/>
      <c r="Q7" s="115">
        <f>DatosGenerales!C32</f>
        <v>1733</v>
      </c>
      <c r="R7" s="114">
        <f>DatosGenerales!C43</f>
        <v>1836</v>
      </c>
      <c r="S7" s="114">
        <f>DatosGenerales!C44</f>
        <v>45</v>
      </c>
      <c r="T7" s="114">
        <f>DatosGenerales!C55</f>
        <v>26</v>
      </c>
      <c r="U7" s="114">
        <f>DatosGenerales!C66</f>
        <v>1</v>
      </c>
      <c r="V7" s="117">
        <f>SUM(Q7:U7)</f>
        <v>3641</v>
      </c>
      <c r="Z7" s="115">
        <f>SUM(DatosGenerales!C90,DatosGenerales!C91,DatosGenerales!C93)</f>
        <v>1414</v>
      </c>
      <c r="AA7" s="114">
        <f>SUM(DatosGenerales!C92,DatosGenerales!C94)</f>
        <v>229</v>
      </c>
      <c r="AB7" s="114">
        <f>DatosGenerales!C90</f>
        <v>892</v>
      </c>
      <c r="AC7" s="117">
        <f>DatosGenerales!C91</f>
        <v>442</v>
      </c>
      <c r="AH7" s="115">
        <f>SUM(DatosGenerales!C98,DatosGenerales!C99,DatosGenerales!C101)</f>
        <v>68</v>
      </c>
      <c r="AI7" s="114">
        <f>SUM(DatosGenerales!C100,DatosGenerales!C102)</f>
        <v>2</v>
      </c>
      <c r="AJ7" s="114">
        <f>DatosGenerales!C98</f>
        <v>30</v>
      </c>
      <c r="AK7" s="117">
        <f>DatosGenerales!C99</f>
        <v>35</v>
      </c>
      <c r="AP7" s="115">
        <f>SUM(DatosGenerales!C116:C117)</f>
        <v>78</v>
      </c>
      <c r="AQ7" s="114">
        <f>SUM(DatosGenerales!C118:C119)</f>
        <v>5</v>
      </c>
      <c r="AR7" s="117">
        <f>SUM(DatosGenerales!C120:C121)</f>
        <v>10</v>
      </c>
      <c r="AV7" s="115">
        <f>DatosGenerales!C125</f>
        <v>15</v>
      </c>
      <c r="AW7" s="114">
        <f>DatosGenerales!C126</f>
        <v>119</v>
      </c>
      <c r="AX7" s="114">
        <f>DatosGenerales!C127</f>
        <v>9</v>
      </c>
      <c r="AY7" s="114">
        <f>DatosGenerales!C128</f>
        <v>1</v>
      </c>
      <c r="AZ7" s="114">
        <f>DatosGenerales!C129</f>
        <v>23</v>
      </c>
      <c r="BA7" s="117">
        <f>DatosGenerales!C130</f>
        <v>38</v>
      </c>
      <c r="BE7" s="115">
        <f>DatosGenerales!C131</f>
        <v>89</v>
      </c>
      <c r="BF7" s="114">
        <f>DatosGenerales!C132</f>
        <v>114</v>
      </c>
      <c r="BG7" s="117">
        <f>DatosGenerales!C134</f>
        <v>13</v>
      </c>
      <c r="BK7" s="115">
        <f>DatosGenerales!C232</f>
        <v>2278</v>
      </c>
      <c r="BL7" s="114">
        <f>DatosGenerales!C236</f>
        <v>42</v>
      </c>
      <c r="BM7" s="114">
        <f>DatosGenerales!C270</f>
        <v>713</v>
      </c>
      <c r="BN7" s="114">
        <f>DatosGenerales!C272</f>
        <v>4</v>
      </c>
      <c r="BO7" s="114">
        <f>DatosGenerales!C282</f>
        <v>32</v>
      </c>
      <c r="BP7" s="114">
        <f>DatosGenerales!C286</f>
        <v>1</v>
      </c>
      <c r="BQ7" s="114">
        <f>DatosGenerales!C298</f>
        <v>6</v>
      </c>
      <c r="BR7" s="114">
        <f>DatosGenerales!C302</f>
        <v>54</v>
      </c>
      <c r="BS7" s="117">
        <f>DatosGenerales!C306</f>
        <v>191</v>
      </c>
      <c r="BT7" s="117">
        <f>DatosGenerales!C320</f>
        <v>364</v>
      </c>
      <c r="BU7" s="117">
        <f>DatosGenerales!C343</f>
        <v>3932</v>
      </c>
      <c r="BX7" s="115">
        <f>DatosGenerales!C175</f>
        <v>2370</v>
      </c>
      <c r="BY7" s="114">
        <f>DatosGenerales!C176</f>
        <v>1084</v>
      </c>
      <c r="BZ7" s="117">
        <f>DatosGenerales!C177</f>
        <v>906</v>
      </c>
      <c r="CE7" s="115">
        <f>DatosGenerales!C183</f>
        <v>62</v>
      </c>
      <c r="CF7" s="117">
        <f>DatosGenerales!C186</f>
        <v>284</v>
      </c>
      <c r="CL7" s="115">
        <f>DatosGenerales!C35</f>
        <v>8527</v>
      </c>
      <c r="CM7" s="117">
        <f>DatosGenerales!C36</f>
        <v>2368</v>
      </c>
    </row>
    <row r="8" spans="1:92" x14ac:dyDescent="0.25">
      <c r="B8" s="118"/>
    </row>
    <row r="11" spans="1:92" x14ac:dyDescent="0.25">
      <c r="R11" s="96" t="s">
        <v>1053</v>
      </c>
    </row>
    <row r="16" spans="1:92" ht="12.75" customHeight="1" x14ac:dyDescent="0.25">
      <c r="AV16" s="119"/>
      <c r="AW16" s="119"/>
      <c r="AX16" s="119"/>
      <c r="AY16" s="119"/>
      <c r="AZ16" s="119"/>
      <c r="BA16" s="119"/>
    </row>
    <row r="17" spans="19:92" x14ac:dyDescent="0.25">
      <c r="AV17" s="119"/>
      <c r="AW17" s="119"/>
      <c r="AX17" s="119"/>
      <c r="AY17" s="119"/>
      <c r="AZ17" s="119"/>
      <c r="BA17" s="119"/>
    </row>
    <row r="19" spans="19:92" x14ac:dyDescent="0.25">
      <c r="CN19" s="96" t="s">
        <v>1054</v>
      </c>
    </row>
    <row r="22" spans="19:92" x14ac:dyDescent="0.2">
      <c r="BK22" s="120" t="s">
        <v>1055</v>
      </c>
      <c r="BO22" s="120"/>
    </row>
    <row r="23" spans="19:92" x14ac:dyDescent="0.25">
      <c r="S23" s="121"/>
      <c r="Z23" s="122"/>
      <c r="AH23" s="122"/>
    </row>
    <row r="30" spans="19:92" x14ac:dyDescent="0.25">
      <c r="BJ30" s="123"/>
    </row>
    <row r="31" spans="19:92" s="100" customFormat="1" ht="12.75" customHeight="1" x14ac:dyDescent="0.25">
      <c r="BJ31" s="124"/>
    </row>
    <row r="32" spans="19:92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1056</v>
      </c>
      <c r="BO38" s="127">
        <v>13</v>
      </c>
    </row>
    <row r="41" spans="62:67" x14ac:dyDescent="0.2">
      <c r="BK41" s="120" t="s">
        <v>1057</v>
      </c>
    </row>
    <row r="51" spans="63:73" x14ac:dyDescent="0.25">
      <c r="BK51" s="124" t="s">
        <v>1058</v>
      </c>
      <c r="BL51" s="124" t="s">
        <v>1058</v>
      </c>
      <c r="BM51" s="123"/>
    </row>
    <row r="52" spans="63:73" x14ac:dyDescent="0.25">
      <c r="BK52" s="124" t="s">
        <v>1059</v>
      </c>
      <c r="BL52" s="124" t="s">
        <v>1060</v>
      </c>
      <c r="BM52" s="124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25">
      <c r="BK53" s="125">
        <f>SUM(DatosGenerales!C219,DatosGenerales!C221,DatosGenerales!C223)</f>
        <v>497</v>
      </c>
      <c r="BL53" s="125">
        <f>SUM(DatosGenerales!C220,DatosGenerales!C222,DatosGenerales!C224)</f>
        <v>907</v>
      </c>
      <c r="BM53" s="125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0" t="s">
        <v>1061</v>
      </c>
    </row>
    <row r="65" spans="63:71" x14ac:dyDescent="0.25">
      <c r="BK65" s="124" t="s">
        <v>1062</v>
      </c>
      <c r="BL65" s="124" t="s">
        <v>1063</v>
      </c>
      <c r="BM65" s="124" t="s">
        <v>1064</v>
      </c>
      <c r="BN65" s="124"/>
    </row>
    <row r="66" spans="63:71" x14ac:dyDescent="0.25">
      <c r="BK66" s="125">
        <f>SUM(DatosGenerales!C219:C220)</f>
        <v>66</v>
      </c>
      <c r="BL66" s="125">
        <f>SUM(DatosGenerales!C221:C222)</f>
        <v>925</v>
      </c>
      <c r="BM66" s="125">
        <f>SUM(DatosGenerales!C223:C224)</f>
        <v>413</v>
      </c>
      <c r="BN66" s="125"/>
      <c r="BO66" s="112"/>
      <c r="BP66" s="112"/>
      <c r="BQ66" s="112"/>
      <c r="BR66" s="112"/>
      <c r="BS66" s="112"/>
    </row>
  </sheetData>
  <sheetProtection algorithmName="SHA-512" hashValue="KxGGGzEtibW7bSC97mY/ryr3Wa8CKqNsRXwkeGBEY6cd1R8C/qSyqUSHgQ2R+u24OF0RvHwLsgc2J0+LwfEs6w==" saltValue="hthpyxH1UX5RnclTLi+9lQ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>
      <selection activeCell="O22" sqref="O22"/>
    </sheetView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1065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1066</v>
      </c>
      <c r="H3" s="120" t="s">
        <v>1067</v>
      </c>
      <c r="M3" s="120" t="s">
        <v>1068</v>
      </c>
      <c r="R3" s="120" t="s">
        <v>1069</v>
      </c>
      <c r="W3" s="120" t="s">
        <v>1070</v>
      </c>
      <c r="AB3" s="120" t="s">
        <v>1071</v>
      </c>
      <c r="AG3" s="120" t="s">
        <v>1072</v>
      </c>
      <c r="AL3" s="120" t="s">
        <v>1073</v>
      </c>
      <c r="AQ3" s="120" t="s">
        <v>1074</v>
      </c>
      <c r="AV3" s="120" t="s">
        <v>1075</v>
      </c>
      <c r="BA3" s="120" t="s">
        <v>1076</v>
      </c>
      <c r="BF3" s="120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1056</v>
      </c>
      <c r="D25" s="127">
        <v>100</v>
      </c>
      <c r="H25" s="126" t="s">
        <v>1056</v>
      </c>
      <c r="I25" s="127">
        <v>50</v>
      </c>
      <c r="M25" s="126" t="s">
        <v>1056</v>
      </c>
      <c r="N25" s="127">
        <v>10</v>
      </c>
      <c r="R25" s="126" t="s">
        <v>1056</v>
      </c>
      <c r="S25" s="127">
        <v>50</v>
      </c>
      <c r="W25" s="126" t="s">
        <v>1056</v>
      </c>
      <c r="X25" s="127">
        <v>50</v>
      </c>
      <c r="AB25" s="126" t="s">
        <v>1056</v>
      </c>
      <c r="AC25" s="127">
        <v>0</v>
      </c>
      <c r="AG25" s="126" t="s">
        <v>1056</v>
      </c>
      <c r="AH25" s="127">
        <v>0</v>
      </c>
      <c r="AL25" s="126" t="s">
        <v>1056</v>
      </c>
      <c r="AM25" s="127">
        <v>0</v>
      </c>
      <c r="AQ25" s="126" t="s">
        <v>1056</v>
      </c>
      <c r="AR25" s="127">
        <v>0</v>
      </c>
      <c r="AV25" s="126" t="s">
        <v>1056</v>
      </c>
      <c r="AW25" s="127">
        <v>10</v>
      </c>
      <c r="BA25" s="126" t="s">
        <v>1056</v>
      </c>
      <c r="BB25" s="127">
        <v>0</v>
      </c>
      <c r="BF25" s="126" t="s">
        <v>1056</v>
      </c>
      <c r="BG25" s="127">
        <v>50</v>
      </c>
    </row>
  </sheetData>
  <sheetProtection algorithmName="SHA-512" hashValue="lXcrHHSm3XQD09HMjv829ffOU1ur1esh7bEf1AI416k3T1zvljB154eyUo/m1vCLFq/aKeThT0RodIgZ87ss2g==" saltValue="d4fXviZIHRBErZothI0fd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0" style="96" hidden="1" customWidth="1"/>
    <col min="51" max="16384" width="11.42578125" style="96"/>
  </cols>
  <sheetData>
    <row r="1" spans="1:50" ht="19.7" customHeight="1" x14ac:dyDescent="0.25">
      <c r="A1" s="94"/>
      <c r="B1" s="95"/>
      <c r="C1" s="189" t="s">
        <v>1078</v>
      </c>
      <c r="D1" s="189"/>
      <c r="E1" s="189"/>
      <c r="F1" s="189"/>
      <c r="G1" s="189"/>
      <c r="H1" s="18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82" t="s">
        <v>670</v>
      </c>
      <c r="D4" s="182"/>
      <c r="E4" s="182"/>
      <c r="F4" s="182"/>
      <c r="G4" s="182"/>
      <c r="H4" s="182"/>
      <c r="I4" s="96"/>
      <c r="L4" s="182" t="s">
        <v>890</v>
      </c>
      <c r="M4" s="182"/>
      <c r="N4" s="182"/>
      <c r="O4" s="182"/>
      <c r="P4" s="182"/>
      <c r="T4" s="182" t="s">
        <v>646</v>
      </c>
      <c r="U4" s="182"/>
      <c r="V4" s="182"/>
      <c r="W4" s="182"/>
      <c r="X4" s="182"/>
      <c r="Y4" s="182"/>
      <c r="Z4" s="182"/>
      <c r="AA4" s="182"/>
      <c r="AE4" s="182" t="s">
        <v>1079</v>
      </c>
      <c r="AF4" s="182"/>
      <c r="AG4" s="182"/>
      <c r="AH4" s="182"/>
      <c r="AI4" s="182"/>
      <c r="AJ4" s="182"/>
      <c r="AK4" s="182"/>
      <c r="AL4" s="182"/>
      <c r="AP4" s="182" t="s">
        <v>942</v>
      </c>
      <c r="AQ4" s="182"/>
      <c r="AR4" s="182"/>
      <c r="AS4" s="182"/>
      <c r="AT4" s="182"/>
      <c r="AU4" s="18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190" t="s">
        <v>77</v>
      </c>
      <c r="M6" s="191" t="s">
        <v>1080</v>
      </c>
      <c r="N6" s="191" t="s">
        <v>1081</v>
      </c>
      <c r="O6" s="192" t="s">
        <v>667</v>
      </c>
      <c r="P6" s="192"/>
      <c r="AC6" s="98"/>
      <c r="AN6" s="98"/>
    </row>
    <row r="7" spans="1:50" s="100" customFormat="1" ht="20.85" customHeight="1" x14ac:dyDescent="0.25">
      <c r="C7" s="188" t="s">
        <v>204</v>
      </c>
      <c r="D7" s="104" t="s">
        <v>17</v>
      </c>
      <c r="E7" s="132" t="s">
        <v>671</v>
      </c>
      <c r="F7" s="132" t="s">
        <v>672</v>
      </c>
      <c r="G7" s="107" t="s">
        <v>673</v>
      </c>
      <c r="H7" s="107" t="s">
        <v>674</v>
      </c>
      <c r="I7" s="96"/>
      <c r="L7" s="190"/>
      <c r="M7" s="191"/>
      <c r="N7" s="191"/>
      <c r="O7" s="105" t="s">
        <v>668</v>
      </c>
      <c r="P7" s="107" t="s">
        <v>669</v>
      </c>
      <c r="S7" s="133" t="s">
        <v>647</v>
      </c>
      <c r="T7" s="134" t="s">
        <v>282</v>
      </c>
      <c r="U7" s="134" t="s">
        <v>1082</v>
      </c>
      <c r="V7" s="134" t="s">
        <v>653</v>
      </c>
      <c r="W7" s="134" t="s">
        <v>654</v>
      </c>
      <c r="X7" s="134" t="s">
        <v>655</v>
      </c>
      <c r="Y7" s="134" t="s">
        <v>1083</v>
      </c>
      <c r="Z7" s="134" t="s">
        <v>656</v>
      </c>
      <c r="AA7" s="133" t="s">
        <v>645</v>
      </c>
      <c r="AE7" s="135" t="s">
        <v>628</v>
      </c>
      <c r="AF7" s="134" t="s">
        <v>311</v>
      </c>
      <c r="AG7" s="134" t="s">
        <v>629</v>
      </c>
      <c r="AH7" s="134" t="s">
        <v>630</v>
      </c>
      <c r="AI7" s="134" t="s">
        <v>631</v>
      </c>
      <c r="AJ7" s="133" t="s">
        <v>632</v>
      </c>
      <c r="AK7" s="134" t="s">
        <v>633</v>
      </c>
      <c r="AL7" s="134" t="s">
        <v>408</v>
      </c>
      <c r="AM7" s="133" t="s">
        <v>634</v>
      </c>
      <c r="AP7" s="135" t="s">
        <v>943</v>
      </c>
      <c r="AQ7" s="134" t="s">
        <v>944</v>
      </c>
      <c r="AR7" s="134" t="s">
        <v>945</v>
      </c>
      <c r="AS7" s="134" t="s">
        <v>946</v>
      </c>
      <c r="AT7" s="134" t="s">
        <v>688</v>
      </c>
      <c r="AU7" s="133" t="s">
        <v>947</v>
      </c>
      <c r="AW7" s="136" t="s">
        <v>943</v>
      </c>
      <c r="AX7" s="137">
        <f>DatosMenores!C65</f>
        <v>209</v>
      </c>
    </row>
    <row r="8" spans="1:50" s="112" customFormat="1" ht="14.85" customHeight="1" x14ac:dyDescent="0.25">
      <c r="C8" s="188"/>
      <c r="D8" s="114">
        <f>DatosMenores!C53</f>
        <v>747</v>
      </c>
      <c r="E8" s="114">
        <f>DatosMenores!C54</f>
        <v>92</v>
      </c>
      <c r="F8" s="114">
        <f>DatosMenores!C55</f>
        <v>72</v>
      </c>
      <c r="G8" s="114">
        <f>DatosMenores!C56</f>
        <v>260</v>
      </c>
      <c r="H8" s="113">
        <f>DatosMenores!C57</f>
        <v>23</v>
      </c>
      <c r="I8" s="96"/>
      <c r="L8" s="113">
        <f>DatosMenores!C46</f>
        <v>15</v>
      </c>
      <c r="M8" s="114">
        <f>DatosMenores!C47</f>
        <v>41</v>
      </c>
      <c r="N8" s="114">
        <f>DatosMenores!C48</f>
        <v>119</v>
      </c>
      <c r="O8" s="114">
        <f>DatosMenores!C49</f>
        <v>23</v>
      </c>
      <c r="P8" s="113">
        <f>DatosMenores!C50</f>
        <v>0</v>
      </c>
      <c r="S8" s="113">
        <f>DatosMenores!C27</f>
        <v>204</v>
      </c>
      <c r="T8" s="114">
        <f>SUM(DatosMenores!C28:C31)</f>
        <v>35</v>
      </c>
      <c r="U8" s="114">
        <f>DatosMenores!C32</f>
        <v>0</v>
      </c>
      <c r="V8" s="114">
        <f>DatosMenores!C33</f>
        <v>67</v>
      </c>
      <c r="W8" s="114">
        <f>DatosMenores!C34</f>
        <v>40</v>
      </c>
      <c r="X8" s="114">
        <f>DatosMenores!C35</f>
        <v>0</v>
      </c>
      <c r="Y8" s="114">
        <f>DatosMenores!C37</f>
        <v>0</v>
      </c>
      <c r="Z8" s="114">
        <f>DatosMenores!C36</f>
        <v>3</v>
      </c>
      <c r="AA8" s="113">
        <f>DatosMenores!C38</f>
        <v>68</v>
      </c>
      <c r="AC8" s="98"/>
      <c r="AE8" s="115">
        <f>DatosMenores!C5</f>
        <v>1</v>
      </c>
      <c r="AF8" s="114">
        <f>DatosMenores!C6</f>
        <v>53</v>
      </c>
      <c r="AG8" s="114">
        <f>DatosMenores!C7</f>
        <v>9</v>
      </c>
      <c r="AH8" s="114">
        <f>DatosMenores!C8</f>
        <v>18</v>
      </c>
      <c r="AI8" s="114">
        <f>DatosMenores!C9</f>
        <v>42</v>
      </c>
      <c r="AJ8" s="113">
        <f>DatosMenores!C10</f>
        <v>26</v>
      </c>
      <c r="AK8" s="114">
        <f>DatosMenores!C11</f>
        <v>59</v>
      </c>
      <c r="AL8" s="114">
        <f>DatosMenores!C12</f>
        <v>38</v>
      </c>
      <c r="AM8" s="113">
        <f>DatosMenores!C13</f>
        <v>9</v>
      </c>
      <c r="AN8" s="98"/>
      <c r="AP8" s="115">
        <f>DatosMenores!C65</f>
        <v>209</v>
      </c>
      <c r="AQ8" s="115">
        <f>DatosMenores!C66</f>
        <v>426</v>
      </c>
      <c r="AR8" s="114">
        <f>DatosMenores!C67</f>
        <v>89</v>
      </c>
      <c r="AS8" s="114">
        <f>DatosMenores!C70</f>
        <v>0</v>
      </c>
      <c r="AT8" s="114">
        <f>DatosMenores!C71</f>
        <v>66</v>
      </c>
      <c r="AU8" s="113">
        <f>DatosMenores!C72</f>
        <v>0</v>
      </c>
      <c r="AW8" s="136" t="s">
        <v>944</v>
      </c>
      <c r="AX8" s="137">
        <f>DatosMenores!C66</f>
        <v>426</v>
      </c>
    </row>
    <row r="9" spans="1:50" ht="14.85" customHeight="1" x14ac:dyDescent="0.25">
      <c r="B9" s="118"/>
      <c r="C9" s="188" t="s">
        <v>675</v>
      </c>
      <c r="D9" s="104" t="s">
        <v>676</v>
      </c>
      <c r="E9" s="105" t="s">
        <v>677</v>
      </c>
      <c r="F9" s="107" t="s">
        <v>678</v>
      </c>
      <c r="G9" s="107" t="s">
        <v>679</v>
      </c>
      <c r="H9" s="107" t="s">
        <v>674</v>
      </c>
      <c r="AC9" s="100"/>
      <c r="AE9" s="138"/>
      <c r="AN9" s="100"/>
      <c r="AQ9" s="139"/>
      <c r="AR9" s="140"/>
      <c r="AW9" s="136" t="s">
        <v>945</v>
      </c>
      <c r="AX9" s="137">
        <f>DatosMenores!C67</f>
        <v>89</v>
      </c>
    </row>
    <row r="10" spans="1:50" ht="29.85" customHeight="1" x14ac:dyDescent="0.25">
      <c r="C10" s="188"/>
      <c r="D10" s="113">
        <f>DatosMenores!C58</f>
        <v>290</v>
      </c>
      <c r="E10" s="114">
        <f>DatosMenores!C59</f>
        <v>12</v>
      </c>
      <c r="F10" s="117">
        <f>DatosMenores!C60</f>
        <v>29</v>
      </c>
      <c r="G10" s="117">
        <f>DatosMenores!C61</f>
        <v>146</v>
      </c>
      <c r="H10" s="117">
        <f>DatosMenores!C62</f>
        <v>103</v>
      </c>
      <c r="AE10" s="135" t="s">
        <v>635</v>
      </c>
      <c r="AF10" s="134" t="s">
        <v>478</v>
      </c>
      <c r="AG10" s="134" t="s">
        <v>636</v>
      </c>
      <c r="AH10" s="134" t="s">
        <v>1084</v>
      </c>
      <c r="AI10" s="134" t="s">
        <v>638</v>
      </c>
      <c r="AJ10" s="134" t="s">
        <v>640</v>
      </c>
      <c r="AK10" s="134" t="s">
        <v>641</v>
      </c>
      <c r="AL10" s="133" t="s">
        <v>106</v>
      </c>
      <c r="AP10" s="135" t="s">
        <v>224</v>
      </c>
      <c r="AQ10" s="134" t="s">
        <v>948</v>
      </c>
      <c r="AR10" s="134" t="s">
        <v>949</v>
      </c>
      <c r="AS10" s="135" t="s">
        <v>1085</v>
      </c>
      <c r="AT10" s="133" t="s">
        <v>1086</v>
      </c>
      <c r="AW10" s="136" t="s">
        <v>1085</v>
      </c>
      <c r="AX10" s="137">
        <f>DatosMenores!C68</f>
        <v>0</v>
      </c>
    </row>
    <row r="11" spans="1:50" ht="14.85" customHeight="1" x14ac:dyDescent="0.25">
      <c r="AE11" s="115">
        <f>DatosMenores!C14</f>
        <v>3</v>
      </c>
      <c r="AF11" s="114">
        <f>DatosMenores!C15</f>
        <v>0</v>
      </c>
      <c r="AG11" s="114">
        <f>DatosMenores!C16</f>
        <v>19</v>
      </c>
      <c r="AH11" s="114">
        <f>DatosMenores!C17</f>
        <v>69</v>
      </c>
      <c r="AI11" s="114">
        <f>DatosMenores!C18</f>
        <v>7</v>
      </c>
      <c r="AJ11" s="114">
        <f>DatosMenores!C20</f>
        <v>21</v>
      </c>
      <c r="AK11" s="114">
        <f>DatosMenores!C21</f>
        <v>1</v>
      </c>
      <c r="AL11" s="113">
        <f>DatosMenores!C19</f>
        <v>213</v>
      </c>
      <c r="AP11" s="115">
        <f>DatosMenores!C74</f>
        <v>1</v>
      </c>
      <c r="AQ11" s="114">
        <f>DatosMenores!C73</f>
        <v>39</v>
      </c>
      <c r="AR11" s="114">
        <f>DatosMenores!C75</f>
        <v>0</v>
      </c>
      <c r="AS11" s="115">
        <f>DatosMenores!C68</f>
        <v>0</v>
      </c>
      <c r="AT11" s="113">
        <f>DatosMenores!C69</f>
        <v>55</v>
      </c>
      <c r="AW11" s="136" t="s">
        <v>1086</v>
      </c>
      <c r="AX11" s="137">
        <f>DatosMenores!C69</f>
        <v>55</v>
      </c>
    </row>
    <row r="12" spans="1:50" ht="12.75" customHeight="1" x14ac:dyDescent="0.25">
      <c r="AW12" s="136" t="s">
        <v>946</v>
      </c>
      <c r="AX12" s="137">
        <f>DatosMenores!C70</f>
        <v>0</v>
      </c>
    </row>
    <row r="13" spans="1:50" ht="12.75" customHeight="1" x14ac:dyDescent="0.25">
      <c r="AW13" s="136" t="s">
        <v>688</v>
      </c>
      <c r="AX13" s="137">
        <f>DatosMenores!C71</f>
        <v>66</v>
      </c>
    </row>
    <row r="14" spans="1:50" ht="12.75" customHeight="1" x14ac:dyDescent="0.25">
      <c r="AW14" s="136" t="s">
        <v>947</v>
      </c>
      <c r="AX14" s="137">
        <f>DatosMenores!C72</f>
        <v>0</v>
      </c>
    </row>
    <row r="15" spans="1:50" ht="12.75" customHeight="1" x14ac:dyDescent="0.25">
      <c r="AW15" s="136" t="s">
        <v>948</v>
      </c>
      <c r="AX15" s="137">
        <f>DatosMenores!C73</f>
        <v>39</v>
      </c>
    </row>
    <row r="16" spans="1:50" ht="12.75" customHeight="1" x14ac:dyDescent="0.25">
      <c r="AW16" s="136" t="s">
        <v>224</v>
      </c>
      <c r="AX16" s="137">
        <f>DatosMenores!C74</f>
        <v>1</v>
      </c>
    </row>
    <row r="17" spans="49:50" ht="12.75" customHeight="1" x14ac:dyDescent="0.25">
      <c r="AW17" s="136" t="s">
        <v>949</v>
      </c>
      <c r="AX17" s="137">
        <f>DatosMenores!C75</f>
        <v>0</v>
      </c>
    </row>
  </sheetData>
  <sheetProtection algorithmName="SHA-512" hashValue="h7mwEEDo+0MuqxRQKzxPXNxw2fmx2a1KFit+e05FxX6zixhK7A6NRvm/VV0tchmmee4jyUypJBeVPC++NemXew==" saltValue="L4FO5F8IivqsHTSdUFDE8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topLeftCell="A2" workbookViewId="0">
      <selection activeCell="B2" sqref="B2"/>
    </sheetView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1087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1093</v>
      </c>
      <c r="D4" s="151">
        <f>DatosViolenciaDoméstica!C5</f>
        <v>227</v>
      </c>
      <c r="F4" s="150" t="s">
        <v>1094</v>
      </c>
      <c r="G4" s="152">
        <f>DatosViolenciaDoméstica!E64</f>
        <v>75</v>
      </c>
      <c r="H4" s="153"/>
    </row>
    <row r="5" spans="1:30" x14ac:dyDescent="0.2">
      <c r="C5" s="150" t="s">
        <v>12</v>
      </c>
      <c r="D5" s="151">
        <f>DatosViolenciaDoméstica!C6</f>
        <v>455</v>
      </c>
      <c r="F5" s="150" t="s">
        <v>1095</v>
      </c>
      <c r="G5" s="154">
        <f>DatosViolenciaDoméstica!F64</f>
        <v>78</v>
      </c>
      <c r="H5" s="153"/>
    </row>
    <row r="6" spans="1:30" x14ac:dyDescent="0.2">
      <c r="C6" s="150" t="s">
        <v>1096</v>
      </c>
      <c r="D6" s="151">
        <f>DatosViolenciaDoméstica!C7</f>
        <v>90</v>
      </c>
    </row>
    <row r="7" spans="1:30" x14ac:dyDescent="0.2">
      <c r="C7" s="150" t="s">
        <v>54</v>
      </c>
      <c r="D7" s="151">
        <f>DatosViolenciaDoméstica!C8</f>
        <v>3</v>
      </c>
    </row>
    <row r="8" spans="1:30" x14ac:dyDescent="0.2">
      <c r="C8" s="150" t="s">
        <v>1097</v>
      </c>
      <c r="D8" s="151">
        <f>DatosViolenciaDoméstica!C9</f>
        <v>3</v>
      </c>
    </row>
    <row r="9" spans="1:30" x14ac:dyDescent="0.2">
      <c r="C9" s="150" t="s">
        <v>1098</v>
      </c>
      <c r="D9" s="151">
        <f>SUM(DatosViolenciaDoméstica!C10:C11)</f>
        <v>0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v5fcc39Tqtwyc/SUuEAs8odIml8G8UGmw3K+WVb5i80YWVkdHiXCWHn5L70kecc60DAMLSSS+HjualoCPzvZrg==" saltValue="Pcn/w9QkP/fpBxgpZgsil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1099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12</v>
      </c>
      <c r="D4" s="151">
        <f>DatosViolenciaGénero!C8</f>
        <v>1296</v>
      </c>
      <c r="F4" s="150" t="s">
        <v>1094</v>
      </c>
      <c r="G4" s="152">
        <f>DatosViolenciaGénero!E76</f>
        <v>220</v>
      </c>
      <c r="H4" s="153"/>
    </row>
    <row r="5" spans="1:30" x14ac:dyDescent="0.2">
      <c r="C5" s="150" t="s">
        <v>34</v>
      </c>
      <c r="D5" s="151">
        <f>DatosViolenciaGénero!C6</f>
        <v>825</v>
      </c>
      <c r="F5" s="150" t="s">
        <v>1095</v>
      </c>
      <c r="G5" s="152">
        <f>DatosViolenciaGénero!F76</f>
        <v>482</v>
      </c>
      <c r="H5" s="153"/>
    </row>
    <row r="6" spans="1:30" x14ac:dyDescent="0.2">
      <c r="C6" s="150" t="s">
        <v>1096</v>
      </c>
      <c r="D6" s="160">
        <f>DatosViolenciaGénero!C9</f>
        <v>395</v>
      </c>
    </row>
    <row r="7" spans="1:30" x14ac:dyDescent="0.2">
      <c r="C7" s="150" t="s">
        <v>54</v>
      </c>
      <c r="D7" s="160">
        <f>DatosViolenciaGénero!C10</f>
        <v>8</v>
      </c>
    </row>
    <row r="8" spans="1:30" x14ac:dyDescent="0.2">
      <c r="C8" s="150" t="s">
        <v>1100</v>
      </c>
      <c r="D8" s="151">
        <f>DatosViolenciaGénero!C12</f>
        <v>0</v>
      </c>
    </row>
    <row r="9" spans="1:30" x14ac:dyDescent="0.2">
      <c r="C9" s="150" t="s">
        <v>1101</v>
      </c>
      <c r="D9" s="151">
        <f>DatosViolenciaGénero!C13</f>
        <v>0</v>
      </c>
    </row>
    <row r="10" spans="1:30" x14ac:dyDescent="0.2">
      <c r="C10" s="150" t="s">
        <v>1093</v>
      </c>
      <c r="D10" s="160">
        <f>DatosViolenciaGénero!C7</f>
        <v>89</v>
      </c>
    </row>
    <row r="11" spans="1:30" x14ac:dyDescent="0.2">
      <c r="C11" s="150" t="s">
        <v>1097</v>
      </c>
      <c r="D11" s="160">
        <f>DatosViolenciaGénero!C11</f>
        <v>8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4HlHM476F0xiCFzYmpdlwFxm1DOa1SLzHB8N/tBi9ykCsUT/heTix/vxxnRRA8VQfdJX9fPwyvQpXaL1iDCJMg==" saltValue="d6dJ8dn46LMQY6XK0RIh8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89" t="s">
        <v>1102</v>
      </c>
      <c r="D1" s="189"/>
      <c r="E1" s="18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1103</v>
      </c>
      <c r="D3" s="120"/>
      <c r="E3" s="120"/>
      <c r="F3" s="120"/>
      <c r="G3" s="120"/>
      <c r="H3" s="120" t="s">
        <v>1104</v>
      </c>
      <c r="I3" s="120"/>
      <c r="J3" s="120"/>
      <c r="K3" s="120"/>
      <c r="L3" s="120"/>
      <c r="M3" s="120" t="s">
        <v>1092</v>
      </c>
      <c r="N3" s="120"/>
      <c r="O3" s="120"/>
      <c r="P3" s="120"/>
      <c r="Q3" s="120"/>
      <c r="R3" s="120" t="s">
        <v>1105</v>
      </c>
      <c r="S3" s="120"/>
      <c r="T3" s="120"/>
      <c r="U3" s="120"/>
      <c r="V3" s="120"/>
      <c r="W3" s="120" t="s">
        <v>1106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</row>
  </sheetData>
  <sheetProtection algorithmName="SHA-512" hashValue="9Vc6ZavIFcH4CBMnVd56CLKpgB/4WFydbGGAd6O0rCq4CTF5iJl525KKVt3aNGnRx6xQC0Ib3mceDrSduZdi7Q==" saltValue="mfJWwRnWoDGr+U9FNgcaz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89" t="s">
        <v>1107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289</v>
      </c>
      <c r="D3" s="120"/>
      <c r="E3" s="120"/>
      <c r="F3" s="120"/>
      <c r="G3" s="120"/>
      <c r="H3" s="120" t="s">
        <v>897</v>
      </c>
      <c r="I3" s="120"/>
      <c r="J3" s="120"/>
      <c r="K3" s="120"/>
      <c r="L3" s="120"/>
      <c r="M3" s="120" t="s">
        <v>1108</v>
      </c>
      <c r="N3" s="120"/>
      <c r="O3" s="120"/>
      <c r="P3" s="120"/>
      <c r="Q3" s="120"/>
      <c r="R3" s="120" t="s">
        <v>1109</v>
      </c>
      <c r="S3" s="120"/>
      <c r="T3" s="120"/>
      <c r="U3" s="120"/>
      <c r="V3" s="120"/>
      <c r="W3" s="120" t="s">
        <v>1110</v>
      </c>
      <c r="X3" s="120"/>
      <c r="Y3" s="120"/>
      <c r="Z3" s="120"/>
      <c r="AA3" s="120"/>
      <c r="AB3" s="120" t="s">
        <v>901</v>
      </c>
      <c r="AC3" s="120"/>
      <c r="AD3" s="120"/>
      <c r="AE3" s="120"/>
      <c r="AF3" s="120"/>
      <c r="AG3" s="120" t="s">
        <v>902</v>
      </c>
      <c r="AH3" s="120"/>
      <c r="AI3" s="120"/>
      <c r="AJ3" s="120"/>
      <c r="AK3" s="120"/>
      <c r="AL3" s="120" t="s">
        <v>903</v>
      </c>
      <c r="AM3" s="120"/>
      <c r="AN3" s="120"/>
      <c r="AO3" s="120"/>
      <c r="AP3" s="120"/>
      <c r="AQ3" s="120" t="s">
        <v>904</v>
      </c>
      <c r="AR3" s="120"/>
      <c r="AS3" s="120"/>
      <c r="AT3" s="120"/>
      <c r="AU3" s="120"/>
      <c r="AV3" s="120" t="s">
        <v>1092</v>
      </c>
      <c r="AW3" s="120"/>
      <c r="AX3" s="120"/>
      <c r="AY3" s="120"/>
      <c r="AZ3" s="120"/>
      <c r="BA3" s="120" t="s">
        <v>905</v>
      </c>
      <c r="BB3" s="120"/>
      <c r="BC3" s="120"/>
      <c r="BD3" s="120"/>
      <c r="BE3" s="120"/>
      <c r="BF3" s="120" t="s">
        <v>302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  <c r="AA25" s="131"/>
      <c r="AB25" s="126" t="s">
        <v>1056</v>
      </c>
      <c r="AC25" s="127">
        <v>0</v>
      </c>
      <c r="AD25" s="131"/>
      <c r="AE25" s="131"/>
      <c r="AF25" s="131"/>
      <c r="AG25" s="126" t="s">
        <v>1056</v>
      </c>
      <c r="AH25" s="127">
        <v>0</v>
      </c>
      <c r="AI25" s="131"/>
      <c r="AJ25" s="131"/>
      <c r="AK25" s="131"/>
      <c r="AL25" s="126" t="s">
        <v>1056</v>
      </c>
      <c r="AM25" s="127">
        <v>0</v>
      </c>
      <c r="AN25" s="131"/>
      <c r="AO25" s="131"/>
      <c r="AP25" s="131"/>
      <c r="AQ25" s="126" t="s">
        <v>1056</v>
      </c>
      <c r="AR25" s="127">
        <v>0</v>
      </c>
      <c r="AS25" s="131"/>
      <c r="AT25" s="131"/>
      <c r="AU25" s="131"/>
      <c r="AV25" s="126" t="s">
        <v>1056</v>
      </c>
      <c r="AW25" s="127">
        <v>0</v>
      </c>
      <c r="AX25" s="131"/>
      <c r="AY25" s="131"/>
      <c r="AZ25" s="131"/>
      <c r="BA25" s="126" t="s">
        <v>1056</v>
      </c>
      <c r="BB25" s="127">
        <v>0</v>
      </c>
      <c r="BC25" s="131"/>
      <c r="BD25" s="131"/>
      <c r="BE25" s="131"/>
      <c r="BF25" s="126" t="s">
        <v>1056</v>
      </c>
      <c r="BG25" s="127">
        <v>0</v>
      </c>
      <c r="BH25" s="131"/>
      <c r="BI25" s="131"/>
    </row>
  </sheetData>
  <sheetProtection algorithmName="SHA-512" hashValue="1/w+R5WX5/fvcUvLdl9aIfah1frC+5tQsxn/s4qKjMDRv1SQTihJqIqO0GIsOBH580KKc45IqsQFZyfFEWVGeA==" saltValue="5FgaF/2C/ZzgKONZqT1Oy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89" t="s">
        <v>1111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1092</v>
      </c>
      <c r="D3" s="120"/>
      <c r="E3" s="120"/>
      <c r="F3" s="120"/>
      <c r="G3" s="120"/>
      <c r="H3" s="120" t="s">
        <v>1112</v>
      </c>
      <c r="I3" s="120"/>
      <c r="J3" s="120"/>
      <c r="K3" s="120"/>
      <c r="L3" s="120"/>
      <c r="M3" s="120" t="s">
        <v>704</v>
      </c>
      <c r="N3" s="120"/>
      <c r="O3" s="120"/>
      <c r="P3" s="120"/>
      <c r="Q3" s="120"/>
      <c r="S3" s="120"/>
      <c r="T3" s="120"/>
      <c r="U3" s="120" t="s">
        <v>705</v>
      </c>
      <c r="V3" s="120"/>
      <c r="W3" s="120"/>
      <c r="X3" s="120"/>
      <c r="Y3" s="120"/>
    </row>
    <row r="5" spans="1:26" ht="36" x14ac:dyDescent="0.2">
      <c r="M5" s="162" t="s">
        <v>848</v>
      </c>
      <c r="N5" s="162" t="s">
        <v>849</v>
      </c>
      <c r="O5" s="162" t="s">
        <v>850</v>
      </c>
      <c r="P5" s="162" t="s">
        <v>851</v>
      </c>
      <c r="Q5" s="162" t="s">
        <v>459</v>
      </c>
      <c r="R5" s="162" t="s">
        <v>852</v>
      </c>
      <c r="U5" s="162" t="s">
        <v>848</v>
      </c>
      <c r="V5" s="162" t="s">
        <v>849</v>
      </c>
      <c r="W5" s="162" t="s">
        <v>850</v>
      </c>
      <c r="X5" s="162" t="s">
        <v>851</v>
      </c>
      <c r="Y5" s="162" t="s">
        <v>459</v>
      </c>
      <c r="Z5" s="162" t="s">
        <v>852</v>
      </c>
    </row>
    <row r="6" spans="1:26" x14ac:dyDescent="0.2">
      <c r="M6" s="163">
        <f>DatosMedioAmbiente!C50</f>
        <v>2</v>
      </c>
      <c r="N6" s="163">
        <f>DatosMedioAmbiente!C52</f>
        <v>1</v>
      </c>
      <c r="O6" s="163">
        <f>DatosMedioAmbiente!C54</f>
        <v>1</v>
      </c>
      <c r="P6" s="163">
        <f>DatosMedioAmbiente!C56</f>
        <v>0</v>
      </c>
      <c r="Q6" s="163">
        <f>DatosMedioAmbiente!C58</f>
        <v>0</v>
      </c>
      <c r="R6" s="163">
        <f>DatosMedioAmbiente!C60</f>
        <v>2</v>
      </c>
      <c r="U6" s="163">
        <f>DatosMedioAmbiente!C51</f>
        <v>0</v>
      </c>
      <c r="V6" s="163">
        <f>DatosMedioAmbiente!C53</f>
        <v>0</v>
      </c>
      <c r="W6" s="163">
        <f>DatosMedioAmbiente!C55</f>
        <v>1</v>
      </c>
      <c r="X6" s="163">
        <f>DatosMedioAmbiente!C57</f>
        <v>0</v>
      </c>
      <c r="Y6" s="163">
        <f>DatosMedioAmbiente!C59</f>
        <v>1</v>
      </c>
      <c r="Z6" s="163">
        <f>DatosMedioAmbiente!C61</f>
        <v>1</v>
      </c>
    </row>
    <row r="25" spans="1:20" s="80" customFormat="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ZWw0mn0sVuqIdxSxz1DoG+N5cYCQiJ+nPC4yt0JPHmN7cIlyXjaOKX1wLVfr0ygPXsR1eFIajD9vsixFqtqwDQ==" saltValue="Qs3O9ljSdlKOeNU5FYo/5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7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962</v>
      </c>
      <c r="B1" s="93" t="s">
        <v>963</v>
      </c>
      <c r="C1" s="93" t="s">
        <v>964</v>
      </c>
      <c r="D1" s="93" t="s">
        <v>965</v>
      </c>
      <c r="E1" s="93" t="s">
        <v>966</v>
      </c>
      <c r="F1" s="93" t="s">
        <v>967</v>
      </c>
      <c r="G1" s="93" t="s">
        <v>968</v>
      </c>
      <c r="H1" s="93" t="s">
        <v>969</v>
      </c>
      <c r="I1" s="93" t="s">
        <v>970</v>
      </c>
      <c r="J1" s="93" t="s">
        <v>971</v>
      </c>
      <c r="K1" s="93" t="s">
        <v>972</v>
      </c>
      <c r="L1" s="93" t="s">
        <v>973</v>
      </c>
      <c r="M1" s="93" t="s">
        <v>974</v>
      </c>
      <c r="N1" s="93" t="s">
        <v>975</v>
      </c>
      <c r="O1" s="93" t="s">
        <v>976</v>
      </c>
      <c r="P1" s="93" t="s">
        <v>977</v>
      </c>
      <c r="Q1" s="93" t="s">
        <v>978</v>
      </c>
      <c r="R1" s="93" t="s">
        <v>979</v>
      </c>
      <c r="S1" s="93" t="s">
        <v>980</v>
      </c>
      <c r="T1" s="93" t="s">
        <v>981</v>
      </c>
      <c r="U1" s="93" t="s">
        <v>982</v>
      </c>
      <c r="V1" s="93" t="s">
        <v>983</v>
      </c>
      <c r="W1" s="93" t="s">
        <v>984</v>
      </c>
      <c r="AA1" s="93" t="s">
        <v>985</v>
      </c>
      <c r="AB1" s="93" t="s">
        <v>986</v>
      </c>
      <c r="AC1" s="93" t="s">
        <v>987</v>
      </c>
      <c r="AD1" s="93" t="s">
        <v>988</v>
      </c>
      <c r="AE1" s="93" t="s">
        <v>989</v>
      </c>
      <c r="AF1" s="93" t="s">
        <v>990</v>
      </c>
      <c r="AI1" s="93" t="s">
        <v>991</v>
      </c>
      <c r="AL1" s="93" t="s">
        <v>992</v>
      </c>
      <c r="AM1" s="93" t="s">
        <v>993</v>
      </c>
      <c r="AN1" s="93" t="s">
        <v>994</v>
      </c>
      <c r="AO1" s="93" t="s">
        <v>995</v>
      </c>
      <c r="AP1" s="93" t="s">
        <v>996</v>
      </c>
      <c r="AQ1" s="93" t="s">
        <v>997</v>
      </c>
      <c r="AR1" s="93" t="s">
        <v>998</v>
      </c>
      <c r="AS1" s="93" t="s">
        <v>999</v>
      </c>
      <c r="AT1" s="93" t="s">
        <v>1000</v>
      </c>
      <c r="AU1" s="93" t="s">
        <v>1001</v>
      </c>
      <c r="AV1" s="93" t="s">
        <v>1002</v>
      </c>
      <c r="AW1" s="93" t="s">
        <v>1003</v>
      </c>
      <c r="AX1" s="93" t="s">
        <v>1004</v>
      </c>
      <c r="AY1" s="93" t="s">
        <v>1005</v>
      </c>
      <c r="AZ1" s="93" t="s">
        <v>1006</v>
      </c>
      <c r="BA1" s="93" t="s">
        <v>1007</v>
      </c>
      <c r="BB1" s="93" t="s">
        <v>1008</v>
      </c>
      <c r="BC1" s="93" t="s">
        <v>1009</v>
      </c>
      <c r="BD1" s="93" t="s">
        <v>1010</v>
      </c>
      <c r="BE1" s="93" t="s">
        <v>1011</v>
      </c>
      <c r="BF1" s="93" t="s">
        <v>1012</v>
      </c>
      <c r="BG1" s="93" t="s">
        <v>1013</v>
      </c>
      <c r="BH1" s="93" t="s">
        <v>1014</v>
      </c>
      <c r="BI1" s="93" t="s">
        <v>1015</v>
      </c>
    </row>
    <row r="2" spans="1:61" x14ac:dyDescent="0.2">
      <c r="A2" s="80" t="s">
        <v>1040</v>
      </c>
      <c r="B2" s="80" t="s">
        <v>1033</v>
      </c>
      <c r="C2" s="80" t="s">
        <v>1022</v>
      </c>
      <c r="D2" s="80" t="s">
        <v>907</v>
      </c>
      <c r="E2" s="80" t="s">
        <v>907</v>
      </c>
      <c r="F2" s="80" t="s">
        <v>643</v>
      </c>
      <c r="G2" s="80" t="s">
        <v>935</v>
      </c>
      <c r="H2" s="80" t="s">
        <v>935</v>
      </c>
      <c r="I2" s="80" t="s">
        <v>907</v>
      </c>
      <c r="J2" s="80" t="s">
        <v>907</v>
      </c>
      <c r="K2" s="80" t="s">
        <v>907</v>
      </c>
      <c r="L2" s="80" t="s">
        <v>907</v>
      </c>
      <c r="M2" s="80" t="s">
        <v>907</v>
      </c>
      <c r="N2" s="80" t="s">
        <v>907</v>
      </c>
      <c r="O2" s="80" t="s">
        <v>907</v>
      </c>
      <c r="P2" s="80" t="s">
        <v>952</v>
      </c>
      <c r="Q2" s="80" t="s">
        <v>952</v>
      </c>
      <c r="R2" s="80" t="s">
        <v>707</v>
      </c>
      <c r="S2" s="80" t="s">
        <v>952</v>
      </c>
      <c r="T2" s="80" t="s">
        <v>952</v>
      </c>
      <c r="V2" s="80" t="s">
        <v>26</v>
      </c>
      <c r="W2" s="80" t="s">
        <v>108</v>
      </c>
      <c r="AA2" s="80" t="s">
        <v>797</v>
      </c>
      <c r="AB2" s="80" t="s">
        <v>797</v>
      </c>
      <c r="AD2" s="80" t="s">
        <v>476</v>
      </c>
      <c r="AE2" s="80" t="s">
        <v>848</v>
      </c>
      <c r="AF2" s="80" t="s">
        <v>858</v>
      </c>
      <c r="AI2" s="80" t="s">
        <v>175</v>
      </c>
      <c r="AL2" s="80" t="s">
        <v>476</v>
      </c>
      <c r="AM2" s="80" t="s">
        <v>476</v>
      </c>
      <c r="AN2" s="80" t="s">
        <v>476</v>
      </c>
      <c r="AO2" s="80" t="s">
        <v>476</v>
      </c>
      <c r="AP2" s="80" t="s">
        <v>479</v>
      </c>
      <c r="AU2" s="80" t="s">
        <v>478</v>
      </c>
      <c r="AV2" s="80" t="s">
        <v>476</v>
      </c>
      <c r="AW2" s="80" t="s">
        <v>848</v>
      </c>
      <c r="AX2" s="80" t="s">
        <v>850</v>
      </c>
      <c r="AY2" s="80" t="s">
        <v>17</v>
      </c>
      <c r="AZ2" s="80" t="s">
        <v>676</v>
      </c>
      <c r="BA2" s="80" t="s">
        <v>77</v>
      </c>
      <c r="BB2" s="80" t="s">
        <v>668</v>
      </c>
      <c r="BC2" s="80" t="s">
        <v>647</v>
      </c>
      <c r="BD2" s="80" t="s">
        <v>628</v>
      </c>
      <c r="BE2" s="80" t="s">
        <v>943</v>
      </c>
      <c r="BF2" s="80" t="s">
        <v>99</v>
      </c>
      <c r="BH2" s="80" t="s">
        <v>809</v>
      </c>
      <c r="BI2" s="80" t="s">
        <v>812</v>
      </c>
    </row>
    <row r="3" spans="1:61" x14ac:dyDescent="0.2">
      <c r="A3" s="80" t="s">
        <v>1041</v>
      </c>
      <c r="B3" s="80" t="s">
        <v>1034</v>
      </c>
      <c r="C3" s="80" t="s">
        <v>1023</v>
      </c>
      <c r="D3" s="80" t="s">
        <v>908</v>
      </c>
      <c r="E3" s="80" t="s">
        <v>908</v>
      </c>
      <c r="F3" s="80" t="s">
        <v>848</v>
      </c>
      <c r="G3" s="80" t="s">
        <v>908</v>
      </c>
      <c r="H3" s="80" t="s">
        <v>908</v>
      </c>
      <c r="I3" s="80" t="s">
        <v>908</v>
      </c>
      <c r="J3" s="80" t="s">
        <v>908</v>
      </c>
      <c r="K3" s="80" t="s">
        <v>908</v>
      </c>
      <c r="L3" s="80" t="s">
        <v>275</v>
      </c>
      <c r="M3" s="80" t="s">
        <v>920</v>
      </c>
      <c r="O3" s="80" t="s">
        <v>908</v>
      </c>
      <c r="P3" s="80" t="s">
        <v>909</v>
      </c>
      <c r="Q3" s="80" t="s">
        <v>909</v>
      </c>
      <c r="R3" s="80" t="s">
        <v>708</v>
      </c>
      <c r="S3" s="80" t="s">
        <v>909</v>
      </c>
      <c r="T3" s="80" t="s">
        <v>909</v>
      </c>
      <c r="V3" s="80" t="s">
        <v>27</v>
      </c>
      <c r="W3" s="80" t="s">
        <v>109</v>
      </c>
      <c r="AA3" s="80" t="s">
        <v>798</v>
      </c>
      <c r="AB3" s="80" t="s">
        <v>798</v>
      </c>
      <c r="AD3" s="80" t="s">
        <v>477</v>
      </c>
      <c r="AE3" s="80" t="s">
        <v>849</v>
      </c>
      <c r="AF3" s="80" t="s">
        <v>793</v>
      </c>
      <c r="AI3" s="80" t="s">
        <v>176</v>
      </c>
      <c r="AL3" s="80" t="s">
        <v>477</v>
      </c>
      <c r="AM3" s="80" t="s">
        <v>477</v>
      </c>
      <c r="AN3" s="80" t="s">
        <v>477</v>
      </c>
      <c r="AO3" s="80" t="s">
        <v>477</v>
      </c>
      <c r="AV3" s="80" t="s">
        <v>477</v>
      </c>
      <c r="AW3" s="80" t="s">
        <v>849</v>
      </c>
      <c r="AX3" s="80" t="s">
        <v>459</v>
      </c>
      <c r="AY3" s="80" t="s">
        <v>671</v>
      </c>
      <c r="AZ3" s="80" t="s">
        <v>677</v>
      </c>
      <c r="BA3" s="80" t="s">
        <v>1080</v>
      </c>
      <c r="BC3" s="80" t="s">
        <v>282</v>
      </c>
      <c r="BD3" s="80" t="s">
        <v>311</v>
      </c>
      <c r="BE3" s="80" t="s">
        <v>944</v>
      </c>
      <c r="BF3" s="80" t="s">
        <v>727</v>
      </c>
      <c r="BH3" s="80" t="s">
        <v>810</v>
      </c>
    </row>
    <row r="4" spans="1:61" x14ac:dyDescent="0.2">
      <c r="A4" s="80" t="s">
        <v>1042</v>
      </c>
      <c r="B4" s="80" t="s">
        <v>1035</v>
      </c>
      <c r="C4" s="80" t="s">
        <v>1024</v>
      </c>
      <c r="D4" s="80" t="s">
        <v>909</v>
      </c>
      <c r="E4" s="80" t="s">
        <v>909</v>
      </c>
      <c r="F4" s="80" t="s">
        <v>941</v>
      </c>
      <c r="G4" s="80" t="s">
        <v>909</v>
      </c>
      <c r="H4" s="80" t="s">
        <v>909</v>
      </c>
      <c r="I4" s="80" t="s">
        <v>909</v>
      </c>
      <c r="J4" s="80" t="s">
        <v>909</v>
      </c>
      <c r="K4" s="80" t="s">
        <v>909</v>
      </c>
      <c r="L4" s="80" t="s">
        <v>908</v>
      </c>
      <c r="M4" s="80" t="s">
        <v>924</v>
      </c>
      <c r="O4" s="80" t="s">
        <v>909</v>
      </c>
      <c r="P4" s="80" t="s">
        <v>954</v>
      </c>
      <c r="Q4" s="80" t="s">
        <v>954</v>
      </c>
      <c r="R4" s="80" t="s">
        <v>709</v>
      </c>
      <c r="S4" s="80" t="s">
        <v>954</v>
      </c>
      <c r="T4" s="80" t="s">
        <v>954</v>
      </c>
      <c r="V4" s="80" t="s">
        <v>28</v>
      </c>
      <c r="W4" s="80" t="s">
        <v>1049</v>
      </c>
      <c r="AD4" s="80" t="s">
        <v>478</v>
      </c>
      <c r="AE4" s="80" t="s">
        <v>851</v>
      </c>
      <c r="AF4" s="80" t="s">
        <v>859</v>
      </c>
      <c r="AI4" s="80" t="s">
        <v>177</v>
      </c>
      <c r="AL4" s="80" t="s">
        <v>478</v>
      </c>
      <c r="AM4" s="80" t="s">
        <v>478</v>
      </c>
      <c r="AN4" s="80" t="s">
        <v>478</v>
      </c>
      <c r="AO4" s="80" t="s">
        <v>478</v>
      </c>
      <c r="AV4" s="80" t="s">
        <v>478</v>
      </c>
      <c r="AW4" s="80" t="s">
        <v>850</v>
      </c>
      <c r="AX4" s="80" t="s">
        <v>852</v>
      </c>
      <c r="AY4" s="80" t="s">
        <v>672</v>
      </c>
      <c r="AZ4" s="80" t="s">
        <v>678</v>
      </c>
      <c r="BA4" s="80" t="s">
        <v>1081</v>
      </c>
      <c r="BC4" s="80" t="s">
        <v>653</v>
      </c>
      <c r="BD4" s="80" t="s">
        <v>629</v>
      </c>
      <c r="BE4" s="80" t="s">
        <v>945</v>
      </c>
    </row>
    <row r="5" spans="1:61" x14ac:dyDescent="0.2">
      <c r="A5" s="80" t="s">
        <v>698</v>
      </c>
      <c r="B5" s="80" t="s">
        <v>104</v>
      </c>
      <c r="C5" s="80" t="s">
        <v>147</v>
      </c>
      <c r="D5" s="80" t="s">
        <v>911</v>
      </c>
      <c r="E5" s="80" t="s">
        <v>910</v>
      </c>
      <c r="F5" s="80" t="s">
        <v>925</v>
      </c>
      <c r="G5" s="80" t="s">
        <v>643</v>
      </c>
      <c r="H5" s="80" t="s">
        <v>911</v>
      </c>
      <c r="I5" s="80" t="s">
        <v>911</v>
      </c>
      <c r="J5" s="80" t="s">
        <v>911</v>
      </c>
      <c r="K5" s="80" t="s">
        <v>911</v>
      </c>
      <c r="L5" s="80" t="s">
        <v>909</v>
      </c>
      <c r="M5" s="80" t="s">
        <v>931</v>
      </c>
      <c r="O5" s="80" t="s">
        <v>911</v>
      </c>
      <c r="P5" s="80" t="s">
        <v>957</v>
      </c>
      <c r="Q5" s="80" t="s">
        <v>956</v>
      </c>
      <c r="R5" s="80" t="s">
        <v>710</v>
      </c>
      <c r="S5" s="80" t="s">
        <v>957</v>
      </c>
      <c r="T5" s="80" t="s">
        <v>956</v>
      </c>
      <c r="V5" s="80" t="s">
        <v>29</v>
      </c>
      <c r="AD5" s="80" t="s">
        <v>479</v>
      </c>
      <c r="AE5" s="80" t="s">
        <v>459</v>
      </c>
      <c r="AI5" s="80" t="s">
        <v>178</v>
      </c>
      <c r="AL5" s="80" t="s">
        <v>480</v>
      </c>
      <c r="AM5" s="80" t="s">
        <v>480</v>
      </c>
      <c r="AN5" s="80" t="s">
        <v>479</v>
      </c>
      <c r="AO5" s="80" t="s">
        <v>480</v>
      </c>
      <c r="AV5" s="80" t="s">
        <v>479</v>
      </c>
      <c r="AW5" s="80" t="s">
        <v>852</v>
      </c>
      <c r="AY5" s="80" t="s">
        <v>673</v>
      </c>
      <c r="AZ5" s="80" t="s">
        <v>679</v>
      </c>
      <c r="BC5" s="80" t="s">
        <v>654</v>
      </c>
      <c r="BD5" s="80" t="s">
        <v>630</v>
      </c>
      <c r="BE5" s="80" t="s">
        <v>1086</v>
      </c>
    </row>
    <row r="6" spans="1:61" x14ac:dyDescent="0.2">
      <c r="A6" s="80" t="s">
        <v>1043</v>
      </c>
      <c r="B6" s="80" t="s">
        <v>105</v>
      </c>
      <c r="C6" s="80" t="s">
        <v>1025</v>
      </c>
      <c r="D6" s="80" t="s">
        <v>914</v>
      </c>
      <c r="E6" s="80" t="s">
        <v>911</v>
      </c>
      <c r="F6" s="80" t="s">
        <v>614</v>
      </c>
      <c r="G6" s="80" t="s">
        <v>922</v>
      </c>
      <c r="H6" s="80" t="s">
        <v>914</v>
      </c>
      <c r="I6" s="80" t="s">
        <v>915</v>
      </c>
      <c r="J6" s="80" t="s">
        <v>914</v>
      </c>
      <c r="K6" s="80" t="s">
        <v>912</v>
      </c>
      <c r="L6" s="80" t="s">
        <v>911</v>
      </c>
      <c r="O6" s="80" t="s">
        <v>914</v>
      </c>
      <c r="Q6" s="80" t="s">
        <v>957</v>
      </c>
      <c r="R6" s="80" t="s">
        <v>711</v>
      </c>
      <c r="T6" s="80" t="s">
        <v>957</v>
      </c>
      <c r="V6" s="80" t="s">
        <v>30</v>
      </c>
      <c r="AD6" s="80" t="s">
        <v>480</v>
      </c>
      <c r="AE6" s="80" t="s">
        <v>852</v>
      </c>
      <c r="AI6" s="80" t="s">
        <v>179</v>
      </c>
      <c r="AL6" s="80" t="s">
        <v>481</v>
      </c>
      <c r="AM6" s="80" t="s">
        <v>481</v>
      </c>
      <c r="AN6" s="80" t="s">
        <v>480</v>
      </c>
      <c r="AO6" s="80" t="s">
        <v>481</v>
      </c>
      <c r="AV6" s="80" t="s">
        <v>480</v>
      </c>
      <c r="AY6" s="80" t="s">
        <v>674</v>
      </c>
      <c r="AZ6" s="80" t="s">
        <v>674</v>
      </c>
      <c r="BC6" s="80" t="s">
        <v>656</v>
      </c>
      <c r="BD6" s="80" t="s">
        <v>631</v>
      </c>
      <c r="BE6" s="80" t="s">
        <v>688</v>
      </c>
    </row>
    <row r="7" spans="1:61" x14ac:dyDescent="0.2">
      <c r="B7" s="80" t="s">
        <v>106</v>
      </c>
      <c r="C7" s="80" t="s">
        <v>1026</v>
      </c>
      <c r="D7" s="80" t="s">
        <v>915</v>
      </c>
      <c r="E7" s="80" t="s">
        <v>912</v>
      </c>
      <c r="F7" s="80" t="s">
        <v>106</v>
      </c>
      <c r="G7" s="80" t="s">
        <v>925</v>
      </c>
      <c r="H7" s="80" t="s">
        <v>643</v>
      </c>
      <c r="I7" s="80" t="s">
        <v>643</v>
      </c>
      <c r="J7" s="80" t="s">
        <v>915</v>
      </c>
      <c r="K7" s="80" t="s">
        <v>913</v>
      </c>
      <c r="L7" s="80" t="s">
        <v>913</v>
      </c>
      <c r="O7" s="80" t="s">
        <v>915</v>
      </c>
      <c r="R7" s="80" t="s">
        <v>712</v>
      </c>
      <c r="AD7" s="80" t="s">
        <v>481</v>
      </c>
      <c r="AI7" s="80" t="s">
        <v>181</v>
      </c>
      <c r="AL7" s="80" t="s">
        <v>482</v>
      </c>
      <c r="AN7" s="80" t="s">
        <v>481</v>
      </c>
      <c r="AO7" s="80" t="s">
        <v>482</v>
      </c>
      <c r="AV7" s="80" t="s">
        <v>481</v>
      </c>
      <c r="BC7" s="80" t="s">
        <v>645</v>
      </c>
      <c r="BD7" s="80" t="s">
        <v>632</v>
      </c>
      <c r="BE7" s="80" t="s">
        <v>948</v>
      </c>
    </row>
    <row r="8" spans="1:61" x14ac:dyDescent="0.2">
      <c r="C8" s="80" t="s">
        <v>1027</v>
      </c>
      <c r="D8" s="80" t="s">
        <v>643</v>
      </c>
      <c r="E8" s="80" t="s">
        <v>643</v>
      </c>
      <c r="G8" s="80" t="s">
        <v>927</v>
      </c>
      <c r="H8" s="80" t="s">
        <v>921</v>
      </c>
      <c r="I8" s="80" t="s">
        <v>921</v>
      </c>
      <c r="J8" s="80" t="s">
        <v>643</v>
      </c>
      <c r="K8" s="80" t="s">
        <v>914</v>
      </c>
      <c r="L8" s="80" t="s">
        <v>914</v>
      </c>
      <c r="O8" s="80" t="s">
        <v>643</v>
      </c>
      <c r="R8" s="80" t="s">
        <v>713</v>
      </c>
      <c r="AD8" s="80" t="s">
        <v>482</v>
      </c>
      <c r="AI8" s="80" t="s">
        <v>182</v>
      </c>
      <c r="AN8" s="80" t="s">
        <v>482</v>
      </c>
      <c r="BD8" s="80" t="s">
        <v>633</v>
      </c>
      <c r="BE8" s="80" t="s">
        <v>224</v>
      </c>
    </row>
    <row r="9" spans="1:61" x14ac:dyDescent="0.2">
      <c r="C9" s="80" t="s">
        <v>254</v>
      </c>
      <c r="D9" s="80" t="s">
        <v>921</v>
      </c>
      <c r="E9" s="80" t="s">
        <v>921</v>
      </c>
      <c r="G9" s="80" t="s">
        <v>106</v>
      </c>
      <c r="H9" s="80" t="s">
        <v>922</v>
      </c>
      <c r="I9" s="80" t="s">
        <v>922</v>
      </c>
      <c r="J9" s="80" t="s">
        <v>921</v>
      </c>
      <c r="K9" s="80" t="s">
        <v>643</v>
      </c>
      <c r="L9" s="80" t="s">
        <v>925</v>
      </c>
      <c r="O9" s="80" t="s">
        <v>921</v>
      </c>
      <c r="R9" s="80" t="s">
        <v>714</v>
      </c>
      <c r="AI9" s="80" t="s">
        <v>183</v>
      </c>
      <c r="BD9" s="80" t="s">
        <v>408</v>
      </c>
    </row>
    <row r="10" spans="1:61" x14ac:dyDescent="0.2">
      <c r="C10" s="80" t="s">
        <v>1028</v>
      </c>
      <c r="D10" s="80" t="s">
        <v>922</v>
      </c>
      <c r="E10" s="80" t="s">
        <v>922</v>
      </c>
      <c r="H10" s="80" t="s">
        <v>923</v>
      </c>
      <c r="I10" s="80" t="s">
        <v>923</v>
      </c>
      <c r="J10" s="80" t="s">
        <v>922</v>
      </c>
      <c r="K10" s="80" t="s">
        <v>921</v>
      </c>
      <c r="O10" s="80" t="s">
        <v>922</v>
      </c>
      <c r="R10" s="80" t="s">
        <v>715</v>
      </c>
      <c r="AI10" s="80" t="s">
        <v>185</v>
      </c>
      <c r="BD10" s="80" t="s">
        <v>634</v>
      </c>
    </row>
    <row r="11" spans="1:61" x14ac:dyDescent="0.2">
      <c r="C11" s="80" t="s">
        <v>261</v>
      </c>
      <c r="D11" s="80" t="s">
        <v>923</v>
      </c>
      <c r="E11" s="80" t="s">
        <v>925</v>
      </c>
      <c r="H11" s="80" t="s">
        <v>924</v>
      </c>
      <c r="I11" s="80" t="s">
        <v>925</v>
      </c>
      <c r="J11" s="80" t="s">
        <v>923</v>
      </c>
      <c r="K11" s="80" t="s">
        <v>922</v>
      </c>
      <c r="O11" s="80" t="s">
        <v>923</v>
      </c>
      <c r="R11" s="80" t="s">
        <v>716</v>
      </c>
      <c r="AI11" s="80" t="s">
        <v>106</v>
      </c>
      <c r="BD11" s="80" t="s">
        <v>635</v>
      </c>
    </row>
    <row r="12" spans="1:61" x14ac:dyDescent="0.2">
      <c r="C12" s="80" t="s">
        <v>1029</v>
      </c>
      <c r="D12" s="80" t="s">
        <v>925</v>
      </c>
      <c r="E12" s="80" t="s">
        <v>932</v>
      </c>
      <c r="H12" s="80" t="s">
        <v>925</v>
      </c>
      <c r="I12" s="80" t="s">
        <v>927</v>
      </c>
      <c r="J12" s="80" t="s">
        <v>925</v>
      </c>
      <c r="K12" s="80" t="s">
        <v>931</v>
      </c>
      <c r="O12" s="80" t="s">
        <v>925</v>
      </c>
      <c r="BD12" s="80" t="s">
        <v>636</v>
      </c>
    </row>
    <row r="13" spans="1:61" x14ac:dyDescent="0.2">
      <c r="D13" s="80" t="s">
        <v>927</v>
      </c>
      <c r="H13" s="80" t="s">
        <v>927</v>
      </c>
      <c r="I13" s="80" t="s">
        <v>931</v>
      </c>
      <c r="J13" s="80" t="s">
        <v>927</v>
      </c>
      <c r="O13" s="80" t="s">
        <v>927</v>
      </c>
      <c r="BD13" s="80" t="s">
        <v>637</v>
      </c>
    </row>
    <row r="14" spans="1:61" x14ac:dyDescent="0.2">
      <c r="D14" s="80" t="s">
        <v>931</v>
      </c>
      <c r="H14" s="80" t="s">
        <v>106</v>
      </c>
      <c r="I14" s="80" t="s">
        <v>106</v>
      </c>
      <c r="J14" s="80" t="s">
        <v>106</v>
      </c>
      <c r="O14" s="80" t="s">
        <v>106</v>
      </c>
      <c r="BD14" s="80" t="s">
        <v>638</v>
      </c>
    </row>
    <row r="15" spans="1:61" x14ac:dyDescent="0.2">
      <c r="D15" s="80" t="s">
        <v>106</v>
      </c>
      <c r="BD15" s="80" t="s">
        <v>106</v>
      </c>
    </row>
    <row r="16" spans="1:61" x14ac:dyDescent="0.2">
      <c r="BD16" s="80" t="s">
        <v>640</v>
      </c>
    </row>
    <row r="17" spans="56:56" x14ac:dyDescent="0.2">
      <c r="BD17" s="80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SUM(DatosViolenciaGénero!C57:C63)</f>
        <v>991</v>
      </c>
      <c r="D4" s="88">
        <f>SUM(DatosViolenciaGénero!D57:D63)</f>
        <v>445</v>
      </c>
    </row>
    <row r="5" spans="2:4" x14ac:dyDescent="0.2">
      <c r="B5" s="87" t="s">
        <v>909</v>
      </c>
      <c r="C5" s="88">
        <f>SUM(DatosViolenciaGénero!C64:C67)</f>
        <v>217</v>
      </c>
      <c r="D5" s="88">
        <f>SUM(DatosViolenciaGénero!D64:D67)</f>
        <v>259</v>
      </c>
    </row>
    <row r="6" spans="2:4" ht="12.75" customHeight="1" x14ac:dyDescent="0.2">
      <c r="B6" s="87" t="s">
        <v>953</v>
      </c>
      <c r="C6" s="88">
        <f>DatosViolenciaGénero!C68</f>
        <v>0</v>
      </c>
      <c r="D6" s="88">
        <f>DatosViolenciaGénero!D68</f>
        <v>0</v>
      </c>
    </row>
    <row r="7" spans="2:4" ht="12.75" customHeight="1" x14ac:dyDescent="0.2">
      <c r="B7" s="87" t="s">
        <v>954</v>
      </c>
      <c r="C7" s="88">
        <f>SUM(DatosViolenciaGénero!C69:C71)</f>
        <v>19</v>
      </c>
      <c r="D7" s="88">
        <f>SUM(DatosViolenciaGénero!D69:D71)</f>
        <v>9</v>
      </c>
    </row>
    <row r="8" spans="2:4" ht="12.75" customHeight="1" x14ac:dyDescent="0.2">
      <c r="B8" s="87" t="s">
        <v>955</v>
      </c>
      <c r="C8" s="88">
        <f>DatosViolenciaGénero!C75</f>
        <v>0</v>
      </c>
      <c r="D8" s="88">
        <f>DatosViolenciaGénero!D75</f>
        <v>0</v>
      </c>
    </row>
    <row r="9" spans="2:4" ht="12.75" customHeight="1" x14ac:dyDescent="0.2">
      <c r="B9" s="87" t="s">
        <v>956</v>
      </c>
      <c r="C9" s="88">
        <f>DatosViolenciaGénero!C72</f>
        <v>0</v>
      </c>
      <c r="D9" s="88">
        <f>DatosViolenciaGénero!D72</f>
        <v>3</v>
      </c>
    </row>
    <row r="10" spans="2:4" ht="12.75" customHeight="1" x14ac:dyDescent="0.2">
      <c r="B10" s="87" t="s">
        <v>957</v>
      </c>
      <c r="C10" s="88">
        <f>SUM(DatosViolenciaGénero!C73:C74)</f>
        <v>448</v>
      </c>
      <c r="D10" s="88">
        <f>SUM(DatosViolenciaGénero!D73:D74)</f>
        <v>282</v>
      </c>
    </row>
    <row r="14" spans="2:4" ht="12.95" customHeight="1" thickTop="1" thickBot="1" x14ac:dyDescent="0.25">
      <c r="B14" s="195" t="s">
        <v>961</v>
      </c>
      <c r="C14" s="195"/>
    </row>
    <row r="15" spans="2:4" ht="13.5" thickTop="1" x14ac:dyDescent="0.2">
      <c r="B15" s="89" t="s">
        <v>959</v>
      </c>
      <c r="C15" s="90">
        <f>DatosViolenciaGénero!C35</f>
        <v>77</v>
      </c>
    </row>
    <row r="16" spans="2:4" ht="13.5" thickBot="1" x14ac:dyDescent="0.25">
      <c r="B16" s="91" t="s">
        <v>960</v>
      </c>
      <c r="C16" s="92">
        <f>DatosViolenciaGénero!C36</f>
        <v>384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SUM(DatosViolenciaDoméstica!C45:C51)</f>
        <v>490</v>
      </c>
      <c r="D4" s="88">
        <f>SUM(DatosViolenciaDoméstica!D45:D51)</f>
        <v>105</v>
      </c>
    </row>
    <row r="5" spans="2:4" x14ac:dyDescent="0.2">
      <c r="B5" s="87" t="s">
        <v>909</v>
      </c>
      <c r="C5" s="88">
        <f>SUM(DatosViolenciaDoméstica!C52:C55)</f>
        <v>122</v>
      </c>
      <c r="D5" s="88">
        <f>SUM(DatosViolenciaDoméstica!D52:D55)</f>
        <v>38</v>
      </c>
    </row>
    <row r="6" spans="2:4" ht="12.75" customHeight="1" x14ac:dyDescent="0.2">
      <c r="B6" s="87" t="s">
        <v>953</v>
      </c>
      <c r="C6" s="88">
        <f>DatosViolenciaDoméstica!C56</f>
        <v>0</v>
      </c>
      <c r="D6" s="88">
        <f>DatosViolenciaDoméstica!D56</f>
        <v>0</v>
      </c>
    </row>
    <row r="7" spans="2:4" ht="12.75" customHeight="1" x14ac:dyDescent="0.2">
      <c r="B7" s="87" t="s">
        <v>954</v>
      </c>
      <c r="C7" s="88">
        <f>SUM(DatosViolenciaDoméstica!C57:C59)</f>
        <v>17</v>
      </c>
      <c r="D7" s="88">
        <f>SUM(DatosViolenciaDoméstica!D57:D59)</f>
        <v>3</v>
      </c>
    </row>
    <row r="8" spans="2:4" ht="12.75" customHeight="1" x14ac:dyDescent="0.2">
      <c r="B8" s="87" t="s">
        <v>955</v>
      </c>
      <c r="C8" s="88">
        <f>DatosViolenciaDoméstica!C63</f>
        <v>0</v>
      </c>
      <c r="D8" s="88">
        <f>DatosViolenciaDoméstica!D63</f>
        <v>0</v>
      </c>
    </row>
    <row r="9" spans="2:4" ht="12.75" customHeight="1" x14ac:dyDescent="0.2">
      <c r="B9" s="87" t="s">
        <v>956</v>
      </c>
      <c r="C9" s="88">
        <f>DatosViolenciaDoméstica!C60</f>
        <v>0</v>
      </c>
      <c r="D9" s="88">
        <f>DatosViolenciaDoméstica!D60</f>
        <v>1</v>
      </c>
    </row>
    <row r="10" spans="2:4" ht="12.75" customHeight="1" x14ac:dyDescent="0.2">
      <c r="B10" s="87" t="s">
        <v>957</v>
      </c>
      <c r="C10" s="88">
        <f>SUM(DatosViolenciaDoméstica!C61:C62)</f>
        <v>76</v>
      </c>
      <c r="D10" s="88">
        <f>SUM(DatosViolenciaDoméstica!D61:D62)</f>
        <v>43</v>
      </c>
    </row>
    <row r="14" spans="2:4" ht="12.95" customHeight="1" thickTop="1" thickBot="1" x14ac:dyDescent="0.25">
      <c r="B14" s="195" t="s">
        <v>958</v>
      </c>
      <c r="C14" s="195"/>
    </row>
    <row r="15" spans="2:4" ht="13.5" thickTop="1" x14ac:dyDescent="0.2">
      <c r="B15" s="89" t="s">
        <v>959</v>
      </c>
      <c r="C15" s="90">
        <f>DatosViolenciaDoméstica!C31</f>
        <v>44</v>
      </c>
    </row>
    <row r="16" spans="2:4" ht="13.5" thickBot="1" x14ac:dyDescent="0.25">
      <c r="B16" s="91" t="s">
        <v>960</v>
      </c>
      <c r="C16" s="92">
        <f>DatosViolenciaDoméstica!C32</f>
        <v>78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196" t="s">
        <v>942</v>
      </c>
      <c r="C3" s="196"/>
    </row>
    <row r="4" spans="2:3" x14ac:dyDescent="0.2">
      <c r="B4" s="81" t="s">
        <v>943</v>
      </c>
      <c r="C4" s="82">
        <f>DatosMenores!C65</f>
        <v>209</v>
      </c>
    </row>
    <row r="5" spans="2:3" x14ac:dyDescent="0.2">
      <c r="B5" s="81" t="s">
        <v>944</v>
      </c>
      <c r="C5" s="83">
        <f>DatosMenores!C66</f>
        <v>426</v>
      </c>
    </row>
    <row r="6" spans="2:3" x14ac:dyDescent="0.2">
      <c r="B6" s="81" t="s">
        <v>945</v>
      </c>
      <c r="C6" s="83">
        <f>DatosMenores!C67</f>
        <v>89</v>
      </c>
    </row>
    <row r="7" spans="2:3" ht="25.5" x14ac:dyDescent="0.2">
      <c r="B7" s="81" t="s">
        <v>946</v>
      </c>
      <c r="C7" s="83">
        <f>DatosMenores!C70</f>
        <v>0</v>
      </c>
    </row>
    <row r="8" spans="2:3" ht="25.5" x14ac:dyDescent="0.2">
      <c r="B8" s="81" t="s">
        <v>688</v>
      </c>
      <c r="C8" s="83">
        <f>DatosMenores!C71</f>
        <v>66</v>
      </c>
    </row>
    <row r="9" spans="2:3" ht="25.5" x14ac:dyDescent="0.2">
      <c r="B9" s="81" t="s">
        <v>947</v>
      </c>
      <c r="C9" s="83">
        <f>DatosMenores!C72</f>
        <v>0</v>
      </c>
    </row>
    <row r="10" spans="2:3" ht="25.5" x14ac:dyDescent="0.2">
      <c r="B10" s="81" t="s">
        <v>224</v>
      </c>
      <c r="C10" s="83">
        <f>DatosMenores!C74</f>
        <v>1</v>
      </c>
    </row>
    <row r="11" spans="2:3" x14ac:dyDescent="0.2">
      <c r="B11" s="81" t="s">
        <v>948</v>
      </c>
      <c r="C11" s="83">
        <f>DatosMenores!C73</f>
        <v>39</v>
      </c>
    </row>
    <row r="12" spans="2:3" x14ac:dyDescent="0.2">
      <c r="B12" s="81" t="s">
        <v>949</v>
      </c>
      <c r="C12" s="83">
        <f>DatosMenores!C75</f>
        <v>0</v>
      </c>
    </row>
    <row r="13" spans="2:3" ht="25.5" x14ac:dyDescent="0.2">
      <c r="B13" s="81" t="s">
        <v>950</v>
      </c>
      <c r="C13" s="83">
        <f>DatosMenores!C68</f>
        <v>0</v>
      </c>
    </row>
    <row r="14" spans="2:3" ht="25.5" x14ac:dyDescent="0.2">
      <c r="B14" s="81" t="s">
        <v>951</v>
      </c>
      <c r="C14" s="83">
        <f>DatosMenores!C69</f>
        <v>55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896</v>
      </c>
    </row>
    <row r="4" spans="2:13" ht="39" thickBot="1" x14ac:dyDescent="0.25">
      <c r="B4" s="49" t="s">
        <v>289</v>
      </c>
      <c r="C4" s="50" t="s">
        <v>897</v>
      </c>
      <c r="D4" s="50" t="s">
        <v>898</v>
      </c>
      <c r="E4" s="50" t="s">
        <v>899</v>
      </c>
      <c r="F4" s="50" t="s">
        <v>900</v>
      </c>
      <c r="G4" s="50" t="s">
        <v>901</v>
      </c>
      <c r="H4" s="50" t="s">
        <v>902</v>
      </c>
      <c r="I4" s="50" t="s">
        <v>903</v>
      </c>
      <c r="J4" s="50" t="s">
        <v>904</v>
      </c>
      <c r="K4" s="50" t="s">
        <v>300</v>
      </c>
      <c r="L4" s="50" t="s">
        <v>905</v>
      </c>
      <c r="M4" s="51" t="s">
        <v>302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906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289</v>
      </c>
      <c r="E10" s="62" t="s">
        <v>899</v>
      </c>
      <c r="F10" s="62" t="s">
        <v>900</v>
      </c>
      <c r="G10" s="62" t="s">
        <v>901</v>
      </c>
      <c r="H10" s="62" t="s">
        <v>902</v>
      </c>
      <c r="I10" s="62" t="s">
        <v>903</v>
      </c>
      <c r="J10" s="62" t="s">
        <v>904</v>
      </c>
      <c r="K10" s="62" t="s">
        <v>905</v>
      </c>
      <c r="L10" s="63" t="s">
        <v>302</v>
      </c>
      <c r="M10" s="64"/>
    </row>
    <row r="11" spans="2:13" ht="13.15" customHeight="1" x14ac:dyDescent="0.2">
      <c r="B11" s="197" t="s">
        <v>907</v>
      </c>
      <c r="C11" s="197"/>
      <c r="D11" s="65">
        <f>DatosDelitos!B5+DatosDelitos!B13-DatosDelitos!B17</f>
        <v>3140</v>
      </c>
      <c r="E11" s="66">
        <f>DatosDelitos!G5+DatosDelitos!G13-DatosDelitos!G17</f>
        <v>531</v>
      </c>
      <c r="F11" s="66">
        <f>DatosDelitos!H5+DatosDelitos!H13-DatosDelitos!H17</f>
        <v>501</v>
      </c>
      <c r="G11" s="66">
        <f>DatosDelitos!I5+DatosDelitos!I13-DatosDelitos!I17</f>
        <v>14</v>
      </c>
      <c r="H11" s="67">
        <f>DatosDelitos!J5+DatosDelitos!J13-DatosDelitos!J17</f>
        <v>6</v>
      </c>
      <c r="I11" s="67">
        <f>DatosDelitos!K5+DatosDelitos!K13-DatosDelitos!K17</f>
        <v>1</v>
      </c>
      <c r="J11" s="67">
        <f>DatosDelitos!L5+DatosDelitos!L13-DatosDelitos!L17</f>
        <v>1</v>
      </c>
      <c r="K11" s="67">
        <f>DatosDelitos!N5+DatosDelitos!N13-DatosDelitos!N17</f>
        <v>20</v>
      </c>
      <c r="L11" s="68">
        <f>DatosDelitos!O5+DatosDelitos!O13-DatosDelitos!O17</f>
        <v>799</v>
      </c>
    </row>
    <row r="12" spans="2:13" ht="13.15" customHeight="1" x14ac:dyDescent="0.2">
      <c r="B12" s="198" t="s">
        <v>275</v>
      </c>
      <c r="C12" s="198"/>
      <c r="D12" s="69">
        <f>DatosDelitos!B10</f>
        <v>3</v>
      </c>
      <c r="E12" s="70">
        <f>DatosDelitos!G10</f>
        <v>0</v>
      </c>
      <c r="F12" s="70">
        <f>DatosDelitos!H10</f>
        <v>0</v>
      </c>
      <c r="G12" s="70">
        <f>DatosDelitos!I10</f>
        <v>0</v>
      </c>
      <c r="H12" s="70">
        <f>DatosDelitos!J10</f>
        <v>1</v>
      </c>
      <c r="I12" s="70">
        <f>DatosDelitos!K10</f>
        <v>0</v>
      </c>
      <c r="J12" s="70">
        <f>DatosDelitos!L10</f>
        <v>0</v>
      </c>
      <c r="K12" s="70">
        <f>DatosDelitos!N10</f>
        <v>0</v>
      </c>
      <c r="L12" s="71">
        <f>DatosDelitos!O10</f>
        <v>0</v>
      </c>
    </row>
    <row r="13" spans="2:13" ht="13.15" customHeight="1" x14ac:dyDescent="0.2">
      <c r="B13" s="198" t="s">
        <v>318</v>
      </c>
      <c r="C13" s="198"/>
      <c r="D13" s="69">
        <f>DatosDelitos!B20</f>
        <v>2</v>
      </c>
      <c r="E13" s="70">
        <f>DatosDelitos!G20</f>
        <v>0</v>
      </c>
      <c r="F13" s="70">
        <f>DatosDelitos!H20</f>
        <v>0</v>
      </c>
      <c r="G13" s="70">
        <f>DatosDelitos!I20</f>
        <v>0</v>
      </c>
      <c r="H13" s="70">
        <f>DatosDelitos!J20</f>
        <v>0</v>
      </c>
      <c r="I13" s="70">
        <f>DatosDelitos!K20</f>
        <v>0</v>
      </c>
      <c r="J13" s="70">
        <f>DatosDelitos!L20</f>
        <v>0</v>
      </c>
      <c r="K13" s="70">
        <f>DatosDelitos!N20</f>
        <v>0</v>
      </c>
      <c r="L13" s="71">
        <f>DatosDelitos!O20</f>
        <v>0</v>
      </c>
    </row>
    <row r="14" spans="2:13" ht="13.15" customHeight="1" x14ac:dyDescent="0.2">
      <c r="B14" s="198" t="s">
        <v>321</v>
      </c>
      <c r="C14" s="198"/>
      <c r="D14" s="69">
        <f>DatosDelitos!B23</f>
        <v>0</v>
      </c>
      <c r="E14" s="70">
        <f>DatosDelitos!G23</f>
        <v>0</v>
      </c>
      <c r="F14" s="70">
        <f>DatosDelitos!H23</f>
        <v>0</v>
      </c>
      <c r="G14" s="70">
        <f>DatosDelitos!I23</f>
        <v>0</v>
      </c>
      <c r="H14" s="70">
        <f>DatosDelitos!J23</f>
        <v>0</v>
      </c>
      <c r="I14" s="70">
        <f>DatosDelitos!K23</f>
        <v>0</v>
      </c>
      <c r="J14" s="70">
        <f>DatosDelitos!L23</f>
        <v>0</v>
      </c>
      <c r="K14" s="70">
        <f>DatosDelitos!N23</f>
        <v>0</v>
      </c>
      <c r="L14" s="71">
        <f>DatosDelitos!O23</f>
        <v>0</v>
      </c>
    </row>
    <row r="15" spans="2:13" ht="13.15" customHeight="1" x14ac:dyDescent="0.2">
      <c r="B15" s="198" t="s">
        <v>908</v>
      </c>
      <c r="C15" s="198"/>
      <c r="D15" s="69">
        <f>DatosDelitos!B17+DatosDelitos!B44</f>
        <v>974</v>
      </c>
      <c r="E15" s="70">
        <f>DatosDelitos!G17+DatosDelitos!G44</f>
        <v>550</v>
      </c>
      <c r="F15" s="70">
        <f>DatosDelitos!H16+DatosDelitos!H44</f>
        <v>59</v>
      </c>
      <c r="G15" s="70">
        <f>DatosDelitos!I17+DatosDelitos!I44</f>
        <v>5</v>
      </c>
      <c r="H15" s="70">
        <f>DatosDelitos!J17+DatosDelitos!J44</f>
        <v>3</v>
      </c>
      <c r="I15" s="70">
        <f>DatosDelitos!K17+DatosDelitos!K44</f>
        <v>0</v>
      </c>
      <c r="J15" s="70">
        <f>DatosDelitos!L17+DatosDelitos!L44</f>
        <v>0</v>
      </c>
      <c r="K15" s="70">
        <f>DatosDelitos!N17+DatosDelitos!N44</f>
        <v>9</v>
      </c>
      <c r="L15" s="71">
        <f>DatosDelitos!O17+DatosDelitos!O44</f>
        <v>425</v>
      </c>
    </row>
    <row r="16" spans="2:13" ht="13.15" customHeight="1" x14ac:dyDescent="0.2">
      <c r="B16" s="198" t="s">
        <v>909</v>
      </c>
      <c r="C16" s="198"/>
      <c r="D16" s="69">
        <f>DatosDelitos!B30</f>
        <v>614</v>
      </c>
      <c r="E16" s="70">
        <f>DatosDelitos!G30</f>
        <v>350</v>
      </c>
      <c r="F16" s="70">
        <f>DatosDelitos!H30</f>
        <v>268</v>
      </c>
      <c r="G16" s="70">
        <f>DatosDelitos!I30</f>
        <v>4</v>
      </c>
      <c r="H16" s="70">
        <f>DatosDelitos!J30</f>
        <v>4</v>
      </c>
      <c r="I16" s="70">
        <f>DatosDelitos!K30</f>
        <v>0</v>
      </c>
      <c r="J16" s="70">
        <f>DatosDelitos!L30</f>
        <v>0</v>
      </c>
      <c r="K16" s="70">
        <f>DatosDelitos!N30</f>
        <v>12</v>
      </c>
      <c r="L16" s="71">
        <f>DatosDelitos!O30</f>
        <v>632</v>
      </c>
    </row>
    <row r="17" spans="2:12" ht="13.15" customHeight="1" x14ac:dyDescent="0.2">
      <c r="B17" s="199" t="s">
        <v>910</v>
      </c>
      <c r="C17" s="199"/>
      <c r="D17" s="69">
        <f>DatosDelitos!B42-DatosDelitos!B44</f>
        <v>9</v>
      </c>
      <c r="E17" s="70">
        <f>DatosDelitos!G42-DatosDelitos!G44</f>
        <v>1</v>
      </c>
      <c r="F17" s="70">
        <f>DatosDelitos!H42-DatosDelitos!H44</f>
        <v>0</v>
      </c>
      <c r="G17" s="70">
        <f>DatosDelitos!I42-DatosDelitos!I44</f>
        <v>0</v>
      </c>
      <c r="H17" s="70">
        <f>DatosDelitos!J42-DatosDelitos!J44</f>
        <v>0</v>
      </c>
      <c r="I17" s="70">
        <f>DatosDelitos!K42-DatosDelitos!K44</f>
        <v>0</v>
      </c>
      <c r="J17" s="70">
        <f>DatosDelitos!L42-DatosDelitos!L44</f>
        <v>0</v>
      </c>
      <c r="K17" s="70">
        <f>DatosDelitos!N42-DatosDelitos!N44</f>
        <v>1</v>
      </c>
      <c r="L17" s="71">
        <f>DatosDelitos!O42-DatosDelitos!O44</f>
        <v>0</v>
      </c>
    </row>
    <row r="18" spans="2:12" ht="13.15" customHeight="1" x14ac:dyDescent="0.2">
      <c r="B18" s="198" t="s">
        <v>911</v>
      </c>
      <c r="C18" s="198"/>
      <c r="D18" s="69">
        <f>DatosDelitos!B50</f>
        <v>298</v>
      </c>
      <c r="E18" s="70">
        <f>DatosDelitos!G50</f>
        <v>99</v>
      </c>
      <c r="F18" s="70">
        <f>DatosDelitos!H50</f>
        <v>51</v>
      </c>
      <c r="G18" s="70">
        <f>DatosDelitos!I50</f>
        <v>20</v>
      </c>
      <c r="H18" s="70">
        <f>DatosDelitos!J50</f>
        <v>20</v>
      </c>
      <c r="I18" s="70">
        <f>DatosDelitos!K50</f>
        <v>0</v>
      </c>
      <c r="J18" s="70">
        <f>DatosDelitos!L50</f>
        <v>0</v>
      </c>
      <c r="K18" s="70">
        <f>DatosDelitos!N50</f>
        <v>13</v>
      </c>
      <c r="L18" s="71">
        <f>DatosDelitos!O50</f>
        <v>79</v>
      </c>
    </row>
    <row r="19" spans="2:12" ht="13.15" customHeight="1" x14ac:dyDescent="0.2">
      <c r="B19" s="198" t="s">
        <v>912</v>
      </c>
      <c r="C19" s="198"/>
      <c r="D19" s="69">
        <f>DatosDelitos!B72</f>
        <v>7</v>
      </c>
      <c r="E19" s="70">
        <f>DatosDelitos!G72</f>
        <v>1</v>
      </c>
      <c r="F19" s="70">
        <f>DatosDelitos!H72</f>
        <v>4</v>
      </c>
      <c r="G19" s="70">
        <f>DatosDelitos!I72</f>
        <v>1</v>
      </c>
      <c r="H19" s="70">
        <f>DatosDelitos!J72</f>
        <v>0</v>
      </c>
      <c r="I19" s="70">
        <f>DatosDelitos!K72</f>
        <v>0</v>
      </c>
      <c r="J19" s="70">
        <f>DatosDelitos!L72</f>
        <v>0</v>
      </c>
      <c r="K19" s="70">
        <f>DatosDelitos!N72</f>
        <v>1</v>
      </c>
      <c r="L19" s="71">
        <f>DatosDelitos!O72</f>
        <v>0</v>
      </c>
    </row>
    <row r="20" spans="2:12" ht="27" customHeight="1" x14ac:dyDescent="0.2">
      <c r="B20" s="198" t="s">
        <v>913</v>
      </c>
      <c r="C20" s="198"/>
      <c r="D20" s="69">
        <f>DatosDelitos!B74</f>
        <v>44</v>
      </c>
      <c r="E20" s="70">
        <f>DatosDelitos!G74</f>
        <v>13</v>
      </c>
      <c r="F20" s="70">
        <f>DatosDelitos!H74</f>
        <v>10</v>
      </c>
      <c r="G20" s="70">
        <f>DatosDelitos!I74</f>
        <v>1</v>
      </c>
      <c r="H20" s="70">
        <f>DatosDelitos!J74</f>
        <v>2</v>
      </c>
      <c r="I20" s="70">
        <f>DatosDelitos!K74</f>
        <v>0</v>
      </c>
      <c r="J20" s="70">
        <f>DatosDelitos!L74</f>
        <v>0</v>
      </c>
      <c r="K20" s="70">
        <f>DatosDelitos!N74</f>
        <v>0</v>
      </c>
      <c r="L20" s="71">
        <f>DatosDelitos!O74</f>
        <v>2</v>
      </c>
    </row>
    <row r="21" spans="2:12" ht="13.15" customHeight="1" x14ac:dyDescent="0.2">
      <c r="B21" s="199" t="s">
        <v>914</v>
      </c>
      <c r="C21" s="199"/>
      <c r="D21" s="69">
        <f>DatosDelitos!B82</f>
        <v>140</v>
      </c>
      <c r="E21" s="70">
        <f>DatosDelitos!G82</f>
        <v>50</v>
      </c>
      <c r="F21" s="70">
        <f>DatosDelitos!H82</f>
        <v>56</v>
      </c>
      <c r="G21" s="70">
        <f>DatosDelitos!I82</f>
        <v>2</v>
      </c>
      <c r="H21" s="70">
        <f>DatosDelitos!J82</f>
        <v>1</v>
      </c>
      <c r="I21" s="70">
        <f>DatosDelitos!K82</f>
        <v>0</v>
      </c>
      <c r="J21" s="70">
        <f>DatosDelitos!L82</f>
        <v>0</v>
      </c>
      <c r="K21" s="70">
        <f>DatosDelitos!N82</f>
        <v>0</v>
      </c>
      <c r="L21" s="71">
        <f>DatosDelitos!O82</f>
        <v>69</v>
      </c>
    </row>
    <row r="22" spans="2:12" ht="13.15" customHeight="1" x14ac:dyDescent="0.2">
      <c r="B22" s="198" t="s">
        <v>915</v>
      </c>
      <c r="C22" s="198"/>
      <c r="D22" s="69">
        <f>DatosDelitos!B85</f>
        <v>248</v>
      </c>
      <c r="E22" s="70">
        <f>DatosDelitos!G85</f>
        <v>131</v>
      </c>
      <c r="F22" s="70">
        <f>DatosDelitos!H85</f>
        <v>63</v>
      </c>
      <c r="G22" s="70">
        <f>DatosDelitos!I85</f>
        <v>0</v>
      </c>
      <c r="H22" s="70">
        <f>DatosDelitos!J85</f>
        <v>0</v>
      </c>
      <c r="I22" s="70">
        <f>DatosDelitos!K85</f>
        <v>0</v>
      </c>
      <c r="J22" s="70">
        <f>DatosDelitos!L85</f>
        <v>0</v>
      </c>
      <c r="K22" s="70">
        <f>DatosDelitos!N85</f>
        <v>0</v>
      </c>
      <c r="L22" s="71">
        <f>DatosDelitos!O85</f>
        <v>54</v>
      </c>
    </row>
    <row r="23" spans="2:12" ht="13.15" customHeight="1" x14ac:dyDescent="0.2">
      <c r="B23" s="198" t="s">
        <v>643</v>
      </c>
      <c r="C23" s="198"/>
      <c r="D23" s="69">
        <f>DatosDelitos!B97</f>
        <v>4157</v>
      </c>
      <c r="E23" s="70">
        <f>DatosDelitos!G97</f>
        <v>1283</v>
      </c>
      <c r="F23" s="70">
        <f>DatosDelitos!H97</f>
        <v>917</v>
      </c>
      <c r="G23" s="70">
        <f>DatosDelitos!I97</f>
        <v>1</v>
      </c>
      <c r="H23" s="70">
        <f>DatosDelitos!J97</f>
        <v>0</v>
      </c>
      <c r="I23" s="70">
        <f>DatosDelitos!K97</f>
        <v>0</v>
      </c>
      <c r="J23" s="70">
        <f>DatosDelitos!L97</f>
        <v>0</v>
      </c>
      <c r="K23" s="70">
        <f>DatosDelitos!N97</f>
        <v>11</v>
      </c>
      <c r="L23" s="71">
        <f>DatosDelitos!O97</f>
        <v>568</v>
      </c>
    </row>
    <row r="24" spans="2:12" ht="27" customHeight="1" x14ac:dyDescent="0.2">
      <c r="B24" s="198" t="s">
        <v>916</v>
      </c>
      <c r="C24" s="198"/>
      <c r="D24" s="69">
        <f>DatosDelitos!B131</f>
        <v>10</v>
      </c>
      <c r="E24" s="70">
        <f>DatosDelitos!G131</f>
        <v>0</v>
      </c>
      <c r="F24" s="70">
        <f>DatosDelitos!H131</f>
        <v>3</v>
      </c>
      <c r="G24" s="70">
        <f>DatosDelitos!I131</f>
        <v>0</v>
      </c>
      <c r="H24" s="70">
        <f>DatosDelitos!J131</f>
        <v>0</v>
      </c>
      <c r="I24" s="70">
        <f>DatosDelitos!K131</f>
        <v>0</v>
      </c>
      <c r="J24" s="70">
        <f>DatosDelitos!L131</f>
        <v>0</v>
      </c>
      <c r="K24" s="70">
        <f>DatosDelitos!N131</f>
        <v>0</v>
      </c>
      <c r="L24" s="71">
        <f>DatosDelitos!O131</f>
        <v>2</v>
      </c>
    </row>
    <row r="25" spans="2:12" ht="13.15" customHeight="1" x14ac:dyDescent="0.2">
      <c r="B25" s="198" t="s">
        <v>917</v>
      </c>
      <c r="C25" s="198"/>
      <c r="D25" s="69">
        <f>DatosDelitos!B137</f>
        <v>4</v>
      </c>
      <c r="E25" s="70">
        <f>DatosDelitos!G137</f>
        <v>6</v>
      </c>
      <c r="F25" s="70">
        <f>DatosDelitos!H137</f>
        <v>0</v>
      </c>
      <c r="G25" s="70">
        <f>DatosDelitos!I137</f>
        <v>0</v>
      </c>
      <c r="H25" s="70">
        <f>DatosDelitos!J137</f>
        <v>0</v>
      </c>
      <c r="I25" s="70">
        <f>DatosDelitos!K137</f>
        <v>0</v>
      </c>
      <c r="J25" s="70">
        <f>DatosDelitos!L137</f>
        <v>0</v>
      </c>
      <c r="K25" s="70">
        <f>DatosDelitos!N137</f>
        <v>0</v>
      </c>
      <c r="L25" s="71">
        <f>DatosDelitos!O137</f>
        <v>1</v>
      </c>
    </row>
    <row r="26" spans="2:12" ht="13.15" customHeight="1" x14ac:dyDescent="0.2">
      <c r="B26" s="199" t="s">
        <v>918</v>
      </c>
      <c r="C26" s="199"/>
      <c r="D26" s="69">
        <f>DatosDelitos!B144</f>
        <v>12</v>
      </c>
      <c r="E26" s="70">
        <f>DatosDelitos!G144</f>
        <v>0</v>
      </c>
      <c r="F26" s="70">
        <f>DatosDelitos!H144</f>
        <v>0</v>
      </c>
      <c r="G26" s="70">
        <f>DatosDelitos!I144</f>
        <v>0</v>
      </c>
      <c r="H26" s="70">
        <f>DatosDelitos!J144</f>
        <v>0</v>
      </c>
      <c r="I26" s="70">
        <f>DatosDelitos!K144</f>
        <v>0</v>
      </c>
      <c r="J26" s="70">
        <f>DatosDelitos!L144</f>
        <v>0</v>
      </c>
      <c r="K26" s="70">
        <f>DatosDelitos!N144</f>
        <v>0</v>
      </c>
      <c r="L26" s="71">
        <f>DatosDelitos!O144</f>
        <v>0</v>
      </c>
    </row>
    <row r="27" spans="2:12" ht="38.25" customHeight="1" x14ac:dyDescent="0.2">
      <c r="B27" s="198" t="s">
        <v>919</v>
      </c>
      <c r="C27" s="198"/>
      <c r="D27" s="69">
        <f>DatosDelitos!B147</f>
        <v>42</v>
      </c>
      <c r="E27" s="70">
        <f>DatosDelitos!G147</f>
        <v>12</v>
      </c>
      <c r="F27" s="70">
        <f>DatosDelitos!H147</f>
        <v>12</v>
      </c>
      <c r="G27" s="70">
        <f>DatosDelitos!I147</f>
        <v>0</v>
      </c>
      <c r="H27" s="70">
        <f>DatosDelitos!J147</f>
        <v>0</v>
      </c>
      <c r="I27" s="70">
        <f>DatosDelitos!K147</f>
        <v>0</v>
      </c>
      <c r="J27" s="70">
        <f>DatosDelitos!L147</f>
        <v>0</v>
      </c>
      <c r="K27" s="70">
        <f>DatosDelitos!N147</f>
        <v>0</v>
      </c>
      <c r="L27" s="71">
        <f>DatosDelitos!O147</f>
        <v>6</v>
      </c>
    </row>
    <row r="28" spans="2:12" ht="13.15" customHeight="1" x14ac:dyDescent="0.2">
      <c r="B28" s="198" t="s">
        <v>920</v>
      </c>
      <c r="C28" s="198"/>
      <c r="D28" s="69">
        <f>DatosDelitos!B156+SUM(DatosDelitos!B167:B172)</f>
        <v>32</v>
      </c>
      <c r="E28" s="70">
        <f>DatosDelitos!G156+SUM(DatosDelitos!G167:G172)</f>
        <v>8</v>
      </c>
      <c r="F28" s="70">
        <f>DatosDelitos!H156+SUM(DatosDelitos!H167:H172)</f>
        <v>5</v>
      </c>
      <c r="G28" s="70">
        <f>DatosDelitos!I156+SUM(DatosDelitos!I167:I172)</f>
        <v>0</v>
      </c>
      <c r="H28" s="70">
        <f>DatosDelitos!J156+SUM(DatosDelitos!J167:J172)</f>
        <v>0</v>
      </c>
      <c r="I28" s="70">
        <f>DatosDelitos!K156+SUM(DatosDelitos!K167:K172)</f>
        <v>1</v>
      </c>
      <c r="J28" s="70">
        <f>DatosDelitos!L156+SUM(DatosDelitos!L167:L172)</f>
        <v>0</v>
      </c>
      <c r="K28" s="70">
        <f>DatosDelitos!N156+SUM(DatosDelitos!N167:N172)</f>
        <v>0</v>
      </c>
      <c r="L28" s="70">
        <f>DatosDelitos!O156+SUM(DatosDelitos!O167:P172)</f>
        <v>2</v>
      </c>
    </row>
    <row r="29" spans="2:12" ht="13.15" customHeight="1" x14ac:dyDescent="0.2">
      <c r="B29" s="198" t="s">
        <v>921</v>
      </c>
      <c r="C29" s="198"/>
      <c r="D29" s="69">
        <f>SUM(DatosDelitos!B173:B177)</f>
        <v>181</v>
      </c>
      <c r="E29" s="70">
        <f>SUM(DatosDelitos!G173:G177)</f>
        <v>140</v>
      </c>
      <c r="F29" s="70">
        <f>SUM(DatosDelitos!H173:H177)</f>
        <v>110</v>
      </c>
      <c r="G29" s="70">
        <f>SUM(DatosDelitos!I173:I177)</f>
        <v>1</v>
      </c>
      <c r="H29" s="70">
        <f>SUM(DatosDelitos!J173:J177)</f>
        <v>0</v>
      </c>
      <c r="I29" s="70">
        <f>SUM(DatosDelitos!K173:K177)</f>
        <v>0</v>
      </c>
      <c r="J29" s="70">
        <f>SUM(DatosDelitos!L173:L177)</f>
        <v>0</v>
      </c>
      <c r="K29" s="70">
        <f>SUM(DatosDelitos!N173:N177)</f>
        <v>9</v>
      </c>
      <c r="L29" s="70">
        <f>SUM(DatosDelitos!O173:O177)</f>
        <v>77</v>
      </c>
    </row>
    <row r="30" spans="2:12" ht="13.15" customHeight="1" x14ac:dyDescent="0.2">
      <c r="B30" s="198" t="s">
        <v>922</v>
      </c>
      <c r="C30" s="198"/>
      <c r="D30" s="69">
        <f>DatosDelitos!B178</f>
        <v>694</v>
      </c>
      <c r="E30" s="70">
        <f>DatosDelitos!G178</f>
        <v>370</v>
      </c>
      <c r="F30" s="70">
        <f>DatosDelitos!H178</f>
        <v>172</v>
      </c>
      <c r="G30" s="70">
        <f>DatosDelitos!I178</f>
        <v>1</v>
      </c>
      <c r="H30" s="70">
        <f>DatosDelitos!J178</f>
        <v>0</v>
      </c>
      <c r="I30" s="70">
        <f>DatosDelitos!K178</f>
        <v>0</v>
      </c>
      <c r="J30" s="70">
        <f>DatosDelitos!L178</f>
        <v>0</v>
      </c>
      <c r="K30" s="70">
        <f>DatosDelitos!N178</f>
        <v>2</v>
      </c>
      <c r="L30" s="70">
        <f>DatosDelitos!O178</f>
        <v>1248</v>
      </c>
    </row>
    <row r="31" spans="2:12" ht="13.15" customHeight="1" x14ac:dyDescent="0.2">
      <c r="B31" s="198" t="s">
        <v>923</v>
      </c>
      <c r="C31" s="198"/>
      <c r="D31" s="69">
        <f>DatosDelitos!B186</f>
        <v>224</v>
      </c>
      <c r="E31" s="70">
        <f>DatosDelitos!G186</f>
        <v>94</v>
      </c>
      <c r="F31" s="70">
        <f>DatosDelitos!H186</f>
        <v>79</v>
      </c>
      <c r="G31" s="70">
        <f>DatosDelitos!I186</f>
        <v>0</v>
      </c>
      <c r="H31" s="70">
        <f>DatosDelitos!J186</f>
        <v>0</v>
      </c>
      <c r="I31" s="70">
        <f>DatosDelitos!K186</f>
        <v>0</v>
      </c>
      <c r="J31" s="70">
        <f>DatosDelitos!L186</f>
        <v>0</v>
      </c>
      <c r="K31" s="70">
        <f>DatosDelitos!N186</f>
        <v>0</v>
      </c>
      <c r="L31" s="70">
        <f>DatosDelitos!O186</f>
        <v>69</v>
      </c>
    </row>
    <row r="32" spans="2:12" ht="13.15" customHeight="1" x14ac:dyDescent="0.2">
      <c r="B32" s="198" t="s">
        <v>924</v>
      </c>
      <c r="C32" s="198"/>
      <c r="D32" s="69">
        <f>DatosDelitos!B201</f>
        <v>49</v>
      </c>
      <c r="E32" s="70">
        <f>DatosDelitos!G201</f>
        <v>14</v>
      </c>
      <c r="F32" s="70">
        <f>DatosDelitos!H201</f>
        <v>19</v>
      </c>
      <c r="G32" s="70">
        <f>DatosDelitos!I201</f>
        <v>0</v>
      </c>
      <c r="H32" s="70">
        <f>DatosDelitos!J201</f>
        <v>0</v>
      </c>
      <c r="I32" s="70">
        <f>DatosDelitos!K201</f>
        <v>1</v>
      </c>
      <c r="J32" s="70">
        <f>DatosDelitos!L201</f>
        <v>0</v>
      </c>
      <c r="K32" s="70">
        <f>DatosDelitos!N201</f>
        <v>0</v>
      </c>
      <c r="L32" s="70">
        <f>DatosDelitos!O201</f>
        <v>17</v>
      </c>
    </row>
    <row r="33" spans="2:13" ht="13.15" customHeight="1" x14ac:dyDescent="0.2">
      <c r="B33" s="198" t="s">
        <v>925</v>
      </c>
      <c r="C33" s="198"/>
      <c r="D33" s="69">
        <f>DatosDelitos!B221</f>
        <v>667</v>
      </c>
      <c r="E33" s="70">
        <f>DatosDelitos!G221</f>
        <v>479</v>
      </c>
      <c r="F33" s="70">
        <f>DatosDelitos!H221</f>
        <v>215</v>
      </c>
      <c r="G33" s="70">
        <f>DatosDelitos!I221</f>
        <v>0</v>
      </c>
      <c r="H33" s="70">
        <f>DatosDelitos!J221</f>
        <v>1</v>
      </c>
      <c r="I33" s="70">
        <f>DatosDelitos!K221</f>
        <v>0</v>
      </c>
      <c r="J33" s="70">
        <f>DatosDelitos!L221</f>
        <v>0</v>
      </c>
      <c r="K33" s="70">
        <f>DatosDelitos!N221</f>
        <v>20</v>
      </c>
      <c r="L33" s="70">
        <f>DatosDelitos!O221</f>
        <v>357</v>
      </c>
    </row>
    <row r="34" spans="2:13" ht="13.15" customHeight="1" x14ac:dyDescent="0.2">
      <c r="B34" s="198" t="s">
        <v>926</v>
      </c>
      <c r="C34" s="198"/>
      <c r="D34" s="69">
        <f>DatosDelitos!B242</f>
        <v>7</v>
      </c>
      <c r="E34" s="70">
        <f>DatosDelitos!G242</f>
        <v>0</v>
      </c>
      <c r="F34" s="70">
        <f>DatosDelitos!H242</f>
        <v>0</v>
      </c>
      <c r="G34" s="70">
        <f>DatosDelitos!I242</f>
        <v>0</v>
      </c>
      <c r="H34" s="70">
        <f>DatosDelitos!J242</f>
        <v>0</v>
      </c>
      <c r="I34" s="70">
        <f>DatosDelitos!K242</f>
        <v>0</v>
      </c>
      <c r="J34" s="70">
        <f>DatosDelitos!L242</f>
        <v>0</v>
      </c>
      <c r="K34" s="70">
        <f>DatosDelitos!N242</f>
        <v>0</v>
      </c>
      <c r="L34" s="70">
        <f>DatosDelitos!O242</f>
        <v>0</v>
      </c>
    </row>
    <row r="35" spans="2:13" ht="13.15" customHeight="1" x14ac:dyDescent="0.2">
      <c r="B35" s="198" t="s">
        <v>927</v>
      </c>
      <c r="C35" s="198"/>
      <c r="D35" s="69">
        <f>DatosDelitos!B269</f>
        <v>303</v>
      </c>
      <c r="E35" s="70">
        <f>DatosDelitos!G269</f>
        <v>360</v>
      </c>
      <c r="F35" s="70">
        <f>DatosDelitos!H269</f>
        <v>273</v>
      </c>
      <c r="G35" s="70">
        <f>DatosDelitos!I269</f>
        <v>0</v>
      </c>
      <c r="H35" s="70">
        <f>DatosDelitos!J269</f>
        <v>0</v>
      </c>
      <c r="I35" s="70">
        <f>DatosDelitos!K269</f>
        <v>0</v>
      </c>
      <c r="J35" s="70">
        <f>DatosDelitos!L269</f>
        <v>0</v>
      </c>
      <c r="K35" s="70">
        <f>DatosDelitos!N269</f>
        <v>0</v>
      </c>
      <c r="L35" s="70">
        <f>DatosDelitos!O269</f>
        <v>265</v>
      </c>
    </row>
    <row r="36" spans="2:13" ht="38.25" customHeight="1" x14ac:dyDescent="0.2">
      <c r="B36" s="198" t="s">
        <v>928</v>
      </c>
      <c r="C36" s="198"/>
      <c r="D36" s="69">
        <f>DatosDelitos!B299</f>
        <v>0</v>
      </c>
      <c r="E36" s="70">
        <f>DatosDelitos!G299</f>
        <v>0</v>
      </c>
      <c r="F36" s="70">
        <f>DatosDelitos!H299</f>
        <v>0</v>
      </c>
      <c r="G36" s="70">
        <f>DatosDelitos!I299</f>
        <v>0</v>
      </c>
      <c r="H36" s="70">
        <f>DatosDelitos!J299</f>
        <v>0</v>
      </c>
      <c r="I36" s="70">
        <f>DatosDelitos!K299</f>
        <v>0</v>
      </c>
      <c r="J36" s="70">
        <f>DatosDelitos!L299</f>
        <v>0</v>
      </c>
      <c r="K36" s="70">
        <f>DatosDelitos!N299</f>
        <v>0</v>
      </c>
      <c r="L36" s="70">
        <f>DatosDelitos!O299</f>
        <v>0</v>
      </c>
    </row>
    <row r="37" spans="2:13" ht="13.15" customHeight="1" x14ac:dyDescent="0.2">
      <c r="B37" s="198" t="s">
        <v>929</v>
      </c>
      <c r="C37" s="198"/>
      <c r="D37" s="69">
        <f>DatosDelitos!B303</f>
        <v>23</v>
      </c>
      <c r="E37" s="70">
        <f>DatosDelitos!G303</f>
        <v>0</v>
      </c>
      <c r="F37" s="70">
        <f>DatosDelitos!H303</f>
        <v>0</v>
      </c>
      <c r="G37" s="70">
        <f>DatosDelitos!I303</f>
        <v>0</v>
      </c>
      <c r="H37" s="70">
        <f>DatosDelitos!J303</f>
        <v>0</v>
      </c>
      <c r="I37" s="70">
        <f>DatosDelitos!K303</f>
        <v>0</v>
      </c>
      <c r="J37" s="70">
        <f>DatosDelitos!L303</f>
        <v>0</v>
      </c>
      <c r="K37" s="70">
        <f>DatosDelitos!N303</f>
        <v>0</v>
      </c>
      <c r="L37" s="70">
        <f>DatosDelitos!O303</f>
        <v>0</v>
      </c>
    </row>
    <row r="38" spans="2:13" ht="13.15" customHeight="1" x14ac:dyDescent="0.2">
      <c r="B38" s="198" t="s">
        <v>930</v>
      </c>
      <c r="C38" s="198"/>
      <c r="D38" s="69">
        <f>DatosDelitos!B310+DatosDelitos!B316+DatosDelitos!B318</f>
        <v>3</v>
      </c>
      <c r="E38" s="70">
        <f>DatosDelitos!G310+DatosDelitos!G316+DatosDelitos!G318</f>
        <v>1</v>
      </c>
      <c r="F38" s="70">
        <f>DatosDelitos!H310+DatosDelitos!H316+DatosDelitos!H318</f>
        <v>0</v>
      </c>
      <c r="G38" s="70">
        <f>DatosDelitos!I310+DatosDelitos!I316+DatosDelitos!I318</f>
        <v>0</v>
      </c>
      <c r="H38" s="70">
        <f>DatosDelitos!J310+DatosDelitos!J316+DatosDelitos!J318</f>
        <v>0</v>
      </c>
      <c r="I38" s="70">
        <f>DatosDelitos!K310+DatosDelitos!K316+DatosDelitos!K318</f>
        <v>0</v>
      </c>
      <c r="J38" s="70">
        <f>DatosDelitos!L310+DatosDelitos!L316+DatosDelitos!L318</f>
        <v>0</v>
      </c>
      <c r="K38" s="70">
        <f>DatosDelitos!N310+DatosDelitos!N316+DatosDelitos!N318</f>
        <v>0</v>
      </c>
      <c r="L38" s="70">
        <f>DatosDelitos!O310+DatosDelitos!O316+DatosDelitos!O318</f>
        <v>4</v>
      </c>
    </row>
    <row r="39" spans="2:13" ht="13.15" customHeight="1" x14ac:dyDescent="0.2">
      <c r="B39" s="198" t="s">
        <v>931</v>
      </c>
      <c r="C39" s="198"/>
      <c r="D39" s="69">
        <f>DatosDelitos!B321</f>
        <v>2131</v>
      </c>
      <c r="E39" s="70">
        <f>DatosDelitos!G321</f>
        <v>58</v>
      </c>
      <c r="F39" s="70">
        <f>DatosDelitos!H321</f>
        <v>5</v>
      </c>
      <c r="G39" s="70">
        <f>DatosDelitos!I321</f>
        <v>1</v>
      </c>
      <c r="H39" s="70">
        <f>DatosDelitos!J321</f>
        <v>0</v>
      </c>
      <c r="I39" s="70">
        <f>DatosDelitos!K321</f>
        <v>1</v>
      </c>
      <c r="J39" s="70">
        <f>DatosDelitos!L321</f>
        <v>0</v>
      </c>
      <c r="K39" s="70">
        <f>DatosDelitos!N321</f>
        <v>0</v>
      </c>
      <c r="L39" s="70">
        <f>DatosDelitos!O321</f>
        <v>43</v>
      </c>
    </row>
    <row r="40" spans="2:13" ht="13.15" customHeight="1" x14ac:dyDescent="0.2">
      <c r="B40" s="198" t="s">
        <v>932</v>
      </c>
      <c r="C40" s="198"/>
      <c r="D40" s="69">
        <f>DatosDelitos!B323</f>
        <v>5</v>
      </c>
      <c r="E40" s="69">
        <f>DatosDelitos!G323</f>
        <v>0</v>
      </c>
      <c r="F40" s="69">
        <f>DatosDelitos!H323</f>
        <v>0</v>
      </c>
      <c r="G40" s="69">
        <f>DatosDelitos!I323</f>
        <v>0</v>
      </c>
      <c r="H40" s="69">
        <f>DatosDelitos!J323</f>
        <v>0</v>
      </c>
      <c r="I40" s="69">
        <f>DatosDelitos!K323</f>
        <v>0</v>
      </c>
      <c r="J40" s="69">
        <f>DatosDelitos!L323</f>
        <v>0</v>
      </c>
      <c r="K40" s="69">
        <f>DatosDelitos!N323</f>
        <v>3</v>
      </c>
      <c r="L40" s="69">
        <f>DatosDelitos!O323</f>
        <v>0</v>
      </c>
    </row>
    <row r="41" spans="2:13" ht="13.15" customHeight="1" x14ac:dyDescent="0.2">
      <c r="B41" s="198" t="s">
        <v>623</v>
      </c>
      <c r="C41" s="198"/>
      <c r="D41" s="69">
        <f>DatosDelitos!B325</f>
        <v>0</v>
      </c>
      <c r="E41" s="69">
        <f>DatosDelitos!G325</f>
        <v>0</v>
      </c>
      <c r="F41" s="69">
        <f>DatosDelitos!H325</f>
        <v>0</v>
      </c>
      <c r="G41" s="69">
        <f>DatosDelitos!I325</f>
        <v>0</v>
      </c>
      <c r="H41" s="69">
        <f>DatosDelitos!J325</f>
        <v>0</v>
      </c>
      <c r="I41" s="69">
        <f>DatosDelitos!K325</f>
        <v>0</v>
      </c>
      <c r="J41" s="69">
        <f>DatosDelitos!L325</f>
        <v>0</v>
      </c>
      <c r="K41" s="69">
        <f>DatosDelitos!N325</f>
        <v>0</v>
      </c>
      <c r="L41" s="69">
        <f>DatosDelitos!O325</f>
        <v>0</v>
      </c>
    </row>
    <row r="42" spans="2:13" ht="13.9" customHeight="1" thickBot="1" x14ac:dyDescent="0.25">
      <c r="B42" s="201" t="s">
        <v>624</v>
      </c>
      <c r="C42" s="201"/>
      <c r="D42" s="72">
        <f t="shared" ref="D42:L42" si="0">SUM(D11:D41)</f>
        <v>14023</v>
      </c>
      <c r="E42" s="72">
        <f t="shared" si="0"/>
        <v>4551</v>
      </c>
      <c r="F42" s="72">
        <f t="shared" si="0"/>
        <v>2822</v>
      </c>
      <c r="G42" s="72">
        <f t="shared" si="0"/>
        <v>51</v>
      </c>
      <c r="H42" s="72">
        <f t="shared" si="0"/>
        <v>38</v>
      </c>
      <c r="I42" s="72">
        <f t="shared" si="0"/>
        <v>4</v>
      </c>
      <c r="J42" s="72">
        <f t="shared" si="0"/>
        <v>1</v>
      </c>
      <c r="K42" s="72">
        <f t="shared" si="0"/>
        <v>101</v>
      </c>
      <c r="L42" s="72">
        <f t="shared" si="0"/>
        <v>4719</v>
      </c>
    </row>
    <row r="45" spans="2:13" ht="15.75" x14ac:dyDescent="0.25">
      <c r="B45" s="73" t="s">
        <v>933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7" spans="2:13" ht="39" thickBot="1" x14ac:dyDescent="0.25">
      <c r="D47" s="49" t="s">
        <v>897</v>
      </c>
      <c r="E47" s="51" t="s">
        <v>898</v>
      </c>
    </row>
    <row r="48" spans="2:13" ht="13.15" customHeight="1" x14ac:dyDescent="0.25">
      <c r="B48" s="200" t="s">
        <v>934</v>
      </c>
      <c r="C48" s="200"/>
      <c r="D48" s="75">
        <f>DatosDelitos!E5</f>
        <v>0</v>
      </c>
      <c r="E48" s="75">
        <f>DatosDelitos!F5</f>
        <v>0</v>
      </c>
    </row>
    <row r="49" spans="2:5" ht="13.15" customHeight="1" x14ac:dyDescent="0.25">
      <c r="B49" s="200" t="s">
        <v>935</v>
      </c>
      <c r="C49" s="200"/>
      <c r="D49" s="75">
        <f>DatosDelitos!E13-DatosDelitos!E17</f>
        <v>175</v>
      </c>
      <c r="E49" s="75">
        <f>DatosDelitos!F13-DatosDelitos!F17</f>
        <v>61</v>
      </c>
    </row>
    <row r="50" spans="2:5" ht="13.15" customHeight="1" x14ac:dyDescent="0.25">
      <c r="B50" s="200" t="s">
        <v>275</v>
      </c>
      <c r="C50" s="200"/>
      <c r="D50" s="75">
        <f>DatosDelitos!E10</f>
        <v>0</v>
      </c>
      <c r="E50" s="75">
        <f>DatosDelitos!F10</f>
        <v>0</v>
      </c>
    </row>
    <row r="51" spans="2:5" ht="13.15" customHeight="1" x14ac:dyDescent="0.25">
      <c r="B51" s="200" t="s">
        <v>318</v>
      </c>
      <c r="C51" s="200"/>
      <c r="D51" s="75">
        <f>DatosDelitos!E20</f>
        <v>0</v>
      </c>
      <c r="E51" s="75">
        <f>DatosDelitos!F20</f>
        <v>0</v>
      </c>
    </row>
    <row r="52" spans="2:5" ht="13.15" customHeight="1" x14ac:dyDescent="0.25">
      <c r="B52" s="200" t="s">
        <v>321</v>
      </c>
      <c r="C52" s="200"/>
      <c r="D52" s="75">
        <f>DatosDelitos!E23</f>
        <v>0</v>
      </c>
      <c r="E52" s="75">
        <f>DatosDelitos!F23</f>
        <v>0</v>
      </c>
    </row>
    <row r="53" spans="2:5" ht="13.15" customHeight="1" x14ac:dyDescent="0.25">
      <c r="B53" s="200" t="s">
        <v>908</v>
      </c>
      <c r="C53" s="200"/>
      <c r="D53" s="75">
        <f>DatosDelitos!E17+DatosDelitos!E44</f>
        <v>636</v>
      </c>
      <c r="E53" s="75">
        <f>DatosDelitos!F17+DatosDelitos!F44</f>
        <v>153</v>
      </c>
    </row>
    <row r="54" spans="2:5" ht="13.15" customHeight="1" x14ac:dyDescent="0.25">
      <c r="B54" s="200" t="s">
        <v>909</v>
      </c>
      <c r="C54" s="200"/>
      <c r="D54" s="75">
        <f>DatosDelitos!E30</f>
        <v>219</v>
      </c>
      <c r="E54" s="75">
        <f>DatosDelitos!F30</f>
        <v>103</v>
      </c>
    </row>
    <row r="55" spans="2:5" ht="13.15" customHeight="1" x14ac:dyDescent="0.25">
      <c r="B55" s="200" t="s">
        <v>910</v>
      </c>
      <c r="C55" s="200"/>
      <c r="D55" s="75">
        <f>DatosDelitos!E42-DatosDelitos!E44</f>
        <v>1</v>
      </c>
      <c r="E55" s="75">
        <f>DatosDelitos!F42-DatosDelitos!F44</f>
        <v>0</v>
      </c>
    </row>
    <row r="56" spans="2:5" ht="13.15" customHeight="1" x14ac:dyDescent="0.25">
      <c r="B56" s="200" t="s">
        <v>911</v>
      </c>
      <c r="C56" s="200"/>
      <c r="D56" s="75">
        <f>DatosDelitos!E50</f>
        <v>26</v>
      </c>
      <c r="E56" s="75">
        <f>DatosDelitos!F50</f>
        <v>16</v>
      </c>
    </row>
    <row r="57" spans="2:5" ht="13.15" customHeight="1" x14ac:dyDescent="0.25">
      <c r="B57" s="200" t="s">
        <v>912</v>
      </c>
      <c r="C57" s="200"/>
      <c r="D57" s="75">
        <f>DatosDelitos!E72</f>
        <v>0</v>
      </c>
      <c r="E57" s="75">
        <f>DatosDelitos!F72</f>
        <v>0</v>
      </c>
    </row>
    <row r="58" spans="2:5" ht="27" customHeight="1" x14ac:dyDescent="0.25">
      <c r="B58" s="200" t="s">
        <v>936</v>
      </c>
      <c r="C58" s="200"/>
      <c r="D58" s="75">
        <f>DatosDelitos!E74</f>
        <v>0</v>
      </c>
      <c r="E58" s="75">
        <f>DatosDelitos!F74</f>
        <v>0</v>
      </c>
    </row>
    <row r="59" spans="2:5" ht="13.15" customHeight="1" x14ac:dyDescent="0.25">
      <c r="B59" s="200" t="s">
        <v>914</v>
      </c>
      <c r="C59" s="200"/>
      <c r="D59" s="75">
        <f>DatosDelitos!E82</f>
        <v>21</v>
      </c>
      <c r="E59" s="75">
        <f>DatosDelitos!F82</f>
        <v>56</v>
      </c>
    </row>
    <row r="60" spans="2:5" ht="13.15" customHeight="1" x14ac:dyDescent="0.25">
      <c r="B60" s="200" t="s">
        <v>915</v>
      </c>
      <c r="C60" s="200"/>
      <c r="D60" s="75">
        <f>DatosDelitos!E85</f>
        <v>1</v>
      </c>
      <c r="E60" s="75">
        <f>DatosDelitos!F85</f>
        <v>1</v>
      </c>
    </row>
    <row r="61" spans="2:5" ht="13.15" customHeight="1" x14ac:dyDescent="0.25">
      <c r="B61" s="200" t="s">
        <v>643</v>
      </c>
      <c r="C61" s="200"/>
      <c r="D61" s="75">
        <f>DatosDelitos!E97</f>
        <v>104</v>
      </c>
      <c r="E61" s="75">
        <f>DatosDelitos!F97</f>
        <v>66</v>
      </c>
    </row>
    <row r="62" spans="2:5" ht="27" customHeight="1" x14ac:dyDescent="0.25">
      <c r="B62" s="200" t="s">
        <v>937</v>
      </c>
      <c r="C62" s="200"/>
      <c r="D62" s="75">
        <f>DatosDelitos!E131</f>
        <v>0</v>
      </c>
      <c r="E62" s="75">
        <f>DatosDelitos!F131</f>
        <v>0</v>
      </c>
    </row>
    <row r="63" spans="2:5" ht="13.15" customHeight="1" x14ac:dyDescent="0.25">
      <c r="B63" s="200" t="s">
        <v>917</v>
      </c>
      <c r="C63" s="200"/>
      <c r="D63" s="75">
        <f>DatosDelitos!E137</f>
        <v>0</v>
      </c>
      <c r="E63" s="75">
        <f>DatosDelitos!F137</f>
        <v>0</v>
      </c>
    </row>
    <row r="64" spans="2:5" ht="13.15" customHeight="1" x14ac:dyDescent="0.25">
      <c r="B64" s="200" t="s">
        <v>918</v>
      </c>
      <c r="C64" s="200"/>
      <c r="D64" s="75">
        <f>DatosDelitos!E144</f>
        <v>0</v>
      </c>
      <c r="E64" s="75">
        <f>DatosDelitos!F144</f>
        <v>0</v>
      </c>
    </row>
    <row r="65" spans="2:5" ht="40.5" customHeight="1" x14ac:dyDescent="0.25">
      <c r="B65" s="200" t="s">
        <v>919</v>
      </c>
      <c r="C65" s="200"/>
      <c r="D65" s="75">
        <f>DatosDelitos!E147</f>
        <v>0</v>
      </c>
      <c r="E65" s="75">
        <f>DatosDelitos!F147</f>
        <v>0</v>
      </c>
    </row>
    <row r="66" spans="2:5" ht="13.15" customHeight="1" x14ac:dyDescent="0.25">
      <c r="B66" s="200" t="s">
        <v>920</v>
      </c>
      <c r="C66" s="200"/>
      <c r="D66" s="75">
        <f>DatosDelitos!E156+SUM(DatosDelitos!E167:F172)</f>
        <v>0</v>
      </c>
      <c r="E66" s="75">
        <f>DatosDelitos!F156+SUM(DatosDelitos!F167:G172)</f>
        <v>7</v>
      </c>
    </row>
    <row r="67" spans="2:5" ht="13.15" customHeight="1" x14ac:dyDescent="0.25">
      <c r="B67" s="200" t="s">
        <v>921</v>
      </c>
      <c r="C67" s="200"/>
      <c r="D67" s="75">
        <f>SUM(DatosDelitos!E173:F177)</f>
        <v>0</v>
      </c>
      <c r="E67" s="75">
        <f>SUM(DatosDelitos!F173:G177)</f>
        <v>140</v>
      </c>
    </row>
    <row r="68" spans="2:5" ht="13.15" customHeight="1" x14ac:dyDescent="0.25">
      <c r="B68" s="200" t="s">
        <v>922</v>
      </c>
      <c r="C68" s="200"/>
      <c r="D68" s="75">
        <f>DatosDelitos!E178</f>
        <v>1161</v>
      </c>
      <c r="E68" s="75">
        <f>DatosDelitos!F178</f>
        <v>1020</v>
      </c>
    </row>
    <row r="69" spans="2:5" ht="13.15" customHeight="1" x14ac:dyDescent="0.25">
      <c r="B69" s="200" t="s">
        <v>923</v>
      </c>
      <c r="C69" s="200"/>
      <c r="D69" s="75">
        <f>DatosDelitos!E186</f>
        <v>20</v>
      </c>
      <c r="E69" s="75">
        <f>DatosDelitos!F186</f>
        <v>18</v>
      </c>
    </row>
    <row r="70" spans="2:5" ht="13.15" customHeight="1" x14ac:dyDescent="0.25">
      <c r="B70" s="200" t="s">
        <v>924</v>
      </c>
      <c r="C70" s="200"/>
      <c r="D70" s="75">
        <f>DatosDelitos!E201</f>
        <v>12</v>
      </c>
      <c r="E70" s="75">
        <f>DatosDelitos!F201</f>
        <v>11</v>
      </c>
    </row>
    <row r="71" spans="2:5" ht="13.15" customHeight="1" x14ac:dyDescent="0.25">
      <c r="B71" s="200" t="s">
        <v>925</v>
      </c>
      <c r="C71" s="200"/>
      <c r="D71" s="75">
        <f>DatosDelitos!E221</f>
        <v>346</v>
      </c>
      <c r="E71" s="75">
        <f>DatosDelitos!F221</f>
        <v>122</v>
      </c>
    </row>
    <row r="72" spans="2:5" ht="13.15" customHeight="1" x14ac:dyDescent="0.25">
      <c r="B72" s="200" t="s">
        <v>926</v>
      </c>
      <c r="C72" s="200"/>
      <c r="D72" s="75">
        <f>DatosDelitos!E242</f>
        <v>0</v>
      </c>
      <c r="E72" s="75">
        <f>DatosDelitos!F242</f>
        <v>0</v>
      </c>
    </row>
    <row r="73" spans="2:5" ht="13.15" customHeight="1" x14ac:dyDescent="0.25">
      <c r="B73" s="200" t="s">
        <v>927</v>
      </c>
      <c r="C73" s="200"/>
      <c r="D73" s="75">
        <f>DatosDelitos!E269</f>
        <v>93</v>
      </c>
      <c r="E73" s="75">
        <f>DatosDelitos!F269</f>
        <v>83</v>
      </c>
    </row>
    <row r="74" spans="2:5" ht="38.25" customHeight="1" x14ac:dyDescent="0.25">
      <c r="B74" s="200" t="s">
        <v>928</v>
      </c>
      <c r="C74" s="200"/>
      <c r="D74" s="75">
        <f>DatosDelitos!E299</f>
        <v>0</v>
      </c>
      <c r="E74" s="75">
        <f>DatosDelitos!F299</f>
        <v>0</v>
      </c>
    </row>
    <row r="75" spans="2:5" ht="13.15" customHeight="1" x14ac:dyDescent="0.25">
      <c r="B75" s="200" t="s">
        <v>929</v>
      </c>
      <c r="C75" s="200"/>
      <c r="D75" s="75">
        <f>DatosDelitos!E303</f>
        <v>0</v>
      </c>
      <c r="E75" s="75">
        <f>DatosDelitos!F303</f>
        <v>0</v>
      </c>
    </row>
    <row r="76" spans="2:5" ht="13.15" customHeight="1" x14ac:dyDescent="0.25">
      <c r="B76" s="200" t="s">
        <v>930</v>
      </c>
      <c r="C76" s="200"/>
      <c r="D76" s="75">
        <f>DatosDelitos!E310+DatosDelitos!E316+DatosDelitos!E318</f>
        <v>0</v>
      </c>
      <c r="E76" s="75">
        <f>DatosDelitos!F310+DatosDelitos!F316+DatosDelitos!F318</f>
        <v>0</v>
      </c>
    </row>
    <row r="77" spans="2:5" ht="13.9" customHeight="1" x14ac:dyDescent="0.25">
      <c r="B77" s="200" t="s">
        <v>931</v>
      </c>
      <c r="C77" s="200"/>
      <c r="D77" s="75">
        <f>DatosDelitos!E321</f>
        <v>3</v>
      </c>
      <c r="E77" s="75">
        <f>DatosDelitos!F321</f>
        <v>1</v>
      </c>
    </row>
    <row r="78" spans="2:5" ht="15" customHeight="1" x14ac:dyDescent="0.25">
      <c r="B78" s="202" t="s">
        <v>932</v>
      </c>
      <c r="C78" s="202"/>
      <c r="D78" s="75">
        <f>DatosDelitos!E323</f>
        <v>0</v>
      </c>
      <c r="E78" s="75">
        <f>DatosDelitos!F323</f>
        <v>0</v>
      </c>
    </row>
    <row r="79" spans="2:5" ht="15" customHeight="1" x14ac:dyDescent="0.25">
      <c r="B79" s="202" t="s">
        <v>623</v>
      </c>
      <c r="C79" s="202"/>
      <c r="D79" s="75">
        <f>DatosDelitos!E325</f>
        <v>0</v>
      </c>
      <c r="E79" s="75">
        <f>DatosDelitos!F325</f>
        <v>0</v>
      </c>
    </row>
    <row r="80" spans="2:5" ht="15" customHeight="1" x14ac:dyDescent="0.25">
      <c r="B80" s="202" t="s">
        <v>187</v>
      </c>
      <c r="C80" s="202"/>
      <c r="D80" s="75">
        <f>SUM(D48:D79)</f>
        <v>2818</v>
      </c>
      <c r="E80" s="75">
        <f>SUM(E48:E79)</f>
        <v>1858</v>
      </c>
    </row>
    <row r="82" spans="2:13" s="78" customFormat="1" ht="15.75" x14ac:dyDescent="0.25">
      <c r="B82" s="76" t="s">
        <v>938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4" spans="2:13" ht="25.5" x14ac:dyDescent="0.2">
      <c r="D84" s="79" t="s">
        <v>300</v>
      </c>
    </row>
    <row r="85" spans="2:13" ht="13.15" customHeight="1" x14ac:dyDescent="0.25">
      <c r="B85" s="200" t="s">
        <v>907</v>
      </c>
      <c r="C85" s="200"/>
      <c r="D85" s="75">
        <f>DatosDelitos!M5+DatosDelitos!M13-DatosDelitos!M17</f>
        <v>0</v>
      </c>
    </row>
    <row r="86" spans="2:13" ht="13.15" customHeight="1" x14ac:dyDescent="0.25">
      <c r="B86" s="200" t="s">
        <v>275</v>
      </c>
      <c r="C86" s="200"/>
      <c r="D86" s="75">
        <f>DatosDelitos!M10</f>
        <v>0</v>
      </c>
    </row>
    <row r="87" spans="2:13" ht="13.15" customHeight="1" x14ac:dyDescent="0.25">
      <c r="B87" s="200" t="s">
        <v>318</v>
      </c>
      <c r="C87" s="200"/>
      <c r="D87" s="75">
        <f>DatosDelitos!M20</f>
        <v>0</v>
      </c>
    </row>
    <row r="88" spans="2:13" ht="13.15" customHeight="1" x14ac:dyDescent="0.25">
      <c r="B88" s="200" t="s">
        <v>321</v>
      </c>
      <c r="C88" s="200"/>
      <c r="D88" s="75">
        <f>DatosDelitos!M23</f>
        <v>0</v>
      </c>
    </row>
    <row r="89" spans="2:13" ht="13.15" customHeight="1" x14ac:dyDescent="0.25">
      <c r="B89" s="200" t="s">
        <v>939</v>
      </c>
      <c r="C89" s="200"/>
      <c r="D89" s="75">
        <f>SUM(DatosDelitos!M17,DatosDelitos!M44)</f>
        <v>8</v>
      </c>
    </row>
    <row r="90" spans="2:13" ht="13.15" customHeight="1" x14ac:dyDescent="0.25">
      <c r="B90" s="200" t="s">
        <v>909</v>
      </c>
      <c r="C90" s="200"/>
      <c r="D90" s="75">
        <f>DatosDelitos!M30</f>
        <v>0</v>
      </c>
    </row>
    <row r="91" spans="2:13" ht="13.15" customHeight="1" x14ac:dyDescent="0.25">
      <c r="B91" s="200" t="s">
        <v>910</v>
      </c>
      <c r="C91" s="200"/>
      <c r="D91" s="75">
        <f>DatosDelitos!M42-DatosDelitos!M44</f>
        <v>0</v>
      </c>
    </row>
    <row r="92" spans="2:13" ht="13.15" customHeight="1" x14ac:dyDescent="0.25">
      <c r="B92" s="200" t="s">
        <v>911</v>
      </c>
      <c r="C92" s="200"/>
      <c r="D92" s="75">
        <f>DatosDelitos!M50</f>
        <v>7</v>
      </c>
    </row>
    <row r="93" spans="2:13" ht="13.15" customHeight="1" x14ac:dyDescent="0.25">
      <c r="B93" s="200" t="s">
        <v>912</v>
      </c>
      <c r="C93" s="200"/>
      <c r="D93" s="75">
        <f>DatosDelitos!M72</f>
        <v>0</v>
      </c>
    </row>
    <row r="94" spans="2:13" ht="27" customHeight="1" x14ac:dyDescent="0.25">
      <c r="B94" s="200" t="s">
        <v>936</v>
      </c>
      <c r="C94" s="200"/>
      <c r="D94" s="75">
        <f>DatosDelitos!M74</f>
        <v>1</v>
      </c>
    </row>
    <row r="95" spans="2:13" ht="13.15" customHeight="1" x14ac:dyDescent="0.25">
      <c r="B95" s="200" t="s">
        <v>914</v>
      </c>
      <c r="C95" s="200"/>
      <c r="D95" s="75">
        <f>DatosDelitos!M82</f>
        <v>2</v>
      </c>
    </row>
    <row r="96" spans="2:13" ht="13.15" customHeight="1" x14ac:dyDescent="0.25">
      <c r="B96" s="200" t="s">
        <v>915</v>
      </c>
      <c r="C96" s="200"/>
      <c r="D96" s="75">
        <f>DatosDelitos!M85</f>
        <v>10</v>
      </c>
    </row>
    <row r="97" spans="2:4" ht="13.15" customHeight="1" x14ac:dyDescent="0.25">
      <c r="B97" s="200" t="s">
        <v>643</v>
      </c>
      <c r="C97" s="200"/>
      <c r="D97" s="75">
        <f>DatosDelitos!M97</f>
        <v>16</v>
      </c>
    </row>
    <row r="98" spans="2:4" ht="27" customHeight="1" x14ac:dyDescent="0.25">
      <c r="B98" s="200" t="s">
        <v>937</v>
      </c>
      <c r="C98" s="200"/>
      <c r="D98" s="75">
        <f>DatosDelitos!M131</f>
        <v>4</v>
      </c>
    </row>
    <row r="99" spans="2:4" ht="13.15" customHeight="1" x14ac:dyDescent="0.25">
      <c r="B99" s="200" t="s">
        <v>917</v>
      </c>
      <c r="C99" s="200"/>
      <c r="D99" s="75">
        <f>DatosDelitos!M137</f>
        <v>0</v>
      </c>
    </row>
    <row r="100" spans="2:4" ht="13.15" customHeight="1" x14ac:dyDescent="0.25">
      <c r="B100" s="200" t="s">
        <v>918</v>
      </c>
      <c r="C100" s="200"/>
      <c r="D100" s="75">
        <f>DatosDelitos!M144</f>
        <v>0</v>
      </c>
    </row>
    <row r="101" spans="2:4" ht="13.15" customHeight="1" x14ac:dyDescent="0.25">
      <c r="B101" s="200" t="s">
        <v>940</v>
      </c>
      <c r="C101" s="200"/>
      <c r="D101" s="75">
        <f>DatosDelitos!M148</f>
        <v>1</v>
      </c>
    </row>
    <row r="102" spans="2:4" ht="13.15" customHeight="1" x14ac:dyDescent="0.25">
      <c r="B102" s="200" t="s">
        <v>850</v>
      </c>
      <c r="C102" s="200"/>
      <c r="D102" s="75">
        <f>SUM(DatosDelitos!M149,DatosDelitos!M150)</f>
        <v>0</v>
      </c>
    </row>
    <row r="103" spans="2:4" ht="13.15" customHeight="1" x14ac:dyDescent="0.25">
      <c r="B103" s="200" t="s">
        <v>848</v>
      </c>
      <c r="C103" s="200"/>
      <c r="D103" s="75">
        <f>SUM(DatosDelitos!M151:N155)</f>
        <v>12</v>
      </c>
    </row>
    <row r="104" spans="2:4" ht="13.15" customHeight="1" x14ac:dyDescent="0.25">
      <c r="B104" s="200" t="s">
        <v>920</v>
      </c>
      <c r="C104" s="200"/>
      <c r="D104" s="75">
        <f>SUM(SUM(DatosDelitos!M157:N160),SUM(DatosDelitos!M167:N172))</f>
        <v>0</v>
      </c>
    </row>
    <row r="105" spans="2:4" ht="13.15" customHeight="1" x14ac:dyDescent="0.25">
      <c r="B105" s="200" t="s">
        <v>941</v>
      </c>
      <c r="C105" s="200"/>
      <c r="D105" s="75">
        <f>SUM(DatosDelitos!M161:N165)</f>
        <v>18</v>
      </c>
    </row>
    <row r="106" spans="2:4" ht="13.15" customHeight="1" x14ac:dyDescent="0.25">
      <c r="B106" s="200" t="s">
        <v>921</v>
      </c>
      <c r="C106" s="200"/>
      <c r="D106" s="75">
        <f>SUM(DatosDelitos!M173:N177)</f>
        <v>10</v>
      </c>
    </row>
    <row r="107" spans="2:4" ht="13.15" customHeight="1" x14ac:dyDescent="0.25">
      <c r="B107" s="200" t="s">
        <v>922</v>
      </c>
      <c r="C107" s="200"/>
      <c r="D107" s="75">
        <f>DatosDelitos!M178</f>
        <v>0</v>
      </c>
    </row>
    <row r="108" spans="2:4" ht="13.15" customHeight="1" x14ac:dyDescent="0.25">
      <c r="B108" s="200" t="s">
        <v>923</v>
      </c>
      <c r="C108" s="200"/>
      <c r="D108" s="75">
        <f>DatosDelitos!M186</f>
        <v>9</v>
      </c>
    </row>
    <row r="109" spans="2:4" ht="13.15" customHeight="1" x14ac:dyDescent="0.25">
      <c r="B109" s="200" t="s">
        <v>924</v>
      </c>
      <c r="C109" s="200"/>
      <c r="D109" s="75">
        <f>DatosDelitos!M201</f>
        <v>3</v>
      </c>
    </row>
    <row r="110" spans="2:4" ht="13.15" customHeight="1" x14ac:dyDescent="0.25">
      <c r="B110" s="200" t="s">
        <v>925</v>
      </c>
      <c r="C110" s="200"/>
      <c r="D110" s="75">
        <f>DatosDelitos!M221</f>
        <v>41</v>
      </c>
    </row>
    <row r="111" spans="2:4" ht="13.15" customHeight="1" x14ac:dyDescent="0.25">
      <c r="B111" s="200" t="s">
        <v>926</v>
      </c>
      <c r="C111" s="200"/>
      <c r="D111" s="75">
        <f>DatosDelitos!M242</f>
        <v>2</v>
      </c>
    </row>
    <row r="112" spans="2:4" ht="13.15" customHeight="1" x14ac:dyDescent="0.25">
      <c r="B112" s="200" t="s">
        <v>927</v>
      </c>
      <c r="C112" s="200"/>
      <c r="D112" s="75">
        <f>DatosDelitos!M269</f>
        <v>1</v>
      </c>
    </row>
    <row r="113" spans="2:4" ht="38.25" customHeight="1" x14ac:dyDescent="0.25">
      <c r="B113" s="200" t="s">
        <v>928</v>
      </c>
      <c r="C113" s="200"/>
      <c r="D113" s="75">
        <f>DatosDelitos!M299</f>
        <v>0</v>
      </c>
    </row>
    <row r="114" spans="2:4" ht="13.15" customHeight="1" x14ac:dyDescent="0.25">
      <c r="B114" s="200" t="s">
        <v>929</v>
      </c>
      <c r="C114" s="200"/>
      <c r="D114" s="75">
        <f>DatosDelitos!M303</f>
        <v>0</v>
      </c>
    </row>
    <row r="115" spans="2:4" ht="13.15" customHeight="1" x14ac:dyDescent="0.25">
      <c r="B115" s="200" t="s">
        <v>930</v>
      </c>
      <c r="C115" s="200"/>
      <c r="D115" s="75">
        <f>DatosDelitos!M310+DatosDelitos!M318</f>
        <v>0</v>
      </c>
    </row>
    <row r="116" spans="2:4" ht="13.15" customHeight="1" x14ac:dyDescent="0.25">
      <c r="B116" s="200" t="s">
        <v>614</v>
      </c>
      <c r="C116" s="200"/>
      <c r="D116" s="75">
        <f>DatosDelitos!M316</f>
        <v>84</v>
      </c>
    </row>
    <row r="117" spans="2:4" ht="13.9" customHeight="1" x14ac:dyDescent="0.25">
      <c r="B117" s="200" t="s">
        <v>931</v>
      </c>
      <c r="C117" s="200"/>
      <c r="D117" s="75">
        <f>DatosDelitos!M321</f>
        <v>0</v>
      </c>
    </row>
    <row r="118" spans="2:4" ht="12.75" customHeight="1" x14ac:dyDescent="0.25">
      <c r="B118" s="202" t="s">
        <v>932</v>
      </c>
      <c r="C118" s="202"/>
      <c r="D118" s="75">
        <f>DatosDelitos!M323</f>
        <v>0</v>
      </c>
    </row>
    <row r="119" spans="2:4" ht="15" customHeight="1" x14ac:dyDescent="0.25">
      <c r="B119" s="202" t="s">
        <v>623</v>
      </c>
      <c r="C119" s="202"/>
      <c r="D119" s="75">
        <f>DatosDelitos!M325</f>
        <v>0</v>
      </c>
    </row>
    <row r="120" spans="2:4" ht="15" customHeight="1" x14ac:dyDescent="0.25">
      <c r="B120" s="200" t="s">
        <v>187</v>
      </c>
      <c r="C120" s="200"/>
      <c r="D120" s="75">
        <f>SUM(D85:D119)</f>
        <v>229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2020-05-18T09:30:19Z</dcterms:created>
  <dcterms:modified xsi:type="dcterms:W3CDTF">2020-05-28T12:31:19Z</dcterms:modified>
</cp:coreProperties>
</file>