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z2a6BwP6z4DaJ4Jygrb80JKAlwfCrQH06Yo0nG0foRQPt9WK6s1vXXPoWlGOZne5wmth5Q0mjeUKBIw+sHjvow==" workbookSaltValue="I4R152KXr0wC4ek+353h7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<sst xmlns="http://schemas.openxmlformats.org/spreadsheetml/2006/main" count="2139" uniqueCount="1113">
  <si>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</si>
  <si>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</si>
  <si>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</si>
  <si>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</si>
  <si>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</si>
  <si>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</si>
  <si>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Barcelona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</si>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</sst>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66-4AA8-95AF-956EEA1156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66-4AA8-95AF-956EEA1156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22121</c:v>
                </c:pt>
                <c:pt idx="1">
                  <c:v>132890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66-4AA8-95AF-956EEA11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79-4EE6-ACBA-DB19CFF568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79-4EE6-ACBA-DB19CFF568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79-4EE6-ACBA-DB19CFF568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3161</c:v>
                </c:pt>
                <c:pt idx="1">
                  <c:v>3290</c:v>
                </c:pt>
                <c:pt idx="2">
                  <c:v>16068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9-4EE6-ACBA-DB19CFF56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44-4B55-9962-56D8FE323B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44-4B55-9962-56D8FE323B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7453</c:v>
                </c:pt>
                <c:pt idx="1">
                  <c:v>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4-4B55-9962-56D8FE32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0C-41C6-94E2-8AFFF73F68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0C-41C6-94E2-8AFFF73F6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15646</c:v>
                </c:pt>
                <c:pt idx="1">
                  <c:v>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C-41C6-94E2-8AFFF73F6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F7-43F2-99DD-59829C4A7C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F7-43F2-99DD-59829C4A7C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9782</c:v>
                </c:pt>
                <c:pt idx="1">
                  <c:v>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7-43F2-99DD-59829C4A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A-48DB-8D7C-FC16356F2E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1A-48DB-8D7C-FC16356F2E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592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A-48DB-8D7C-FC16356F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B8-4304-99D4-F4DCEC8086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B8-4304-99D4-F4DCEC8086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1001</c:v>
                </c:pt>
                <c:pt idx="1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8-4304-99D4-F4DCEC808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40-4CE9-87C4-7EA4C22B24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40-4CE9-87C4-7EA4C22B24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40-4CE9-87C4-7EA4C22B247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2045</c:v>
                </c:pt>
                <c:pt idx="1">
                  <c:v>1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0-4CE9-87C4-7EA4C22B24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B8-4BB8-817C-02FDDF69AF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B8-4BB8-817C-02FDDF69AF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2187</c:v>
                </c:pt>
                <c:pt idx="1">
                  <c:v>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8-4BB8-817C-02FDDF69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D4-4890-B90C-064E6F6F9C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D4-4890-B90C-064E6F6F9C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D4-4890-B90C-064E6F6F9C0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162</c:v>
                </c:pt>
                <c:pt idx="1">
                  <c:v>4844</c:v>
                </c:pt>
                <c:pt idx="2">
                  <c:v>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4-4890-B90C-064E6F6F9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A7-4783-A6ED-5833FDC543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A7-4783-A6ED-5833FDC543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A7-4783-A6ED-5833FDC543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6437</c:v>
                </c:pt>
                <c:pt idx="1">
                  <c:v>4500</c:v>
                </c:pt>
                <c:pt idx="2">
                  <c:v>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7-4783-A6ED-5833FDC54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DD-4D91-AC8B-2A36766452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DD-4D91-AC8B-2A36766452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710</c:v>
                </c:pt>
                <c:pt idx="1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D-4D91-AC8B-2A3676645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5D-4815-9F82-4F712BD298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5D-4815-9F82-4F712BD298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43019</c:v>
                </c:pt>
                <c:pt idx="1">
                  <c:v>31420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D-4815-9F82-4F712BD29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2311</c:v>
              </c:pt>
              <c:pt idx="1">
                <c:v>18500</c:v>
              </c:pt>
              <c:pt idx="2">
                <c:v>248</c:v>
              </c:pt>
              <c:pt idx="3">
                <c:v>27</c:v>
              </c:pt>
              <c:pt idx="4">
                <c:v>1035</c:v>
              </c:pt>
            </c:numLit>
          </c:val>
          <c:extLst>
            <c:ext xmlns:c16="http://schemas.microsoft.com/office/drawing/2014/chart" uri="{C3380CC4-5D6E-409C-BE32-E72D297353CC}">
              <c16:uniqueId val="{00000001-AEB5-4FA4-984B-6D527CDDC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10249973753280842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16068</c:v>
              </c:pt>
              <c:pt idx="1">
                <c:v>15107</c:v>
              </c:pt>
              <c:pt idx="2">
                <c:v>1016</c:v>
              </c:pt>
              <c:pt idx="3">
                <c:v>241</c:v>
              </c:pt>
              <c:pt idx="4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1-8D16-47EF-8634-5D9379CC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66</c:v>
              </c:pt>
              <c:pt idx="1">
                <c:v>1280</c:v>
              </c:pt>
              <c:pt idx="2">
                <c:v>32</c:v>
              </c:pt>
              <c:pt idx="3">
                <c:v>38</c:v>
              </c:pt>
              <c:pt idx="4">
                <c:v>362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96F7-49B9-AFBE-15A0F1F2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638</c:v>
              </c:pt>
              <c:pt idx="1">
                <c:v>958</c:v>
              </c:pt>
              <c:pt idx="2">
                <c:v>446</c:v>
              </c:pt>
            </c:numLit>
          </c:val>
          <c:extLst>
            <c:ext xmlns:c16="http://schemas.microsoft.com/office/drawing/2014/chart" uri="{C3380CC4-5D6E-409C-BE32-E72D297353CC}">
              <c16:uniqueId val="{00000001-9895-41E8-97B4-F4A823E80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11885</c:v>
              </c:pt>
              <c:pt idx="1">
                <c:v>187</c:v>
              </c:pt>
              <c:pt idx="2">
                <c:v>3552</c:v>
              </c:pt>
              <c:pt idx="3">
                <c:v>68</c:v>
              </c:pt>
              <c:pt idx="4">
                <c:v>5</c:v>
              </c:pt>
              <c:pt idx="5">
                <c:v>21</c:v>
              </c:pt>
              <c:pt idx="6">
                <c:v>78</c:v>
              </c:pt>
              <c:pt idx="7">
                <c:v>126</c:v>
              </c:pt>
              <c:pt idx="8">
                <c:v>1227</c:v>
              </c:pt>
              <c:pt idx="9">
                <c:v>35</c:v>
              </c:pt>
              <c:pt idx="10">
                <c:v>20302</c:v>
              </c:pt>
            </c:numLit>
          </c:val>
          <c:extLst>
            <c:ext xmlns:c16="http://schemas.microsoft.com/office/drawing/2014/chart" uri="{C3380CC4-5D6E-409C-BE32-E72D297353CC}">
              <c16:uniqueId val="{00000001-B16D-4F9A-8432-A3CE091B1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55</c:v>
              </c:pt>
              <c:pt idx="1">
                <c:v>38</c:v>
              </c:pt>
              <c:pt idx="2">
                <c:v>124</c:v>
              </c:pt>
              <c:pt idx="3">
                <c:v>1504</c:v>
              </c:pt>
              <c:pt idx="4">
                <c:v>3340</c:v>
              </c:pt>
              <c:pt idx="5">
                <c:v>645</c:v>
              </c:pt>
              <c:pt idx="6">
                <c:v>644</c:v>
              </c:pt>
              <c:pt idx="7">
                <c:v>2378</c:v>
              </c:pt>
              <c:pt idx="8">
                <c:v>1503</c:v>
              </c:pt>
              <c:pt idx="9">
                <c:v>482</c:v>
              </c:pt>
              <c:pt idx="10">
                <c:v>1155</c:v>
              </c:pt>
              <c:pt idx="1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D416-48A8-933D-0695B904B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3.0185531496062991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Aux!$D$2:$D$22</c:f>
              <c:strCache>
                <c:ptCount val="2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Derechos extranjeros</c:v>
                </c:pt>
                <c:pt idx="10">
                  <c:v>Ordenación territorio / patrimonio histórico / medio ambiente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Orden público</c:v>
                </c:pt>
                <c:pt idx="18">
                  <c:v>Leyes especiales</c:v>
                </c:pt>
                <c:pt idx="19">
                  <c:v>S / E</c:v>
                </c:pt>
                <c:pt idx="20">
                  <c:v>Otros</c:v>
                </c:pt>
              </c:strCache>
            </c:strRef>
          </c:cat>
          <c:val>
            <c:numLit>
              <c:formatCode>General</c:formatCode>
              <c:ptCount val="21"/>
              <c:pt idx="0">
                <c:v>59773</c:v>
              </c:pt>
              <c:pt idx="1">
                <c:v>7053</c:v>
              </c:pt>
              <c:pt idx="2">
                <c:v>5904</c:v>
              </c:pt>
              <c:pt idx="3">
                <c:v>2388</c:v>
              </c:pt>
              <c:pt idx="4">
                <c:v>527</c:v>
              </c:pt>
              <c:pt idx="5">
                <c:v>258</c:v>
              </c:pt>
              <c:pt idx="6">
                <c:v>1220</c:v>
              </c:pt>
              <c:pt idx="7">
                <c:v>33984</c:v>
              </c:pt>
              <c:pt idx="8">
                <c:v>143</c:v>
              </c:pt>
              <c:pt idx="9">
                <c:v>104</c:v>
              </c:pt>
              <c:pt idx="10">
                <c:v>132</c:v>
              </c:pt>
              <c:pt idx="11">
                <c:v>236</c:v>
              </c:pt>
              <c:pt idx="12">
                <c:v>2098</c:v>
              </c:pt>
              <c:pt idx="13">
                <c:v>4430</c:v>
              </c:pt>
              <c:pt idx="14">
                <c:v>1917</c:v>
              </c:pt>
              <c:pt idx="15">
                <c:v>341</c:v>
              </c:pt>
              <c:pt idx="16">
                <c:v>2896</c:v>
              </c:pt>
              <c:pt idx="17">
                <c:v>1859</c:v>
              </c:pt>
              <c:pt idx="18">
                <c:v>438</c:v>
              </c:pt>
              <c:pt idx="19">
                <c:v>34637</c:v>
              </c:pt>
              <c:pt idx="20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0-58CE-44EB-833C-03B4F0A5F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839</c:v>
              </c:pt>
              <c:pt idx="1">
                <c:v>6544</c:v>
              </c:pt>
              <c:pt idx="2">
                <c:v>2044</c:v>
              </c:pt>
              <c:pt idx="3">
                <c:v>201</c:v>
              </c:pt>
              <c:pt idx="4">
                <c:v>108</c:v>
              </c:pt>
              <c:pt idx="5">
                <c:v>82</c:v>
              </c:pt>
              <c:pt idx="6">
                <c:v>4534</c:v>
              </c:pt>
              <c:pt idx="7">
                <c:v>518</c:v>
              </c:pt>
              <c:pt idx="8">
                <c:v>9493</c:v>
              </c:pt>
              <c:pt idx="9">
                <c:v>58</c:v>
              </c:pt>
              <c:pt idx="10">
                <c:v>1598</c:v>
              </c:pt>
              <c:pt idx="11">
                <c:v>639</c:v>
              </c:pt>
              <c:pt idx="12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4C41-46AF-9717-353BD56FC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550</c:v>
              </c:pt>
              <c:pt idx="1">
                <c:v>2179</c:v>
              </c:pt>
              <c:pt idx="2">
                <c:v>709</c:v>
              </c:pt>
              <c:pt idx="3">
                <c:v>78</c:v>
              </c:pt>
              <c:pt idx="4">
                <c:v>14</c:v>
              </c:pt>
              <c:pt idx="5">
                <c:v>44</c:v>
              </c:pt>
              <c:pt idx="6">
                <c:v>3825</c:v>
              </c:pt>
              <c:pt idx="7">
                <c:v>74</c:v>
              </c:pt>
              <c:pt idx="8">
                <c:v>1289</c:v>
              </c:pt>
              <c:pt idx="9">
                <c:v>7741</c:v>
              </c:pt>
              <c:pt idx="10">
                <c:v>52</c:v>
              </c:pt>
              <c:pt idx="11">
                <c:v>16</c:v>
              </c:pt>
              <c:pt idx="12">
                <c:v>1029</c:v>
              </c:pt>
              <c:pt idx="13">
                <c:v>470</c:v>
              </c:pt>
              <c:pt idx="1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4437-455E-BF15-167200F27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Leyes especiales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1441</c:v>
              </c:pt>
              <c:pt idx="1">
                <c:v>1528</c:v>
              </c:pt>
              <c:pt idx="2">
                <c:v>765</c:v>
              </c:pt>
              <c:pt idx="3">
                <c:v>313</c:v>
              </c:pt>
              <c:pt idx="4">
                <c:v>83</c:v>
              </c:pt>
              <c:pt idx="5">
                <c:v>51</c:v>
              </c:pt>
              <c:pt idx="6">
                <c:v>413</c:v>
              </c:pt>
              <c:pt idx="7">
                <c:v>6863</c:v>
              </c:pt>
              <c:pt idx="8">
                <c:v>56</c:v>
              </c:pt>
              <c:pt idx="9">
                <c:v>83</c:v>
              </c:pt>
              <c:pt idx="10">
                <c:v>1043</c:v>
              </c:pt>
              <c:pt idx="11">
                <c:v>2399</c:v>
              </c:pt>
              <c:pt idx="12">
                <c:v>876</c:v>
              </c:pt>
              <c:pt idx="13">
                <c:v>84</c:v>
              </c:pt>
              <c:pt idx="14">
                <c:v>1168</c:v>
              </c:pt>
              <c:pt idx="15">
                <c:v>684</c:v>
              </c:pt>
              <c:pt idx="16">
                <c:v>110</c:v>
              </c:pt>
              <c:pt idx="17">
                <c:v>348</c:v>
              </c:pt>
              <c:pt idx="18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DB87-4139-8223-4BAC3553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1779</c:v>
              </c:pt>
              <c:pt idx="1">
                <c:v>1338</c:v>
              </c:pt>
              <c:pt idx="2">
                <c:v>903</c:v>
              </c:pt>
              <c:pt idx="3">
                <c:v>269</c:v>
              </c:pt>
              <c:pt idx="4">
                <c:v>434</c:v>
              </c:pt>
              <c:pt idx="5">
                <c:v>5920</c:v>
              </c:pt>
              <c:pt idx="6">
                <c:v>59</c:v>
              </c:pt>
              <c:pt idx="7">
                <c:v>1085</c:v>
              </c:pt>
              <c:pt idx="8">
                <c:v>2723</c:v>
              </c:pt>
              <c:pt idx="9">
                <c:v>1162</c:v>
              </c:pt>
              <c:pt idx="10">
                <c:v>76</c:v>
              </c:pt>
              <c:pt idx="11">
                <c:v>1258</c:v>
              </c:pt>
              <c:pt idx="12">
                <c:v>884</c:v>
              </c:pt>
              <c:pt idx="13">
                <c:v>81</c:v>
              </c:pt>
              <c:pt idx="14">
                <c:v>261</c:v>
              </c:pt>
            </c:numLit>
          </c:val>
          <c:extLst>
            <c:ext xmlns:c16="http://schemas.microsoft.com/office/drawing/2014/chart" uri="{C3380CC4-5D6E-409C-BE32-E72D297353CC}">
              <c16:uniqueId val="{00000000-33F9-4EF6-BD75-804500EBE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78</c:v>
              </c:pt>
              <c:pt idx="1">
                <c:v>56</c:v>
              </c:pt>
              <c:pt idx="2">
                <c:v>37</c:v>
              </c:pt>
              <c:pt idx="3">
                <c:v>3</c:v>
              </c:pt>
              <c:pt idx="4">
                <c:v>254</c:v>
              </c:pt>
              <c:pt idx="5">
                <c:v>2</c:v>
              </c:pt>
              <c:pt idx="6">
                <c:v>1</c:v>
              </c:pt>
              <c:pt idx="7">
                <c:v>15</c:v>
              </c:pt>
              <c:pt idx="8">
                <c:v>2</c:v>
              </c:pt>
              <c:pt idx="9">
                <c:v>6</c:v>
              </c:pt>
              <c:pt idx="10">
                <c:v>4</c:v>
              </c:pt>
              <c:pt idx="11">
                <c:v>5</c:v>
              </c:pt>
              <c:pt idx="12">
                <c:v>9</c:v>
              </c:pt>
              <c:pt idx="1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8A8-4DFF-A34E-DDC716A87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75</c:v>
              </c:pt>
              <c:pt idx="1">
                <c:v>28</c:v>
              </c:pt>
              <c:pt idx="2">
                <c:v>17</c:v>
              </c:pt>
              <c:pt idx="3">
                <c:v>203</c:v>
              </c:pt>
              <c:pt idx="4">
                <c:v>4</c:v>
              </c:pt>
              <c:pt idx="5">
                <c:v>25</c:v>
              </c:pt>
              <c:pt idx="6">
                <c:v>8</c:v>
              </c:pt>
              <c:pt idx="7">
                <c:v>6</c:v>
              </c:pt>
              <c:pt idx="8">
                <c:v>4</c:v>
              </c:pt>
              <c:pt idx="9">
                <c:v>6</c:v>
              </c:pt>
              <c:pt idx="10">
                <c:v>1</c:v>
              </c:pt>
              <c:pt idx="11">
                <c:v>6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71D-4C7F-9DC6-AC5297E4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Aux!$M$2:$M$12</c:f>
              <c:strCache>
                <c:ptCount val="11"/>
                <c:pt idx="0">
                  <c:v>Vida / integridad</c:v>
                </c:pt>
                <c:pt idx="1">
                  <c:v>Aborto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36</c:v>
              </c:pt>
              <c:pt idx="1">
                <c:v>1</c:v>
              </c:pt>
              <c:pt idx="2">
                <c:v>4</c:v>
              </c:pt>
              <c:pt idx="3">
                <c:v>9</c:v>
              </c:pt>
              <c:pt idx="4">
                <c:v>86</c:v>
              </c:pt>
              <c:pt idx="5">
                <c:v>9</c:v>
              </c:pt>
              <c:pt idx="6">
                <c:v>1</c:v>
              </c:pt>
              <c:pt idx="7">
                <c:v>1</c:v>
              </c:pt>
              <c:pt idx="8">
                <c:v>23</c:v>
              </c:pt>
              <c:pt idx="9">
                <c:v>5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C3D-4232-822E-3FE7217E9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Aborto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  <c:pt idx="4">
                <c:v>23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16</c:v>
              </c:pt>
              <c:pt idx="9">
                <c:v>4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124-4B26-B8D6-9C261DB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75255905511815"/>
          <c:y val="6.3310866141732286E-2"/>
          <c:w val="0.261247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Aux!$F$2:$F$19</c:f>
              <c:strCache>
                <c:ptCount val="18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</c:v>
                </c:pt>
                <c:pt idx="8">
                  <c:v>Ordenación territorio</c:v>
                </c:pt>
                <c:pt idx="9">
                  <c:v>Medio ambiente</c:v>
                </c:pt>
                <c:pt idx="10">
                  <c:v>Drogas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Constitución</c:v>
                </c:pt>
                <c:pt idx="15">
                  <c:v>Delitos electorales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18</c:v>
              </c:pt>
              <c:pt idx="1">
                <c:v>12</c:v>
              </c:pt>
              <c:pt idx="2">
                <c:v>68</c:v>
              </c:pt>
              <c:pt idx="3">
                <c:v>19</c:v>
              </c:pt>
              <c:pt idx="4">
                <c:v>14</c:v>
              </c:pt>
              <c:pt idx="5">
                <c:v>13</c:v>
              </c:pt>
              <c:pt idx="6">
                <c:v>117</c:v>
              </c:pt>
              <c:pt idx="7">
                <c:v>46</c:v>
              </c:pt>
              <c:pt idx="8">
                <c:v>21</c:v>
              </c:pt>
              <c:pt idx="9">
                <c:v>93</c:v>
              </c:pt>
              <c:pt idx="10">
                <c:v>323</c:v>
              </c:pt>
              <c:pt idx="11">
                <c:v>403</c:v>
              </c:pt>
              <c:pt idx="12">
                <c:v>53</c:v>
              </c:pt>
              <c:pt idx="13">
                <c:v>31</c:v>
              </c:pt>
              <c:pt idx="14">
                <c:v>33</c:v>
              </c:pt>
              <c:pt idx="15">
                <c:v>610</c:v>
              </c:pt>
              <c:pt idx="16">
                <c:v>39</c:v>
              </c:pt>
              <c:pt idx="17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84B5-4004-98A8-45348029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6.1314960629921263E-2"/>
          <c:w val="0.32518582677165353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Aux!$E$2:$E$21</c:f>
              <c:strCache>
                <c:ptCount val="20"/>
                <c:pt idx="0">
                  <c:v>Vida / integridad</c:v>
                </c:pt>
                <c:pt idx="1">
                  <c:v>Lesiones al feto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Omisión deber socorro</c:v>
                </c:pt>
                <c:pt idx="6">
                  <c:v>Intimidad / propia imagen / inviolabilidad domicilio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Derechos trabajadores</c:v>
                </c:pt>
                <c:pt idx="10">
                  <c:v>Ordenación territorio / patrimonio histórico / medio ambiente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Orden público</c:v>
                </c:pt>
                <c:pt idx="18">
                  <c:v>S / E</c:v>
                </c:pt>
                <c:pt idx="19">
                  <c:v>De la trata de seres humanos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350</c:v>
              </c:pt>
              <c:pt idx="1">
                <c:v>1</c:v>
              </c:pt>
              <c:pt idx="2">
                <c:v>183</c:v>
              </c:pt>
              <c:pt idx="3">
                <c:v>126</c:v>
              </c:pt>
              <c:pt idx="4">
                <c:v>162</c:v>
              </c:pt>
              <c:pt idx="5">
                <c:v>4</c:v>
              </c:pt>
              <c:pt idx="6">
                <c:v>17</c:v>
              </c:pt>
              <c:pt idx="7">
                <c:v>2</c:v>
              </c:pt>
              <c:pt idx="8">
                <c:v>1526</c:v>
              </c:pt>
              <c:pt idx="9">
                <c:v>2</c:v>
              </c:pt>
              <c:pt idx="10">
                <c:v>1</c:v>
              </c:pt>
              <c:pt idx="11">
                <c:v>15</c:v>
              </c:pt>
              <c:pt idx="12">
                <c:v>269</c:v>
              </c:pt>
              <c:pt idx="13">
                <c:v>21</c:v>
              </c:pt>
              <c:pt idx="14">
                <c:v>15</c:v>
              </c:pt>
              <c:pt idx="15">
                <c:v>1</c:v>
              </c:pt>
              <c:pt idx="16">
                <c:v>178</c:v>
              </c:pt>
              <c:pt idx="17">
                <c:v>83</c:v>
              </c:pt>
              <c:pt idx="18">
                <c:v>18</c:v>
              </c:pt>
              <c:pt idx="1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487-4062-B17E-39C0A61E0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2709</c:v>
              </c:pt>
              <c:pt idx="1">
                <c:v>861</c:v>
              </c:pt>
              <c:pt idx="2">
                <c:v>738</c:v>
              </c:pt>
              <c:pt idx="3">
                <c:v>351</c:v>
              </c:pt>
              <c:pt idx="4">
                <c:v>69</c:v>
              </c:pt>
              <c:pt idx="5">
                <c:v>311</c:v>
              </c:pt>
              <c:pt idx="6">
                <c:v>7750</c:v>
              </c:pt>
              <c:pt idx="7">
                <c:v>240</c:v>
              </c:pt>
              <c:pt idx="8">
                <c:v>905</c:v>
              </c:pt>
              <c:pt idx="9">
                <c:v>2512</c:v>
              </c:pt>
              <c:pt idx="10">
                <c:v>544</c:v>
              </c:pt>
              <c:pt idx="11">
                <c:v>1189</c:v>
              </c:pt>
              <c:pt idx="12">
                <c:v>668</c:v>
              </c:pt>
              <c:pt idx="13">
                <c:v>53</c:v>
              </c:pt>
              <c:pt idx="14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D1FD-4DB3-9B1E-1DC7E5048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25377952755905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12-49AE-8440-C5CB84F511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12-49AE-8440-C5CB84F511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12-49AE-8440-C5CB84F511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12-49AE-8440-C5CB84F511B2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12-49AE-8440-C5CB84F511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384</c:v>
                </c:pt>
                <c:pt idx="1">
                  <c:v>224</c:v>
                </c:pt>
                <c:pt idx="2">
                  <c:v>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2-49AE-8440-C5CB84F51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Aux!$AY$2:$AY$5</c:f>
              <c:strCache>
                <c:ptCount val="4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8616</c:v>
              </c:pt>
              <c:pt idx="1">
                <c:v>861</c:v>
              </c:pt>
              <c:pt idx="2">
                <c:v>1888</c:v>
              </c:pt>
              <c:pt idx="3">
                <c:v>2893</c:v>
              </c:pt>
            </c:numLit>
          </c:val>
          <c:extLst>
            <c:ext xmlns:c16="http://schemas.microsoft.com/office/drawing/2014/chart" uri="{C3380CC4-5D6E-409C-BE32-E72D297353CC}">
              <c16:uniqueId val="{00000000-DE42-4F70-AC19-35E11F07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3475</c:v>
              </c:pt>
              <c:pt idx="1">
                <c:v>494</c:v>
              </c:pt>
              <c:pt idx="2">
                <c:v>64</c:v>
              </c:pt>
              <c:pt idx="3">
                <c:v>2196</c:v>
              </c:pt>
              <c:pt idx="4">
                <c:v>1884</c:v>
              </c:pt>
            </c:numLit>
          </c:val>
          <c:extLst>
            <c:ext xmlns:c16="http://schemas.microsoft.com/office/drawing/2014/chart" uri="{C3380CC4-5D6E-409C-BE32-E72D297353CC}">
              <c16:uniqueId val="{00000000-CB66-437E-8F3E-1354A2F43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195</c:v>
              </c:pt>
              <c:pt idx="1">
                <c:v>335</c:v>
              </c:pt>
              <c:pt idx="2">
                <c:v>1251</c:v>
              </c:pt>
            </c:numLit>
          </c:val>
          <c:extLst>
            <c:ext xmlns:c16="http://schemas.microsoft.com/office/drawing/2014/chart" uri="{C3380CC4-5D6E-409C-BE32-E72D297353CC}">
              <c16:uniqueId val="{00000000-3EE7-4677-B646-FCD08947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D8E-4142-AA38-0BD7D4EBE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630</c:v>
              </c:pt>
              <c:pt idx="1">
                <c:v>16</c:v>
              </c:pt>
              <c:pt idx="2">
                <c:v>1538</c:v>
              </c:pt>
              <c:pt idx="3">
                <c:v>106</c:v>
              </c:pt>
              <c:pt idx="4">
                <c:v>9</c:v>
              </c:pt>
              <c:pt idx="5">
                <c:v>94</c:v>
              </c:pt>
              <c:pt idx="6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DB03-460C-A783-2B1FCDE77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12</c:v>
              </c:pt>
              <c:pt idx="1">
                <c:v>515</c:v>
              </c:pt>
              <c:pt idx="2">
                <c:v>39</c:v>
              </c:pt>
              <c:pt idx="3">
                <c:v>76</c:v>
              </c:pt>
              <c:pt idx="4">
                <c:v>305</c:v>
              </c:pt>
              <c:pt idx="5">
                <c:v>798</c:v>
              </c:pt>
              <c:pt idx="6">
                <c:v>462</c:v>
              </c:pt>
              <c:pt idx="7">
                <c:v>154</c:v>
              </c:pt>
              <c:pt idx="8">
                <c:v>44</c:v>
              </c:pt>
              <c:pt idx="9">
                <c:v>3</c:v>
              </c:pt>
              <c:pt idx="10">
                <c:v>17</c:v>
              </c:pt>
              <c:pt idx="11">
                <c:v>105</c:v>
              </c:pt>
              <c:pt idx="12">
                <c:v>164</c:v>
              </c:pt>
              <c:pt idx="13">
                <c:v>15</c:v>
              </c:pt>
              <c:pt idx="14">
                <c:v>652</c:v>
              </c:pt>
              <c:pt idx="15">
                <c:v>167</c:v>
              </c:pt>
              <c:pt idx="1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FC2-4F96-9BF1-89DFB5EB1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2685</c:v>
              </c:pt>
              <c:pt idx="1">
                <c:v>57</c:v>
              </c:pt>
              <c:pt idx="2">
                <c:v>7542</c:v>
              </c:pt>
              <c:pt idx="3">
                <c:v>263</c:v>
              </c:pt>
            </c:numLit>
          </c:val>
          <c:extLst>
            <c:ext xmlns:c16="http://schemas.microsoft.com/office/drawing/2014/chart" uri="{C3380CC4-5D6E-409C-BE32-E72D297353CC}">
              <c16:uniqueId val="{00000000-D112-4D2E-8FE1-31E0AE98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A0-40E7-9232-0E74CAD191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A0-40E7-9232-0E74CAD191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372</c:v>
                </c:pt>
                <c:pt idx="1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0-40E7-9232-0E74CAD1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15-455A-A0A4-B323368CF7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15-455A-A0A4-B323368CF7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15-455A-A0A4-B323368CF7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15-455A-A0A4-B323368CF70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5-455A-A0A4-B323368CF7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15-455A-A0A4-B323368CF7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15-455A-A0A4-B323368CF70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General</c:formatCode>
                <c:ptCount val="4"/>
                <c:pt idx="0" formatCode="#,##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15-455A-A0A4-B323368CF70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3075</c:v>
              </c:pt>
              <c:pt idx="1">
                <c:v>298</c:v>
              </c:pt>
              <c:pt idx="2">
                <c:v>2</c:v>
              </c:pt>
              <c:pt idx="3">
                <c:v>43</c:v>
              </c:pt>
              <c:pt idx="4">
                <c:v>8</c:v>
              </c:pt>
              <c:pt idx="5">
                <c:v>17</c:v>
              </c:pt>
              <c:pt idx="6">
                <c:v>836</c:v>
              </c:pt>
            </c:numLit>
          </c:val>
          <c:extLst>
            <c:ext xmlns:c16="http://schemas.microsoft.com/office/drawing/2014/chart" uri="{C3380CC4-5D6E-409C-BE32-E72D297353CC}">
              <c16:uniqueId val="{00000000-5A62-4283-8898-C94A9B621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471</c:v>
              </c:pt>
              <c:pt idx="1">
                <c:v>65</c:v>
              </c:pt>
              <c:pt idx="2">
                <c:v>2</c:v>
              </c:pt>
              <c:pt idx="3">
                <c:v>68</c:v>
              </c:pt>
              <c:pt idx="4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C2A0-481B-94C2-F520961F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33</c:v>
              </c:pt>
              <c:pt idx="1">
                <c:v>28</c:v>
              </c:pt>
              <c:pt idx="2">
                <c:v>82</c:v>
              </c:pt>
              <c:pt idx="3">
                <c:v>43</c:v>
              </c:pt>
              <c:pt idx="4">
                <c:v>13</c:v>
              </c:pt>
              <c:pt idx="5">
                <c:v>18</c:v>
              </c:pt>
              <c:pt idx="6">
                <c:v>3</c:v>
              </c:pt>
              <c:pt idx="7">
                <c:v>2</c:v>
              </c:pt>
              <c:pt idx="8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902-4731-B12C-6EB1D90E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38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B58-48EB-B492-EF4C242F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95-4CA7-9F0D-4B502933B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95-4CA7-9F0D-4B502933B0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574</c:v>
                </c:pt>
                <c:pt idx="1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95-4CA7-9F0D-4B502933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26-4E4B-8674-12CC40769C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26-4E4B-8674-12CC40769C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26-4E4B-8674-12CC40769C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26-4E4B-8674-12CC40769C2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6-4E4B-8674-12CC40769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2289</c:v>
                </c:pt>
                <c:pt idx="1">
                  <c:v>148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26-4E4B-8674-12CC4076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18859</c:v>
              </c:pt>
              <c:pt idx="1">
                <c:v>3526</c:v>
              </c:pt>
              <c:pt idx="2">
                <c:v>14</c:v>
              </c:pt>
              <c:pt idx="3">
                <c:v>354</c:v>
              </c:pt>
              <c:pt idx="4">
                <c:v>88</c:v>
              </c:pt>
              <c:pt idx="5">
                <c:v>132</c:v>
              </c:pt>
              <c:pt idx="6">
                <c:v>6683</c:v>
              </c:pt>
            </c:numLit>
          </c:val>
          <c:extLst>
            <c:ext xmlns:c16="http://schemas.microsoft.com/office/drawing/2014/chart" uri="{C3380CC4-5D6E-409C-BE32-E72D297353CC}">
              <c16:uniqueId val="{00000000-DBE4-4FDC-BD44-8CE4F65C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9877</c:v>
              </c:pt>
              <c:pt idx="1">
                <c:v>1557</c:v>
              </c:pt>
              <c:pt idx="2">
                <c:v>12</c:v>
              </c:pt>
              <c:pt idx="3">
                <c:v>43</c:v>
              </c:pt>
              <c:pt idx="4">
                <c:v>28</c:v>
              </c:pt>
              <c:pt idx="5">
                <c:v>18</c:v>
              </c:pt>
              <c:pt idx="6">
                <c:v>1982</c:v>
              </c:pt>
            </c:numLit>
          </c:val>
          <c:extLst>
            <c:ext xmlns:c16="http://schemas.microsoft.com/office/drawing/2014/chart" uri="{C3380CC4-5D6E-409C-BE32-E72D297353CC}">
              <c16:uniqueId val="{00000000-7C9E-45C9-BA76-7820BFB6F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38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A8C-47A7-B9FB-27B32BF4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137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1D-4E36-92A5-CF70D5C6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</c:f>
              <c:strCache>
                <c:ptCount val="1"/>
                <c:pt idx="0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86E6-4D2E-8CAC-48139B32A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E27-4580-A36B-6F7F8ABDE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66</c:v>
              </c:pt>
              <c:pt idx="1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62BC-4360-95E5-39076898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E9D-4660-BA83-5511544C8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160</c:v>
              </c:pt>
              <c:pt idx="1">
                <c:v>2149</c:v>
              </c:pt>
              <c:pt idx="2">
                <c:v>230</c:v>
              </c:pt>
              <c:pt idx="3">
                <c:v>64</c:v>
              </c:pt>
              <c:pt idx="4">
                <c:v>111</c:v>
              </c:pt>
              <c:pt idx="5">
                <c:v>1715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85-4C6E-98CE-6147F78BD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120</c:v>
              </c:pt>
              <c:pt idx="1">
                <c:v>4925</c:v>
              </c:pt>
              <c:pt idx="2">
                <c:v>79</c:v>
              </c:pt>
              <c:pt idx="3">
                <c:v>10</c:v>
              </c:pt>
              <c:pt idx="4">
                <c:v>281</c:v>
              </c:pt>
              <c:pt idx="5">
                <c:v>4077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78-499A-B893-164FB1E4B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89</c:v>
              </c:pt>
              <c:pt idx="1">
                <c:v>4100</c:v>
              </c:pt>
              <c:pt idx="2">
                <c:v>64</c:v>
              </c:pt>
              <c:pt idx="3">
                <c:v>8</c:v>
              </c:pt>
              <c:pt idx="4">
                <c:v>250</c:v>
              </c:pt>
              <c:pt idx="5">
                <c:v>3228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FEC-487F-A7EB-2E84D77F4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</c:v>
              </c:pt>
              <c:pt idx="1">
                <c:v>1159</c:v>
              </c:pt>
              <c:pt idx="2">
                <c:v>101</c:v>
              </c:pt>
              <c:pt idx="3">
                <c:v>15</c:v>
              </c:pt>
              <c:pt idx="4">
                <c:v>239</c:v>
              </c:pt>
              <c:pt idx="5">
                <c:v>844</c:v>
              </c:pt>
            </c:numLit>
          </c:val>
          <c:extLst>
            <c:ext xmlns:c16="http://schemas.microsoft.com/office/drawing/2014/chart" uri="{C3380CC4-5D6E-409C-BE32-E72D297353CC}">
              <c16:uniqueId val="{00000000-2207-470B-9219-BF893F07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55</c:v>
              </c:pt>
              <c:pt idx="1">
                <c:v>1239</c:v>
              </c:pt>
              <c:pt idx="2">
                <c:v>157</c:v>
              </c:pt>
              <c:pt idx="3">
                <c:v>25</c:v>
              </c:pt>
              <c:pt idx="4">
                <c:v>135</c:v>
              </c:pt>
              <c:pt idx="5">
                <c:v>1112</c:v>
              </c:pt>
            </c:numLit>
          </c:val>
          <c:extLst>
            <c:ext xmlns:c16="http://schemas.microsoft.com/office/drawing/2014/chart" uri="{C3380CC4-5D6E-409C-BE32-E72D297353CC}">
              <c16:uniqueId val="{00000000-3CC4-4E8E-87C2-D0BB568A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A5-479D-9234-A08C4064C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Aux!$AS$2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DBC-46DD-BED7-B9226D151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Negativa a realización de pruebas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09D-4F1F-8DD2-4BCCF507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9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53F-4124-A3CA-25250493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43</c:v>
              </c:pt>
              <c:pt idx="1">
                <c:v>1220</c:v>
              </c:pt>
              <c:pt idx="2">
                <c:v>94</c:v>
              </c:pt>
              <c:pt idx="3">
                <c:v>6</c:v>
              </c:pt>
              <c:pt idx="4">
                <c:v>151</c:v>
              </c:pt>
              <c:pt idx="5">
                <c:v>998</c:v>
              </c:pt>
            </c:numLit>
          </c:val>
          <c:extLst>
            <c:ext xmlns:c16="http://schemas.microsoft.com/office/drawing/2014/chart" uri="{C3380CC4-5D6E-409C-BE32-E72D297353CC}">
              <c16:uniqueId val="{00000000-A073-4B92-B098-58A4B00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36</c:v>
              </c:pt>
              <c:pt idx="1">
                <c:v>25</c:v>
              </c:pt>
              <c:pt idx="2">
                <c:v>7</c:v>
              </c:pt>
              <c:pt idx="3">
                <c:v>52</c:v>
              </c:pt>
              <c:pt idx="4">
                <c:v>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136-4689-A88B-1E8C6C235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Aux!$AF$2:$AF$7</c:f>
              <c:strCache>
                <c:ptCount val="6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  <c:pt idx="5">
                  <c:v>Procedimiento Ordinario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208</c:v>
              </c:pt>
              <c:pt idx="1">
                <c:v>4</c:v>
              </c:pt>
              <c:pt idx="2">
                <c:v>186</c:v>
              </c:pt>
              <c:pt idx="3">
                <c:v>1</c:v>
              </c:pt>
              <c:pt idx="4">
                <c:v>53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00E-429D-9E60-55968351B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8</c:v>
              </c:pt>
              <c:pt idx="2">
                <c:v>2</c:v>
              </c:pt>
              <c:pt idx="3">
                <c:v>37</c:v>
              </c:pt>
              <c:pt idx="4">
                <c:v>9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B29-4607-A0F9-2840DEF9C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027-4074-A150-84F357C4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10" Type="http://schemas.openxmlformats.org/officeDocument/2006/relationships/chart" Target="../charts/chart67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337D3EE-E941-4FCD-BFFB-9291A964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EF768F0-3E97-4D56-9884-8659913CD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C3F9B56-C406-4F66-978E-0F12BC24F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A9EA07E-579A-47C8-814B-B2525C95D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3F7F66FF-C5C4-4CE4-B639-6EC2E43B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32E07E7B-F32D-4074-8565-9E9286139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F560C39-535D-41D3-848F-2352F5738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19972FDE-6413-471D-A8CF-16D833CFE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9D3C006-9686-4495-B717-142B51D41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8FBE59C-08EF-4F6F-8FAC-0B8210424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F37EA97-3A2F-47E6-AE8E-02C0FF126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39A5971-7310-4EFA-A5A9-D79A3375E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E4ABD19-343A-4CC2-A307-25D1422CB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0B281B7-6C43-4DD5-9774-A455169BB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6</xdr:row>
      <xdr:rowOff>209550</xdr:rowOff>
    </xdr:from>
    <xdr:to>
      <xdr:col>22</xdr:col>
      <xdr:colOff>533400</xdr:colOff>
      <xdr:row>18</xdr:row>
      <xdr:rowOff>66675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124D4F6-E547-4B80-A82A-8E1540925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F612333-F6F8-4AE9-B01B-B5745B545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4DFAE85-F454-4805-AE4B-D045F7828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238125</xdr:colOff>
      <xdr:row>19</xdr:row>
      <xdr:rowOff>104774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1E72F4D-D125-4344-88E4-49AF778BF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87C5150-B6C9-404E-B306-29204F4CD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22</xdr:row>
      <xdr:rowOff>123825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CC1E217-D80B-41DC-927C-DA3556DFD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E3B9BCF-0D9F-45BF-8482-AAE4598B39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DDEAECC-431A-4BF7-A6FD-25F5EEC7F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4D70105-ECCF-4FF5-90C1-7E8EF22FE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EF1703C-5EEF-47EF-96B8-727171472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8A2B533-6C27-44E1-AC79-FBAB2429A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3302DDC-0812-48CE-B891-277E9820C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93AA6D7-EE3C-4373-AC13-859823A8F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039E964B-CBD0-40C8-ABB9-696317FFC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337CD676-2F4B-45FF-8F90-354B360AD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346D0B1-01B1-4BA4-9CE3-4916E6724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EB1E47E-5CA3-4E72-AAA5-E4C552952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F6208C-5340-4A2B-B0F2-6577C6771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E8C1A10-A811-4E35-9FDE-A1C6E7594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BEFB907-5E9F-4762-8AD4-5E1B019D3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5B89D37-3F35-4E80-88F0-866FEF763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3D31E239-CF90-4348-907C-5C8BBD154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EA9C9886-EA5D-4CFD-8E26-1CEED609F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345490CF-DB9E-4B90-A666-884F3616C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DB0D2520-D81C-4B9D-BC70-A4B40A7E9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99E2E8E-C970-4AC6-98A8-E6754DBB5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DBC2CD2-39D1-43E0-9E5A-2467F2B80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4D4C1B1-5D60-4489-83B4-6B5B0C3D89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1D8411A-AF43-4182-AF84-14585EDAEC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D593552-9495-4934-9CCB-BFA77509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C332962C-E75E-4A7C-B8D6-4E9900E60D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A4E0E3D-1335-4FC4-BD36-B9E6C9680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B07F380-EF83-43E1-97D6-496A7352A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23EC833B-C5DC-44A8-AB56-C6CA3D3E9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3CC3AAC-22CE-4B93-A52A-1B3856D1CB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5E35D19-7D1B-494C-ACE9-E585B3B7B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F7C4E62-D3DD-46AE-9583-3999D1630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F92E52-EFCD-4B2A-AF53-EE75C1F2E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16816B3-345C-4ECC-A33E-4287373BE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06DE3BFA-1B12-474C-A341-A2FEC57D7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2324226-01D2-4ACF-ACC7-99A637801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60A78282-F057-41D2-8E47-23A7F96B0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C403251-019B-416D-BAEF-226FA2F52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C25923B-EA36-48A0-9352-9939DEF7C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3251472-7C82-4897-A22B-011E1E8293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7C684F1-2231-4D1D-88C9-0C175B7FE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EACCF66-65B9-4BC6-A1B5-D53C248BD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B83FAC3-9040-48FE-855B-B2E7484A7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C9074F53-6608-4871-95D0-D4F818FF1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AB4770E3-7570-483D-994F-1E1BA6DAC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518A5F4C-DEF2-4DEB-A9AD-9D1C9EA685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0" name="graficoSVialMedidasP">
          <a:extLst>
            <a:ext uri="{FF2B5EF4-FFF2-40B4-BE49-F238E27FC236}">
              <a16:creationId xmlns:a16="http://schemas.microsoft.com/office/drawing/2014/main" id="{2F8F8DE7-4356-4E78-AE69-FD69E7C42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1" name="graficoSVialSentencias">
          <a:extLst>
            <a:ext uri="{FF2B5EF4-FFF2-40B4-BE49-F238E27FC236}">
              <a16:creationId xmlns:a16="http://schemas.microsoft.com/office/drawing/2014/main" id="{F9808154-D059-41F6-9AA3-7F4CA0479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E74D743-E551-4C53-BFDD-986E7BCB6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3D8FEAB-2EA6-4709-8919-B2F75DADE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3F11B3D-4D8E-4FD3-BD6C-C3730973F1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C3BDBBF-AD23-4ECA-83D4-491CDC6AF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activeCell="F9" sqref="F9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8" t="s">
        <v>0</v>
      </c>
      <c r="B1" s="16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EBiu02Cr22Tieche5nbP1pbftAJsCNe+HG7QxmxH3Qhd4h1tXI7Zm0TqvWiFv8nRS/Z14APiIqSyZeYEHFKQIg==" saltValue="1iPNv2yxmQwYAIGAUfa0Z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9" t="s">
        <v>15</v>
      </c>
      <c r="B8" s="12" t="s">
        <v>16</v>
      </c>
      <c r="C8" s="13">
        <v>6990</v>
      </c>
      <c r="D8" s="13">
        <v>54685</v>
      </c>
      <c r="E8" s="14">
        <v>-0.87217701380634505</v>
      </c>
    </row>
    <row r="9" spans="1:5" x14ac:dyDescent="0.25">
      <c r="A9" s="170"/>
      <c r="B9" s="12" t="s">
        <v>17</v>
      </c>
      <c r="C9" s="13">
        <v>132959</v>
      </c>
      <c r="D9" s="13">
        <v>137292</v>
      </c>
      <c r="E9" s="14">
        <v>-3.1560469655915899E-2</v>
      </c>
    </row>
    <row r="10" spans="1:5" x14ac:dyDescent="0.25">
      <c r="A10" s="170"/>
      <c r="B10" s="12" t="s">
        <v>18</v>
      </c>
      <c r="C10" s="13">
        <v>144275</v>
      </c>
      <c r="D10" s="13">
        <v>123313</v>
      </c>
      <c r="E10" s="14">
        <v>0.169990187571464</v>
      </c>
    </row>
    <row r="11" spans="1:5" x14ac:dyDescent="0.25">
      <c r="A11" s="170"/>
      <c r="B11" s="12" t="s">
        <v>19</v>
      </c>
      <c r="C11" s="13">
        <v>3627</v>
      </c>
      <c r="D11" s="13">
        <v>3440</v>
      </c>
      <c r="E11" s="14">
        <v>5.4360465116279101E-2</v>
      </c>
    </row>
    <row r="12" spans="1:5" x14ac:dyDescent="0.25">
      <c r="A12" s="171"/>
      <c r="B12" s="12" t="s">
        <v>20</v>
      </c>
      <c r="C12" s="13">
        <v>26507</v>
      </c>
      <c r="D12" s="13">
        <v>49591</v>
      </c>
      <c r="E12" s="14">
        <v>-0.46548768929846102</v>
      </c>
    </row>
    <row r="13" spans="1:5" x14ac:dyDescent="0.25">
      <c r="A13" s="169" t="s">
        <v>21</v>
      </c>
      <c r="B13" s="12" t="s">
        <v>22</v>
      </c>
      <c r="C13" s="13">
        <v>21694</v>
      </c>
      <c r="D13" s="13">
        <v>22287</v>
      </c>
      <c r="E13" s="14">
        <v>-2.66074393143985E-2</v>
      </c>
    </row>
    <row r="14" spans="1:5" x14ac:dyDescent="0.25">
      <c r="A14" s="170"/>
      <c r="B14" s="12" t="s">
        <v>23</v>
      </c>
      <c r="C14" s="13">
        <v>15882</v>
      </c>
      <c r="D14" s="13">
        <v>20038</v>
      </c>
      <c r="E14" s="14">
        <v>-0.20740592873540301</v>
      </c>
    </row>
    <row r="15" spans="1:5" x14ac:dyDescent="0.25">
      <c r="A15" s="171"/>
      <c r="B15" s="12" t="s">
        <v>24</v>
      </c>
      <c r="C15" s="13">
        <v>95314</v>
      </c>
      <c r="D15" s="13">
        <v>82367</v>
      </c>
      <c r="E15" s="14">
        <v>0.15718673740697101</v>
      </c>
    </row>
    <row r="16" spans="1:5" x14ac:dyDescent="0.25">
      <c r="A16" s="169" t="s">
        <v>25</v>
      </c>
      <c r="B16" s="12" t="s">
        <v>26</v>
      </c>
      <c r="C16" s="13">
        <v>2311</v>
      </c>
      <c r="D16" s="13">
        <v>2668</v>
      </c>
      <c r="E16" s="14">
        <v>-0.133808095952024</v>
      </c>
    </row>
    <row r="17" spans="1:5" x14ac:dyDescent="0.25">
      <c r="A17" s="170"/>
      <c r="B17" s="12" t="s">
        <v>27</v>
      </c>
      <c r="C17" s="13">
        <v>18500</v>
      </c>
      <c r="D17" s="13">
        <v>17281</v>
      </c>
      <c r="E17" s="14">
        <v>7.0539899311382395E-2</v>
      </c>
    </row>
    <row r="18" spans="1:5" x14ac:dyDescent="0.25">
      <c r="A18" s="170"/>
      <c r="B18" s="12" t="s">
        <v>28</v>
      </c>
      <c r="C18" s="13">
        <v>248</v>
      </c>
      <c r="D18" s="13">
        <v>171</v>
      </c>
      <c r="E18" s="14">
        <v>0.45029239766081902</v>
      </c>
    </row>
    <row r="19" spans="1:5" x14ac:dyDescent="0.25">
      <c r="A19" s="170"/>
      <c r="B19" s="12" t="s">
        <v>29</v>
      </c>
      <c r="C19" s="13">
        <v>27</v>
      </c>
      <c r="D19" s="13">
        <v>17</v>
      </c>
      <c r="E19" s="14">
        <v>0.58823529411764697</v>
      </c>
    </row>
    <row r="20" spans="1:5" x14ac:dyDescent="0.25">
      <c r="A20" s="171"/>
      <c r="B20" s="15" t="s">
        <v>30</v>
      </c>
      <c r="C20" s="16">
        <v>1035</v>
      </c>
      <c r="D20" s="16">
        <v>997</v>
      </c>
      <c r="E20" s="17">
        <v>3.8114343029087297E-2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2169</v>
      </c>
      <c r="D23" s="13">
        <v>2019</v>
      </c>
      <c r="E23" s="14">
        <v>7.4294205052005902E-2</v>
      </c>
    </row>
    <row r="24" spans="1:5" x14ac:dyDescent="0.25">
      <c r="A24" s="11" t="s">
        <v>33</v>
      </c>
      <c r="B24" s="19"/>
      <c r="C24" s="16">
        <v>867</v>
      </c>
      <c r="D24" s="16">
        <v>1018</v>
      </c>
      <c r="E24" s="17">
        <v>-0.14833005893909601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24126</v>
      </c>
      <c r="D27" s="13">
        <v>22564</v>
      </c>
      <c r="E27" s="14">
        <v>6.9225314660521203E-2</v>
      </c>
    </row>
    <row r="28" spans="1:5" x14ac:dyDescent="0.25">
      <c r="A28" s="169" t="s">
        <v>36</v>
      </c>
      <c r="B28" s="12" t="s">
        <v>37</v>
      </c>
      <c r="C28" s="13">
        <v>3161</v>
      </c>
      <c r="D28" s="13">
        <v>3261</v>
      </c>
      <c r="E28" s="14">
        <v>-3.0665440049064699E-2</v>
      </c>
    </row>
    <row r="29" spans="1:5" x14ac:dyDescent="0.25">
      <c r="A29" s="170"/>
      <c r="B29" s="12" t="s">
        <v>38</v>
      </c>
      <c r="C29" s="13">
        <v>2866</v>
      </c>
      <c r="D29" s="13">
        <v>2626</v>
      </c>
      <c r="E29" s="14">
        <v>9.13937547600914E-2</v>
      </c>
    </row>
    <row r="30" spans="1:5" x14ac:dyDescent="0.25">
      <c r="A30" s="170"/>
      <c r="B30" s="12" t="s">
        <v>39</v>
      </c>
      <c r="C30" s="13">
        <v>424</v>
      </c>
      <c r="D30" s="13">
        <v>445</v>
      </c>
      <c r="E30" s="14">
        <v>-4.7191011235955101E-2</v>
      </c>
    </row>
    <row r="31" spans="1:5" x14ac:dyDescent="0.25">
      <c r="A31" s="170"/>
      <c r="B31" s="12" t="s">
        <v>40</v>
      </c>
      <c r="C31" s="13">
        <v>1150</v>
      </c>
      <c r="D31" s="13">
        <v>1204</v>
      </c>
      <c r="E31" s="14">
        <v>-4.48504983388704E-2</v>
      </c>
    </row>
    <row r="32" spans="1:5" x14ac:dyDescent="0.25">
      <c r="A32" s="171"/>
      <c r="B32" s="15" t="s">
        <v>41</v>
      </c>
      <c r="C32" s="16">
        <v>16068</v>
      </c>
      <c r="D32" s="16">
        <v>15028</v>
      </c>
      <c r="E32" s="17">
        <v>6.9204152249134898E-2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43019</v>
      </c>
      <c r="D35" s="13">
        <v>53573</v>
      </c>
      <c r="E35" s="14">
        <v>-0.19700222126817599</v>
      </c>
    </row>
    <row r="36" spans="1:5" x14ac:dyDescent="0.25">
      <c r="A36" s="11" t="s">
        <v>44</v>
      </c>
      <c r="B36" s="19"/>
      <c r="C36" s="16">
        <v>31420</v>
      </c>
      <c r="D36" s="16">
        <v>30832</v>
      </c>
      <c r="E36" s="17">
        <v>1.9071094966268801E-2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9" t="s">
        <v>46</v>
      </c>
      <c r="B39" s="12" t="s">
        <v>16</v>
      </c>
      <c r="C39" s="13">
        <v>732</v>
      </c>
      <c r="D39" s="13">
        <v>1582</v>
      </c>
      <c r="E39" s="14">
        <v>-0.53729456384323604</v>
      </c>
    </row>
    <row r="40" spans="1:5" x14ac:dyDescent="0.25">
      <c r="A40" s="170"/>
      <c r="B40" s="12" t="s">
        <v>47</v>
      </c>
      <c r="C40" s="13">
        <v>37</v>
      </c>
      <c r="D40" s="13">
        <v>43</v>
      </c>
      <c r="E40" s="14">
        <v>-0.13953488372093001</v>
      </c>
    </row>
    <row r="41" spans="1:5" x14ac:dyDescent="0.25">
      <c r="A41" s="170"/>
      <c r="B41" s="12" t="s">
        <v>48</v>
      </c>
      <c r="C41" s="13">
        <v>17793</v>
      </c>
      <c r="D41" s="13">
        <v>17281</v>
      </c>
      <c r="E41" s="14">
        <v>2.9627915051212299E-2</v>
      </c>
    </row>
    <row r="42" spans="1:5" x14ac:dyDescent="0.25">
      <c r="A42" s="171"/>
      <c r="B42" s="12" t="s">
        <v>20</v>
      </c>
      <c r="C42" s="13">
        <v>6489</v>
      </c>
      <c r="D42" s="13">
        <v>1732</v>
      </c>
      <c r="E42" s="14">
        <v>2.7465357967667399</v>
      </c>
    </row>
    <row r="43" spans="1:5" x14ac:dyDescent="0.25">
      <c r="A43" s="169" t="s">
        <v>49</v>
      </c>
      <c r="B43" s="12" t="s">
        <v>50</v>
      </c>
      <c r="C43" s="13">
        <v>15107</v>
      </c>
      <c r="D43" s="13">
        <v>14103</v>
      </c>
      <c r="E43" s="14">
        <v>7.1190526838261395E-2</v>
      </c>
    </row>
    <row r="44" spans="1:5" x14ac:dyDescent="0.25">
      <c r="A44" s="170"/>
      <c r="B44" s="12" t="s">
        <v>51</v>
      </c>
      <c r="C44" s="13">
        <v>1016</v>
      </c>
      <c r="D44" s="13">
        <v>1000</v>
      </c>
      <c r="E44" s="14">
        <v>1.6E-2</v>
      </c>
    </row>
    <row r="45" spans="1:5" x14ac:dyDescent="0.25">
      <c r="A45" s="170"/>
      <c r="B45" s="12" t="s">
        <v>52</v>
      </c>
      <c r="C45" s="13">
        <v>1183</v>
      </c>
      <c r="D45" s="13">
        <v>1806</v>
      </c>
      <c r="E45" s="14">
        <v>-0.34496124031007802</v>
      </c>
    </row>
    <row r="46" spans="1:5" x14ac:dyDescent="0.25">
      <c r="A46" s="171"/>
      <c r="B46" s="15" t="s">
        <v>53</v>
      </c>
      <c r="C46" s="16">
        <v>279</v>
      </c>
      <c r="D46" s="16">
        <v>265</v>
      </c>
      <c r="E46" s="17">
        <v>5.2830188679245299E-2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9" t="s">
        <v>55</v>
      </c>
      <c r="B49" s="12" t="s">
        <v>48</v>
      </c>
      <c r="C49" s="13">
        <v>395</v>
      </c>
      <c r="D49" s="13">
        <v>301</v>
      </c>
      <c r="E49" s="14">
        <v>0.31229235880398698</v>
      </c>
    </row>
    <row r="50" spans="1:5" x14ac:dyDescent="0.25">
      <c r="A50" s="170"/>
      <c r="B50" s="12" t="s">
        <v>47</v>
      </c>
      <c r="C50" s="13">
        <v>2</v>
      </c>
      <c r="D50" s="13">
        <v>7</v>
      </c>
      <c r="E50" s="14">
        <v>-0.71428571428571397</v>
      </c>
    </row>
    <row r="51" spans="1:5" x14ac:dyDescent="0.25">
      <c r="A51" s="170"/>
      <c r="B51" s="12" t="s">
        <v>16</v>
      </c>
      <c r="C51" s="13">
        <v>118</v>
      </c>
      <c r="D51" s="13">
        <v>208</v>
      </c>
      <c r="E51" s="14">
        <v>-0.43269230769230799</v>
      </c>
    </row>
    <row r="52" spans="1:5" x14ac:dyDescent="0.25">
      <c r="A52" s="170"/>
      <c r="B52" s="12" t="s">
        <v>20</v>
      </c>
      <c r="C52" s="13">
        <v>304</v>
      </c>
      <c r="D52" s="13">
        <v>311</v>
      </c>
      <c r="E52" s="14">
        <v>-2.2508038585209E-2</v>
      </c>
    </row>
    <row r="53" spans="1:5" x14ac:dyDescent="0.25">
      <c r="A53" s="170"/>
      <c r="B53" s="12" t="s">
        <v>56</v>
      </c>
      <c r="C53" s="13">
        <v>260</v>
      </c>
      <c r="D53" s="13">
        <v>205</v>
      </c>
      <c r="E53" s="14">
        <v>0.26829268292682901</v>
      </c>
    </row>
    <row r="54" spans="1:5" x14ac:dyDescent="0.25">
      <c r="A54" s="171"/>
      <c r="B54" s="12" t="s">
        <v>57</v>
      </c>
      <c r="C54" s="13">
        <v>0</v>
      </c>
      <c r="D54" s="20"/>
      <c r="E54" s="14">
        <v>0</v>
      </c>
    </row>
    <row r="55" spans="1:5" x14ac:dyDescent="0.25">
      <c r="A55" s="169" t="s">
        <v>58</v>
      </c>
      <c r="B55" s="12" t="s">
        <v>59</v>
      </c>
      <c r="C55" s="13">
        <v>241</v>
      </c>
      <c r="D55" s="13">
        <v>221</v>
      </c>
      <c r="E55" s="14">
        <v>9.0497737556561098E-2</v>
      </c>
    </row>
    <row r="56" spans="1:5" x14ac:dyDescent="0.25">
      <c r="A56" s="170"/>
      <c r="B56" s="12" t="s">
        <v>52</v>
      </c>
      <c r="C56" s="13">
        <v>26</v>
      </c>
      <c r="D56" s="13">
        <v>54</v>
      </c>
      <c r="E56" s="14">
        <v>-0.51851851851851904</v>
      </c>
    </row>
    <row r="57" spans="1:5" x14ac:dyDescent="0.25">
      <c r="A57" s="171"/>
      <c r="B57" s="15" t="s">
        <v>60</v>
      </c>
      <c r="C57" s="16">
        <v>4</v>
      </c>
      <c r="D57" s="16">
        <v>15</v>
      </c>
      <c r="E57" s="17">
        <v>-0.73333333333333295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7</v>
      </c>
      <c r="D60" s="13">
        <v>8</v>
      </c>
      <c r="E60" s="14">
        <v>-0.125</v>
      </c>
    </row>
    <row r="61" spans="1:5" x14ac:dyDescent="0.25">
      <c r="A61" s="11" t="s">
        <v>33</v>
      </c>
      <c r="B61" s="19"/>
      <c r="C61" s="16">
        <v>5</v>
      </c>
      <c r="D61" s="16">
        <v>10</v>
      </c>
      <c r="E61" s="17">
        <v>-0.5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2" t="s">
        <v>63</v>
      </c>
      <c r="B64" s="12" t="s">
        <v>43</v>
      </c>
      <c r="C64" s="13">
        <v>157</v>
      </c>
      <c r="D64" s="13">
        <v>78</v>
      </c>
      <c r="E64" s="14">
        <v>1.0128205128205101</v>
      </c>
    </row>
    <row r="65" spans="1:5" x14ac:dyDescent="0.25">
      <c r="A65" s="173"/>
      <c r="B65" s="12" t="s">
        <v>52</v>
      </c>
      <c r="C65" s="13">
        <v>13</v>
      </c>
      <c r="D65" s="13">
        <v>7</v>
      </c>
      <c r="E65" s="14">
        <v>0.85714285714285698</v>
      </c>
    </row>
    <row r="66" spans="1:5" x14ac:dyDescent="0.25">
      <c r="A66" s="173"/>
      <c r="B66" s="12" t="s">
        <v>59</v>
      </c>
      <c r="C66" s="13">
        <v>86</v>
      </c>
      <c r="D66" s="13">
        <v>49</v>
      </c>
      <c r="E66" s="14">
        <v>0.75510204081632704</v>
      </c>
    </row>
    <row r="67" spans="1:5" x14ac:dyDescent="0.25">
      <c r="A67" s="173"/>
      <c r="B67" s="12" t="s">
        <v>64</v>
      </c>
      <c r="C67" s="13">
        <v>40</v>
      </c>
      <c r="D67" s="13">
        <v>17</v>
      </c>
      <c r="E67" s="14">
        <v>1.3529411764705901</v>
      </c>
    </row>
    <row r="68" spans="1:5" x14ac:dyDescent="0.25">
      <c r="A68" s="174"/>
      <c r="B68" s="15" t="s">
        <v>65</v>
      </c>
      <c r="C68" s="16">
        <v>23</v>
      </c>
      <c r="D68" s="16">
        <v>32</v>
      </c>
      <c r="E68" s="17">
        <v>-0.28125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9" t="s">
        <v>67</v>
      </c>
      <c r="B71" s="12" t="s">
        <v>68</v>
      </c>
      <c r="C71" s="13">
        <v>33837</v>
      </c>
      <c r="D71" s="13">
        <v>30832</v>
      </c>
      <c r="E71" s="14">
        <v>9.7463674104826203E-2</v>
      </c>
    </row>
    <row r="72" spans="1:5" x14ac:dyDescent="0.25">
      <c r="A72" s="171"/>
      <c r="B72" s="12" t="s">
        <v>69</v>
      </c>
      <c r="C72" s="13">
        <v>1089</v>
      </c>
      <c r="D72" s="20"/>
      <c r="E72" s="14">
        <v>0</v>
      </c>
    </row>
    <row r="73" spans="1:5" x14ac:dyDescent="0.25">
      <c r="A73" s="169" t="s">
        <v>70</v>
      </c>
      <c r="B73" s="12" t="s">
        <v>68</v>
      </c>
      <c r="C73" s="13">
        <v>17807</v>
      </c>
      <c r="D73" s="13">
        <v>18790</v>
      </c>
      <c r="E73" s="14">
        <v>-5.2315061202767403E-2</v>
      </c>
    </row>
    <row r="74" spans="1:5" x14ac:dyDescent="0.25">
      <c r="A74" s="171"/>
      <c r="B74" s="12" t="s">
        <v>69</v>
      </c>
      <c r="C74" s="13">
        <v>11733</v>
      </c>
      <c r="D74" s="13">
        <v>12092</v>
      </c>
      <c r="E74" s="14">
        <v>-2.9689050611974899E-2</v>
      </c>
    </row>
    <row r="75" spans="1:5" x14ac:dyDescent="0.25">
      <c r="A75" s="169" t="s">
        <v>71</v>
      </c>
      <c r="B75" s="12" t="s">
        <v>68</v>
      </c>
      <c r="C75" s="13">
        <v>1293</v>
      </c>
      <c r="D75" s="13">
        <v>1250</v>
      </c>
      <c r="E75" s="14">
        <v>3.44E-2</v>
      </c>
    </row>
    <row r="76" spans="1:5" x14ac:dyDescent="0.25">
      <c r="A76" s="171"/>
      <c r="B76" s="12" t="s">
        <v>69</v>
      </c>
      <c r="C76" s="13">
        <v>586</v>
      </c>
      <c r="D76" s="13">
        <v>481</v>
      </c>
      <c r="E76" s="14">
        <v>0.218295218295218</v>
      </c>
    </row>
    <row r="77" spans="1:5" x14ac:dyDescent="0.25">
      <c r="A77" s="169" t="s">
        <v>72</v>
      </c>
      <c r="B77" s="12" t="s">
        <v>68</v>
      </c>
      <c r="C77" s="13">
        <v>0</v>
      </c>
      <c r="D77" s="20"/>
      <c r="E77" s="14">
        <v>0</v>
      </c>
    </row>
    <row r="78" spans="1:5" x14ac:dyDescent="0.25">
      <c r="A78" s="171"/>
      <c r="B78" s="15" t="s">
        <v>69</v>
      </c>
      <c r="C78" s="16">
        <v>0</v>
      </c>
      <c r="D78" s="22"/>
      <c r="E78" s="17">
        <v>0</v>
      </c>
    </row>
    <row r="79" spans="1:5" ht="18.399999999999999" customHeight="1" x14ac:dyDescent="0.25">
      <c r="A79" s="5"/>
      <c r="B79" s="49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1"/>
      <c r="B81" s="18"/>
      <c r="C81" s="13">
        <v>7453</v>
      </c>
      <c r="D81" s="20"/>
      <c r="E81" s="14">
        <v>0</v>
      </c>
    </row>
    <row r="82" spans="1:5" x14ac:dyDescent="0.25">
      <c r="A82" s="11" t="s">
        <v>74</v>
      </c>
      <c r="B82" s="19"/>
      <c r="C82" s="16">
        <v>0</v>
      </c>
      <c r="D82" s="16">
        <v>8430</v>
      </c>
      <c r="E82" s="17">
        <v>-1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31387</v>
      </c>
      <c r="D85" s="13">
        <v>27281</v>
      </c>
      <c r="E85" s="14">
        <v>0.150507679337268</v>
      </c>
    </row>
    <row r="86" spans="1:5" x14ac:dyDescent="0.25">
      <c r="A86" s="11" t="s">
        <v>77</v>
      </c>
      <c r="B86" s="18"/>
      <c r="C86" s="13">
        <v>5287</v>
      </c>
      <c r="D86" s="13">
        <v>3551</v>
      </c>
      <c r="E86" s="14">
        <v>0.48887637285271801</v>
      </c>
    </row>
    <row r="87" spans="1:5" x14ac:dyDescent="0.25">
      <c r="A87" s="11" t="s">
        <v>74</v>
      </c>
      <c r="B87" s="19"/>
      <c r="C87" s="16">
        <v>56</v>
      </c>
      <c r="D87" s="22"/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9" t="s">
        <v>76</v>
      </c>
      <c r="B90" s="12" t="s">
        <v>79</v>
      </c>
      <c r="C90" s="13">
        <v>9782</v>
      </c>
      <c r="D90" s="13">
        <v>9664</v>
      </c>
      <c r="E90" s="14">
        <v>1.22102649006623E-2</v>
      </c>
    </row>
    <row r="91" spans="1:5" x14ac:dyDescent="0.25">
      <c r="A91" s="170"/>
      <c r="B91" s="12" t="s">
        <v>80</v>
      </c>
      <c r="C91" s="13">
        <v>4184</v>
      </c>
      <c r="D91" s="13">
        <v>4027</v>
      </c>
      <c r="E91" s="14">
        <v>3.8986838837844498E-2</v>
      </c>
    </row>
    <row r="92" spans="1:5" x14ac:dyDescent="0.25">
      <c r="A92" s="171"/>
      <c r="B92" s="12" t="s">
        <v>81</v>
      </c>
      <c r="C92" s="13">
        <v>729</v>
      </c>
      <c r="D92" s="13">
        <v>698</v>
      </c>
      <c r="E92" s="14">
        <v>4.44126074498567E-2</v>
      </c>
    </row>
    <row r="93" spans="1:5" x14ac:dyDescent="0.25">
      <c r="A93" s="169" t="s">
        <v>77</v>
      </c>
      <c r="B93" s="12" t="s">
        <v>82</v>
      </c>
      <c r="C93" s="13">
        <v>1680</v>
      </c>
      <c r="D93" s="13">
        <v>1929</v>
      </c>
      <c r="E93" s="14">
        <v>-0.12908242612752699</v>
      </c>
    </row>
    <row r="94" spans="1:5" x14ac:dyDescent="0.25">
      <c r="A94" s="171"/>
      <c r="B94" s="12" t="s">
        <v>81</v>
      </c>
      <c r="C94" s="13">
        <v>3323</v>
      </c>
      <c r="D94" s="13">
        <v>2942</v>
      </c>
      <c r="E94" s="14">
        <v>0.129503738953093</v>
      </c>
    </row>
    <row r="95" spans="1:5" x14ac:dyDescent="0.25">
      <c r="A95" s="11" t="s">
        <v>74</v>
      </c>
      <c r="B95" s="19"/>
      <c r="C95" s="16">
        <v>217</v>
      </c>
      <c r="D95" s="16">
        <v>157</v>
      </c>
      <c r="E95" s="17">
        <v>0.38216560509554098</v>
      </c>
    </row>
    <row r="96" spans="1:5" ht="18.399999999999999" customHeight="1" x14ac:dyDescent="0.25">
      <c r="A96" s="5"/>
      <c r="B96" s="175" t="s">
        <v>83</v>
      </c>
      <c r="C96" s="175"/>
      <c r="D96" s="175"/>
      <c r="E96" s="175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9" t="s">
        <v>76</v>
      </c>
      <c r="B98" s="12" t="s">
        <v>79</v>
      </c>
      <c r="C98" s="13">
        <v>592</v>
      </c>
      <c r="D98" s="13">
        <v>584</v>
      </c>
      <c r="E98" s="14">
        <v>1.3698630136986301E-2</v>
      </c>
    </row>
    <row r="99" spans="1:5" x14ac:dyDescent="0.25">
      <c r="A99" s="170"/>
      <c r="B99" s="12" t="s">
        <v>80</v>
      </c>
      <c r="C99" s="13">
        <v>290</v>
      </c>
      <c r="D99" s="13">
        <v>313</v>
      </c>
      <c r="E99" s="14">
        <v>-7.3482428115015999E-2</v>
      </c>
    </row>
    <row r="100" spans="1:5" x14ac:dyDescent="0.25">
      <c r="A100" s="171"/>
      <c r="B100" s="12" t="s">
        <v>81</v>
      </c>
      <c r="C100" s="13">
        <v>90</v>
      </c>
      <c r="D100" s="13">
        <v>108</v>
      </c>
      <c r="E100" s="14">
        <v>-0.16666666666666699</v>
      </c>
    </row>
    <row r="101" spans="1:5" x14ac:dyDescent="0.25">
      <c r="A101" s="169" t="s">
        <v>77</v>
      </c>
      <c r="B101" s="12" t="s">
        <v>82</v>
      </c>
      <c r="C101" s="13">
        <v>119</v>
      </c>
      <c r="D101" s="13">
        <v>153</v>
      </c>
      <c r="E101" s="14">
        <v>-0.22222222222222199</v>
      </c>
    </row>
    <row r="102" spans="1:5" x14ac:dyDescent="0.25">
      <c r="A102" s="171"/>
      <c r="B102" s="12" t="s">
        <v>81</v>
      </c>
      <c r="C102" s="13">
        <v>85</v>
      </c>
      <c r="D102" s="13">
        <v>101</v>
      </c>
      <c r="E102" s="14">
        <v>-0.158415841584158</v>
      </c>
    </row>
    <row r="103" spans="1:5" x14ac:dyDescent="0.25">
      <c r="A103" s="11" t="s">
        <v>74</v>
      </c>
      <c r="B103" s="19"/>
      <c r="C103" s="16">
        <v>17</v>
      </c>
      <c r="D103" s="16">
        <v>16</v>
      </c>
      <c r="E103" s="17">
        <v>6.25E-2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9" t="s">
        <v>85</v>
      </c>
      <c r="B106" s="12" t="s">
        <v>86</v>
      </c>
      <c r="C106" s="13">
        <v>0</v>
      </c>
      <c r="D106" s="20"/>
      <c r="E106" s="14">
        <v>0</v>
      </c>
    </row>
    <row r="107" spans="1:5" x14ac:dyDescent="0.25">
      <c r="A107" s="171"/>
      <c r="B107" s="12" t="s">
        <v>87</v>
      </c>
      <c r="C107" s="13">
        <v>0</v>
      </c>
      <c r="D107" s="20"/>
      <c r="E107" s="14">
        <v>0</v>
      </c>
    </row>
    <row r="108" spans="1:5" x14ac:dyDescent="0.25">
      <c r="A108" s="169" t="s">
        <v>88</v>
      </c>
      <c r="B108" s="12" t="s">
        <v>86</v>
      </c>
      <c r="C108" s="13">
        <v>2488</v>
      </c>
      <c r="D108" s="13">
        <v>2741</v>
      </c>
      <c r="E108" s="14">
        <v>-9.2302079533017098E-2</v>
      </c>
    </row>
    <row r="109" spans="1:5" x14ac:dyDescent="0.25">
      <c r="A109" s="171"/>
      <c r="B109" s="12" t="s">
        <v>87</v>
      </c>
      <c r="C109" s="13">
        <v>4666</v>
      </c>
      <c r="D109" s="13">
        <v>5124</v>
      </c>
      <c r="E109" s="14">
        <v>-8.9383294301327104E-2</v>
      </c>
    </row>
    <row r="110" spans="1:5" x14ac:dyDescent="0.25">
      <c r="A110" s="169" t="s">
        <v>89</v>
      </c>
      <c r="B110" s="12" t="s">
        <v>86</v>
      </c>
      <c r="C110" s="13">
        <v>46400</v>
      </c>
      <c r="D110" s="13">
        <v>41079</v>
      </c>
      <c r="E110" s="14">
        <v>0.12953090386815599</v>
      </c>
    </row>
    <row r="111" spans="1:5" x14ac:dyDescent="0.25">
      <c r="A111" s="171"/>
      <c r="B111" s="12" t="s">
        <v>87</v>
      </c>
      <c r="C111" s="13">
        <v>62044</v>
      </c>
      <c r="D111" s="13">
        <v>64579</v>
      </c>
      <c r="E111" s="14">
        <v>-3.9254246736555198E-2</v>
      </c>
    </row>
    <row r="112" spans="1:5" x14ac:dyDescent="0.25">
      <c r="A112" s="169" t="s">
        <v>90</v>
      </c>
      <c r="B112" s="12" t="s">
        <v>86</v>
      </c>
      <c r="C112" s="13">
        <v>56</v>
      </c>
      <c r="D112" s="20"/>
      <c r="E112" s="14">
        <v>0</v>
      </c>
    </row>
    <row r="113" spans="1:5" x14ac:dyDescent="0.25">
      <c r="A113" s="171"/>
      <c r="B113" s="15" t="s">
        <v>87</v>
      </c>
      <c r="C113" s="16">
        <v>67</v>
      </c>
      <c r="D113" s="22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9" t="s">
        <v>92</v>
      </c>
      <c r="B116" s="12" t="s">
        <v>93</v>
      </c>
      <c r="C116" s="13">
        <v>1283</v>
      </c>
      <c r="D116" s="13">
        <v>1492</v>
      </c>
      <c r="E116" s="14">
        <v>-0.14008042895442399</v>
      </c>
    </row>
    <row r="117" spans="1:5" x14ac:dyDescent="0.25">
      <c r="A117" s="171"/>
      <c r="B117" s="12" t="s">
        <v>94</v>
      </c>
      <c r="C117" s="13">
        <v>762</v>
      </c>
      <c r="D117" s="13">
        <v>645</v>
      </c>
      <c r="E117" s="14">
        <v>0.18139534883720901</v>
      </c>
    </row>
    <row r="118" spans="1:5" x14ac:dyDescent="0.25">
      <c r="A118" s="169" t="s">
        <v>95</v>
      </c>
      <c r="B118" s="12" t="s">
        <v>93</v>
      </c>
      <c r="C118" s="13">
        <v>1</v>
      </c>
      <c r="D118" s="13">
        <v>0</v>
      </c>
      <c r="E118" s="14">
        <v>0</v>
      </c>
    </row>
    <row r="119" spans="1:5" x14ac:dyDescent="0.25">
      <c r="A119" s="171"/>
      <c r="B119" s="12" t="s">
        <v>94</v>
      </c>
      <c r="C119" s="13">
        <v>0</v>
      </c>
      <c r="D119" s="13">
        <v>0</v>
      </c>
      <c r="E119" s="14">
        <v>0</v>
      </c>
    </row>
    <row r="120" spans="1:5" x14ac:dyDescent="0.25">
      <c r="A120" s="169" t="s">
        <v>96</v>
      </c>
      <c r="B120" s="12" t="s">
        <v>93</v>
      </c>
      <c r="C120" s="13">
        <v>98</v>
      </c>
      <c r="D120" s="13">
        <v>104</v>
      </c>
      <c r="E120" s="14">
        <v>-5.7692307692307702E-2</v>
      </c>
    </row>
    <row r="121" spans="1:5" x14ac:dyDescent="0.25">
      <c r="A121" s="171"/>
      <c r="B121" s="15" t="s">
        <v>97</v>
      </c>
      <c r="C121" s="16">
        <v>16</v>
      </c>
      <c r="D121" s="16">
        <v>16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1808</v>
      </c>
      <c r="D124" s="13">
        <v>1706</v>
      </c>
      <c r="E124" s="14">
        <v>5.9788980070340003E-2</v>
      </c>
    </row>
    <row r="125" spans="1:5" x14ac:dyDescent="0.25">
      <c r="A125" s="169" t="s">
        <v>100</v>
      </c>
      <c r="B125" s="12" t="s">
        <v>101</v>
      </c>
      <c r="C125" s="13">
        <v>66</v>
      </c>
      <c r="D125" s="13">
        <v>88</v>
      </c>
      <c r="E125" s="14">
        <v>-0.25</v>
      </c>
    </row>
    <row r="126" spans="1:5" x14ac:dyDescent="0.25">
      <c r="A126" s="170"/>
      <c r="B126" s="12" t="s">
        <v>102</v>
      </c>
      <c r="C126" s="13">
        <v>1280</v>
      </c>
      <c r="D126" s="13">
        <v>616</v>
      </c>
      <c r="E126" s="14">
        <v>1.0779220779220799</v>
      </c>
    </row>
    <row r="127" spans="1:5" x14ac:dyDescent="0.25">
      <c r="A127" s="170"/>
      <c r="B127" s="12" t="s">
        <v>103</v>
      </c>
      <c r="C127" s="13">
        <v>32</v>
      </c>
      <c r="D127" s="13">
        <v>520</v>
      </c>
      <c r="E127" s="14">
        <v>-0.93846153846153801</v>
      </c>
    </row>
    <row r="128" spans="1:5" x14ac:dyDescent="0.25">
      <c r="A128" s="170"/>
      <c r="B128" s="12" t="s">
        <v>104</v>
      </c>
      <c r="C128" s="13">
        <v>38</v>
      </c>
      <c r="D128" s="13">
        <v>57</v>
      </c>
      <c r="E128" s="14">
        <v>-0.33333333333333298</v>
      </c>
    </row>
    <row r="129" spans="1:5" x14ac:dyDescent="0.25">
      <c r="A129" s="170"/>
      <c r="B129" s="12" t="s">
        <v>105</v>
      </c>
      <c r="C129" s="13">
        <v>362</v>
      </c>
      <c r="D129" s="13">
        <v>403</v>
      </c>
      <c r="E129" s="14">
        <v>-0.101736972704715</v>
      </c>
    </row>
    <row r="130" spans="1:5" x14ac:dyDescent="0.25">
      <c r="A130" s="171"/>
      <c r="B130" s="12" t="s">
        <v>106</v>
      </c>
      <c r="C130" s="13">
        <v>25</v>
      </c>
      <c r="D130" s="13">
        <v>22</v>
      </c>
      <c r="E130" s="14">
        <v>0.13636363636363599</v>
      </c>
    </row>
    <row r="131" spans="1:5" x14ac:dyDescent="0.25">
      <c r="A131" s="169" t="s">
        <v>107</v>
      </c>
      <c r="B131" s="12" t="s">
        <v>108</v>
      </c>
      <c r="C131" s="13">
        <v>638</v>
      </c>
      <c r="D131" s="13">
        <v>358</v>
      </c>
      <c r="E131" s="14">
        <v>0.78212290502793302</v>
      </c>
    </row>
    <row r="132" spans="1:5" x14ac:dyDescent="0.25">
      <c r="A132" s="171"/>
      <c r="B132" s="12" t="s">
        <v>109</v>
      </c>
      <c r="C132" s="13">
        <v>958</v>
      </c>
      <c r="D132" s="13">
        <v>1031</v>
      </c>
      <c r="E132" s="14">
        <v>-7.0805043646944704E-2</v>
      </c>
    </row>
    <row r="133" spans="1:5" x14ac:dyDescent="0.25">
      <c r="A133" s="169" t="s">
        <v>110</v>
      </c>
      <c r="B133" s="12" t="s">
        <v>16</v>
      </c>
      <c r="C133" s="13">
        <v>222</v>
      </c>
      <c r="D133" s="13">
        <v>513</v>
      </c>
      <c r="E133" s="14">
        <v>-0.56725146198830401</v>
      </c>
    </row>
    <row r="134" spans="1:5" x14ac:dyDescent="0.25">
      <c r="A134" s="171"/>
      <c r="B134" s="12" t="s">
        <v>20</v>
      </c>
      <c r="C134" s="13">
        <v>446</v>
      </c>
      <c r="D134" s="13">
        <v>830</v>
      </c>
      <c r="E134" s="14">
        <v>-0.46265060240963901</v>
      </c>
    </row>
    <row r="135" spans="1:5" x14ac:dyDescent="0.25">
      <c r="A135" s="11" t="s">
        <v>111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9" t="s">
        <v>113</v>
      </c>
      <c r="B138" s="12" t="s">
        <v>114</v>
      </c>
      <c r="C138" s="13">
        <v>8688</v>
      </c>
      <c r="D138" s="13">
        <v>7836</v>
      </c>
      <c r="E138" s="14">
        <v>0.10872894333843799</v>
      </c>
    </row>
    <row r="139" spans="1:5" x14ac:dyDescent="0.25">
      <c r="A139" s="170"/>
      <c r="B139" s="12" t="s">
        <v>115</v>
      </c>
      <c r="C139" s="13">
        <v>1699</v>
      </c>
      <c r="D139" s="13">
        <v>1339</v>
      </c>
      <c r="E139" s="14">
        <v>0.26885735623599699</v>
      </c>
    </row>
    <row r="140" spans="1:5" x14ac:dyDescent="0.25">
      <c r="A140" s="170"/>
      <c r="B140" s="12" t="s">
        <v>116</v>
      </c>
      <c r="C140" s="13">
        <v>1563</v>
      </c>
      <c r="D140" s="13">
        <v>1499</v>
      </c>
      <c r="E140" s="14">
        <v>4.26951300867245E-2</v>
      </c>
    </row>
    <row r="141" spans="1:5" x14ac:dyDescent="0.25">
      <c r="A141" s="170"/>
      <c r="B141" s="12" t="s">
        <v>117</v>
      </c>
      <c r="C141" s="13">
        <v>1581</v>
      </c>
      <c r="D141" s="13">
        <v>1115</v>
      </c>
      <c r="E141" s="14">
        <v>0.417937219730942</v>
      </c>
    </row>
    <row r="142" spans="1:5" x14ac:dyDescent="0.25">
      <c r="A142" s="170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70"/>
      <c r="B143" s="12" t="s">
        <v>119</v>
      </c>
      <c r="C143" s="13">
        <v>729</v>
      </c>
      <c r="D143" s="13">
        <v>252</v>
      </c>
      <c r="E143" s="14">
        <v>1.8928571428571399</v>
      </c>
    </row>
    <row r="144" spans="1:5" x14ac:dyDescent="0.25">
      <c r="A144" s="170"/>
      <c r="B144" s="12" t="s">
        <v>120</v>
      </c>
      <c r="C144" s="13">
        <v>9883</v>
      </c>
      <c r="D144" s="13">
        <v>3738</v>
      </c>
      <c r="E144" s="14">
        <v>1.64392723381487</v>
      </c>
    </row>
    <row r="145" spans="1:5" x14ac:dyDescent="0.25">
      <c r="A145" s="170"/>
      <c r="B145" s="12" t="s">
        <v>121</v>
      </c>
      <c r="C145" s="13">
        <v>3</v>
      </c>
      <c r="D145" s="13">
        <v>3</v>
      </c>
      <c r="E145" s="14">
        <v>0</v>
      </c>
    </row>
    <row r="146" spans="1:5" x14ac:dyDescent="0.25">
      <c r="A146" s="170"/>
      <c r="B146" s="12" t="s">
        <v>122</v>
      </c>
      <c r="C146" s="13">
        <v>1150</v>
      </c>
      <c r="D146" s="13">
        <v>950</v>
      </c>
      <c r="E146" s="14">
        <v>0.21052631578947401</v>
      </c>
    </row>
    <row r="147" spans="1:5" x14ac:dyDescent="0.25">
      <c r="A147" s="170"/>
      <c r="B147" s="12" t="s">
        <v>123</v>
      </c>
      <c r="C147" s="13">
        <v>795</v>
      </c>
      <c r="D147" s="13">
        <v>2629</v>
      </c>
      <c r="E147" s="14">
        <v>-0.69760365157854698</v>
      </c>
    </row>
    <row r="148" spans="1:5" x14ac:dyDescent="0.25">
      <c r="A148" s="170"/>
      <c r="B148" s="12" t="s">
        <v>124</v>
      </c>
      <c r="C148" s="13">
        <v>594</v>
      </c>
      <c r="D148" s="13">
        <v>5119</v>
      </c>
      <c r="E148" s="14">
        <v>-0.88396171127173295</v>
      </c>
    </row>
    <row r="149" spans="1:5" x14ac:dyDescent="0.25">
      <c r="A149" s="170"/>
      <c r="B149" s="12" t="s">
        <v>125</v>
      </c>
      <c r="C149" s="13">
        <v>1497</v>
      </c>
      <c r="D149" s="13">
        <v>4092</v>
      </c>
      <c r="E149" s="14">
        <v>-0.63416422287389995</v>
      </c>
    </row>
    <row r="150" spans="1:5" x14ac:dyDescent="0.25">
      <c r="A150" s="170"/>
      <c r="B150" s="12" t="s">
        <v>126</v>
      </c>
      <c r="C150" s="13">
        <v>13</v>
      </c>
      <c r="D150" s="13">
        <v>7</v>
      </c>
      <c r="E150" s="14">
        <v>0.85714285714285698</v>
      </c>
    </row>
    <row r="151" spans="1:5" x14ac:dyDescent="0.25">
      <c r="A151" s="170"/>
      <c r="B151" s="12" t="s">
        <v>127</v>
      </c>
      <c r="C151" s="13">
        <v>0</v>
      </c>
      <c r="D151" s="13">
        <v>17</v>
      </c>
      <c r="E151" s="14">
        <v>-1</v>
      </c>
    </row>
    <row r="152" spans="1:5" x14ac:dyDescent="0.25">
      <c r="A152" s="170"/>
      <c r="B152" s="12" t="s">
        <v>128</v>
      </c>
      <c r="C152" s="13">
        <v>148</v>
      </c>
      <c r="D152" s="13">
        <v>92</v>
      </c>
      <c r="E152" s="14">
        <v>0.60869565217391297</v>
      </c>
    </row>
    <row r="153" spans="1:5" x14ac:dyDescent="0.25">
      <c r="A153" s="170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71"/>
      <c r="B154" s="12" t="s">
        <v>130</v>
      </c>
      <c r="C154" s="13">
        <v>98</v>
      </c>
      <c r="D154" s="13">
        <v>100</v>
      </c>
      <c r="E154" s="14">
        <v>-0.02</v>
      </c>
    </row>
    <row r="155" spans="1:5" x14ac:dyDescent="0.25">
      <c r="A155" s="169" t="s">
        <v>131</v>
      </c>
      <c r="B155" s="12" t="s">
        <v>114</v>
      </c>
      <c r="C155" s="13">
        <v>7782</v>
      </c>
      <c r="D155" s="13">
        <v>9324</v>
      </c>
      <c r="E155" s="14">
        <v>-0.165379665379665</v>
      </c>
    </row>
    <row r="156" spans="1:5" x14ac:dyDescent="0.25">
      <c r="A156" s="170"/>
      <c r="B156" s="12" t="s">
        <v>115</v>
      </c>
      <c r="C156" s="13">
        <v>1644</v>
      </c>
      <c r="D156" s="13">
        <v>1551</v>
      </c>
      <c r="E156" s="14">
        <v>5.9961315280464202E-2</v>
      </c>
    </row>
    <row r="157" spans="1:5" x14ac:dyDescent="0.25">
      <c r="A157" s="170"/>
      <c r="B157" s="12" t="s">
        <v>116</v>
      </c>
      <c r="C157" s="13">
        <v>1459</v>
      </c>
      <c r="D157" s="13">
        <v>1512</v>
      </c>
      <c r="E157" s="14">
        <v>-3.50529100529101E-2</v>
      </c>
    </row>
    <row r="158" spans="1:5" x14ac:dyDescent="0.25">
      <c r="A158" s="170"/>
      <c r="B158" s="12" t="s">
        <v>117</v>
      </c>
      <c r="C158" s="13">
        <v>1316</v>
      </c>
      <c r="D158" s="13">
        <v>1671</v>
      </c>
      <c r="E158" s="14">
        <v>-0.21244763614602</v>
      </c>
    </row>
    <row r="159" spans="1:5" x14ac:dyDescent="0.25">
      <c r="A159" s="170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70"/>
      <c r="B160" s="12" t="s">
        <v>119</v>
      </c>
      <c r="C160" s="13">
        <v>252</v>
      </c>
      <c r="D160" s="13">
        <v>748</v>
      </c>
      <c r="E160" s="14">
        <v>-0.66310160427807496</v>
      </c>
    </row>
    <row r="161" spans="1:5" x14ac:dyDescent="0.25">
      <c r="A161" s="170"/>
      <c r="B161" s="12" t="s">
        <v>120</v>
      </c>
      <c r="C161" s="13">
        <v>3358</v>
      </c>
      <c r="D161" s="13">
        <v>10175</v>
      </c>
      <c r="E161" s="14">
        <v>-0.66997542997543003</v>
      </c>
    </row>
    <row r="162" spans="1:5" x14ac:dyDescent="0.25">
      <c r="A162" s="170"/>
      <c r="B162" s="12" t="s">
        <v>121</v>
      </c>
      <c r="C162" s="13">
        <v>2</v>
      </c>
      <c r="D162" s="13">
        <v>6</v>
      </c>
      <c r="E162" s="14">
        <v>-0.66666666666666696</v>
      </c>
    </row>
    <row r="163" spans="1:5" x14ac:dyDescent="0.25">
      <c r="A163" s="170"/>
      <c r="B163" s="12" t="s">
        <v>122</v>
      </c>
      <c r="C163" s="13">
        <v>956</v>
      </c>
      <c r="D163" s="13">
        <v>1119</v>
      </c>
      <c r="E163" s="14">
        <v>-0.14566577301161801</v>
      </c>
    </row>
    <row r="164" spans="1:5" x14ac:dyDescent="0.25">
      <c r="A164" s="170"/>
      <c r="B164" s="12" t="s">
        <v>123</v>
      </c>
      <c r="C164" s="13">
        <v>2371</v>
      </c>
      <c r="D164" s="13">
        <v>822</v>
      </c>
      <c r="E164" s="14">
        <v>1.88442822384428</v>
      </c>
    </row>
    <row r="165" spans="1:5" x14ac:dyDescent="0.25">
      <c r="A165" s="170"/>
      <c r="B165" s="12" t="s">
        <v>124</v>
      </c>
      <c r="C165" s="13">
        <v>4814</v>
      </c>
      <c r="D165" s="13">
        <v>811</v>
      </c>
      <c r="E165" s="14">
        <v>4.93588162762022</v>
      </c>
    </row>
    <row r="166" spans="1:5" x14ac:dyDescent="0.25">
      <c r="A166" s="170"/>
      <c r="B166" s="12" t="s">
        <v>125</v>
      </c>
      <c r="C166" s="13">
        <v>4485</v>
      </c>
      <c r="D166" s="13">
        <v>1592</v>
      </c>
      <c r="E166" s="14">
        <v>1.81721105527638</v>
      </c>
    </row>
    <row r="167" spans="1:5" x14ac:dyDescent="0.25">
      <c r="A167" s="170"/>
      <c r="B167" s="12" t="s">
        <v>126</v>
      </c>
      <c r="C167" s="13">
        <v>11</v>
      </c>
      <c r="D167" s="13">
        <v>8</v>
      </c>
      <c r="E167" s="14">
        <v>0.375</v>
      </c>
    </row>
    <row r="168" spans="1:5" x14ac:dyDescent="0.25">
      <c r="A168" s="170"/>
      <c r="B168" s="12" t="s">
        <v>127</v>
      </c>
      <c r="C168" s="13">
        <v>54</v>
      </c>
      <c r="D168" s="13">
        <v>0</v>
      </c>
      <c r="E168" s="14">
        <v>0</v>
      </c>
    </row>
    <row r="169" spans="1:5" x14ac:dyDescent="0.25">
      <c r="A169" s="170"/>
      <c r="B169" s="12" t="s">
        <v>128</v>
      </c>
      <c r="C169" s="13">
        <v>109</v>
      </c>
      <c r="D169" s="13">
        <v>146</v>
      </c>
      <c r="E169" s="14">
        <v>-0.25342465753424698</v>
      </c>
    </row>
    <row r="170" spans="1:5" x14ac:dyDescent="0.25">
      <c r="A170" s="170"/>
      <c r="B170" s="12" t="s">
        <v>129</v>
      </c>
      <c r="C170" s="13">
        <v>1</v>
      </c>
      <c r="D170" s="13">
        <v>0</v>
      </c>
      <c r="E170" s="14">
        <v>0</v>
      </c>
    </row>
    <row r="171" spans="1:5" x14ac:dyDescent="0.25">
      <c r="A171" s="170"/>
      <c r="B171" s="12" t="s">
        <v>130</v>
      </c>
      <c r="C171" s="13">
        <v>83</v>
      </c>
      <c r="D171" s="13">
        <v>62</v>
      </c>
      <c r="E171" s="14">
        <v>0.33870967741935498</v>
      </c>
    </row>
    <row r="172" spans="1:5" x14ac:dyDescent="0.25">
      <c r="A172" s="171"/>
      <c r="B172" s="15" t="s">
        <v>132</v>
      </c>
      <c r="C172" s="16">
        <v>0</v>
      </c>
      <c r="D172" s="22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6437</v>
      </c>
      <c r="D175" s="13">
        <v>5482</v>
      </c>
      <c r="E175" s="14">
        <v>0.174206493980299</v>
      </c>
    </row>
    <row r="176" spans="1:5" x14ac:dyDescent="0.25">
      <c r="A176" s="11" t="s">
        <v>135</v>
      </c>
      <c r="B176" s="18"/>
      <c r="C176" s="13">
        <v>4500</v>
      </c>
      <c r="D176" s="13">
        <v>3774</v>
      </c>
      <c r="E176" s="14">
        <v>0.192368839427663</v>
      </c>
    </row>
    <row r="177" spans="1:5" x14ac:dyDescent="0.25">
      <c r="A177" s="11" t="s">
        <v>136</v>
      </c>
      <c r="B177" s="19"/>
      <c r="C177" s="16">
        <v>5327</v>
      </c>
      <c r="D177" s="16">
        <v>2325</v>
      </c>
      <c r="E177" s="17">
        <v>1.2911827956989199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9" t="s">
        <v>138</v>
      </c>
      <c r="B180" s="12" t="s">
        <v>139</v>
      </c>
      <c r="C180" s="13">
        <v>1627</v>
      </c>
      <c r="D180" s="13">
        <v>3071</v>
      </c>
      <c r="E180" s="14">
        <v>-0.47020514490394</v>
      </c>
    </row>
    <row r="181" spans="1:5" x14ac:dyDescent="0.25">
      <c r="A181" s="170"/>
      <c r="B181" s="12" t="s">
        <v>16</v>
      </c>
      <c r="C181" s="13">
        <v>156</v>
      </c>
      <c r="D181" s="13">
        <v>1159</v>
      </c>
      <c r="E181" s="14">
        <v>-0.865401207937877</v>
      </c>
    </row>
    <row r="182" spans="1:5" x14ac:dyDescent="0.25">
      <c r="A182" s="171"/>
      <c r="B182" s="12" t="s">
        <v>20</v>
      </c>
      <c r="C182" s="13">
        <v>479</v>
      </c>
      <c r="D182" s="13">
        <v>163</v>
      </c>
      <c r="E182" s="14">
        <v>1.9386503067484699</v>
      </c>
    </row>
    <row r="183" spans="1:5" x14ac:dyDescent="0.25">
      <c r="A183" s="169" t="s">
        <v>140</v>
      </c>
      <c r="B183" s="12" t="s">
        <v>141</v>
      </c>
      <c r="C183" s="13">
        <v>710</v>
      </c>
      <c r="D183" s="13">
        <v>563</v>
      </c>
      <c r="E183" s="14">
        <v>0.261101243339254</v>
      </c>
    </row>
    <row r="184" spans="1:5" x14ac:dyDescent="0.25">
      <c r="A184" s="170"/>
      <c r="B184" s="12" t="s">
        <v>142</v>
      </c>
      <c r="C184" s="13">
        <v>11225</v>
      </c>
      <c r="D184" s="13">
        <v>701</v>
      </c>
      <c r="E184" s="14">
        <v>15.0128388017118</v>
      </c>
    </row>
    <row r="185" spans="1:5" x14ac:dyDescent="0.25">
      <c r="A185" s="171"/>
      <c r="B185" s="12" t="s">
        <v>143</v>
      </c>
      <c r="C185" s="13">
        <v>24</v>
      </c>
      <c r="D185" s="13">
        <v>31</v>
      </c>
      <c r="E185" s="14">
        <v>-0.225806451612903</v>
      </c>
    </row>
    <row r="186" spans="1:5" x14ac:dyDescent="0.25">
      <c r="A186" s="11" t="s">
        <v>144</v>
      </c>
      <c r="B186" s="19"/>
      <c r="C186" s="16">
        <v>723</v>
      </c>
      <c r="D186" s="16">
        <v>827</v>
      </c>
      <c r="E186" s="17">
        <v>-0.12575574365175299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337</v>
      </c>
      <c r="D189" s="13">
        <v>429</v>
      </c>
      <c r="E189" s="14">
        <v>-0.21445221445221399</v>
      </c>
    </row>
    <row r="190" spans="1:5" x14ac:dyDescent="0.25">
      <c r="A190" s="169" t="s">
        <v>147</v>
      </c>
      <c r="B190" s="12" t="s">
        <v>148</v>
      </c>
      <c r="C190" s="13">
        <v>10</v>
      </c>
      <c r="D190" s="13">
        <v>28</v>
      </c>
      <c r="E190" s="14">
        <v>-0.64285714285714302</v>
      </c>
    </row>
    <row r="191" spans="1:5" x14ac:dyDescent="0.25">
      <c r="A191" s="170"/>
      <c r="B191" s="12" t="s">
        <v>149</v>
      </c>
      <c r="C191" s="13">
        <v>1</v>
      </c>
      <c r="D191" s="13">
        <v>1</v>
      </c>
      <c r="E191" s="14">
        <v>0</v>
      </c>
    </row>
    <row r="192" spans="1:5" x14ac:dyDescent="0.25">
      <c r="A192" s="171"/>
      <c r="B192" s="12" t="s">
        <v>150</v>
      </c>
      <c r="C192" s="13">
        <v>30</v>
      </c>
      <c r="D192" s="13">
        <v>31</v>
      </c>
      <c r="E192" s="14">
        <v>-3.2258064516128997E-2</v>
      </c>
    </row>
    <row r="193" spans="1:5" x14ac:dyDescent="0.25">
      <c r="A193" s="11" t="s">
        <v>151</v>
      </c>
      <c r="B193" s="18"/>
      <c r="C193" s="13">
        <v>9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59</v>
      </c>
      <c r="D194" s="13">
        <v>10</v>
      </c>
      <c r="E194" s="14">
        <v>4.9000000000000004</v>
      </c>
    </row>
    <row r="195" spans="1:5" x14ac:dyDescent="0.25">
      <c r="A195" s="11" t="s">
        <v>106</v>
      </c>
      <c r="B195" s="19"/>
      <c r="C195" s="16">
        <v>261</v>
      </c>
      <c r="D195" s="16">
        <v>137</v>
      </c>
      <c r="E195" s="17">
        <v>0.90510948905109501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587</v>
      </c>
      <c r="D198" s="13">
        <v>542</v>
      </c>
      <c r="E198" s="14">
        <v>8.3025830258302596E-2</v>
      </c>
    </row>
    <row r="199" spans="1:5" x14ac:dyDescent="0.25">
      <c r="A199" s="169" t="s">
        <v>64</v>
      </c>
      <c r="B199" s="12" t="s">
        <v>155</v>
      </c>
      <c r="C199" s="13">
        <v>165</v>
      </c>
      <c r="D199" s="13">
        <v>168</v>
      </c>
      <c r="E199" s="14">
        <v>-1.7857142857142901E-2</v>
      </c>
    </row>
    <row r="200" spans="1:5" x14ac:dyDescent="0.25">
      <c r="A200" s="171"/>
      <c r="B200" s="12" t="s">
        <v>106</v>
      </c>
      <c r="C200" s="13">
        <v>3363</v>
      </c>
      <c r="D200" s="13">
        <v>3363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20"/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20"/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22"/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9" t="s">
        <v>160</v>
      </c>
      <c r="B206" s="12" t="s">
        <v>161</v>
      </c>
      <c r="C206" s="13">
        <v>2</v>
      </c>
      <c r="D206" s="13">
        <v>3</v>
      </c>
      <c r="E206" s="14">
        <v>-0.33333333333333298</v>
      </c>
    </row>
    <row r="207" spans="1:5" x14ac:dyDescent="0.25">
      <c r="A207" s="171"/>
      <c r="B207" s="12" t="s">
        <v>162</v>
      </c>
      <c r="C207" s="13">
        <v>128</v>
      </c>
      <c r="D207" s="13">
        <v>188</v>
      </c>
      <c r="E207" s="14">
        <v>-0.319148936170213</v>
      </c>
    </row>
    <row r="208" spans="1:5" x14ac:dyDescent="0.25">
      <c r="A208" s="11" t="s">
        <v>163</v>
      </c>
      <c r="B208" s="18"/>
      <c r="C208" s="13">
        <v>23</v>
      </c>
      <c r="D208" s="13">
        <v>33</v>
      </c>
      <c r="E208" s="14">
        <v>-0.30303030303030298</v>
      </c>
    </row>
    <row r="209" spans="1:5" x14ac:dyDescent="0.25">
      <c r="A209" s="11" t="s">
        <v>164</v>
      </c>
      <c r="B209" s="19"/>
      <c r="C209" s="16">
        <v>0</v>
      </c>
      <c r="D209" s="22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20"/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20"/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22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9" t="s">
        <v>171</v>
      </c>
      <c r="B217" s="12" t="s">
        <v>172</v>
      </c>
      <c r="C217" s="13">
        <v>55</v>
      </c>
      <c r="D217" s="13">
        <v>104</v>
      </c>
      <c r="E217" s="25">
        <v>56</v>
      </c>
    </row>
    <row r="218" spans="1:5" x14ac:dyDescent="0.25">
      <c r="A218" s="170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70"/>
      <c r="B219" s="12" t="s">
        <v>174</v>
      </c>
      <c r="C219" s="13">
        <v>38</v>
      </c>
      <c r="D219" s="13">
        <v>87</v>
      </c>
      <c r="E219" s="25">
        <v>34</v>
      </c>
    </row>
    <row r="220" spans="1:5" x14ac:dyDescent="0.25">
      <c r="A220" s="170"/>
      <c r="B220" s="12" t="s">
        <v>175</v>
      </c>
      <c r="C220" s="13">
        <v>124</v>
      </c>
      <c r="D220" s="13">
        <v>235</v>
      </c>
      <c r="E220" s="25">
        <v>0</v>
      </c>
    </row>
    <row r="221" spans="1:5" x14ac:dyDescent="0.25">
      <c r="A221" s="170"/>
      <c r="B221" s="12" t="s">
        <v>176</v>
      </c>
      <c r="C221" s="13">
        <v>1504</v>
      </c>
      <c r="D221" s="13">
        <v>4632</v>
      </c>
      <c r="E221" s="25">
        <v>1433</v>
      </c>
    </row>
    <row r="222" spans="1:5" x14ac:dyDescent="0.25">
      <c r="A222" s="170"/>
      <c r="B222" s="12" t="s">
        <v>177</v>
      </c>
      <c r="C222" s="13">
        <v>3340</v>
      </c>
      <c r="D222" s="13">
        <v>5580</v>
      </c>
      <c r="E222" s="25">
        <v>1</v>
      </c>
    </row>
    <row r="223" spans="1:5" x14ac:dyDescent="0.25">
      <c r="A223" s="170"/>
      <c r="B223" s="12" t="s">
        <v>178</v>
      </c>
      <c r="C223" s="13">
        <v>645</v>
      </c>
      <c r="D223" s="13">
        <v>1524</v>
      </c>
      <c r="E223" s="25">
        <v>369</v>
      </c>
    </row>
    <row r="224" spans="1:5" x14ac:dyDescent="0.25">
      <c r="A224" s="170"/>
      <c r="B224" s="12" t="s">
        <v>179</v>
      </c>
      <c r="C224" s="13">
        <v>644</v>
      </c>
      <c r="D224" s="13">
        <v>952</v>
      </c>
      <c r="E224" s="25">
        <v>1</v>
      </c>
    </row>
    <row r="225" spans="1:5" x14ac:dyDescent="0.25">
      <c r="A225" s="170"/>
      <c r="B225" s="12" t="s">
        <v>180</v>
      </c>
      <c r="C225" s="13">
        <v>13</v>
      </c>
      <c r="D225" s="13">
        <v>46</v>
      </c>
      <c r="E225" s="25">
        <v>11</v>
      </c>
    </row>
    <row r="226" spans="1:5" x14ac:dyDescent="0.25">
      <c r="A226" s="170"/>
      <c r="B226" s="12" t="s">
        <v>181</v>
      </c>
      <c r="C226" s="13">
        <v>2378</v>
      </c>
      <c r="D226" s="13">
        <v>2656</v>
      </c>
      <c r="E226" s="25">
        <v>2872</v>
      </c>
    </row>
    <row r="227" spans="1:5" x14ac:dyDescent="0.25">
      <c r="A227" s="170"/>
      <c r="B227" s="12" t="s">
        <v>182</v>
      </c>
      <c r="C227" s="13">
        <v>1503</v>
      </c>
      <c r="D227" s="13">
        <v>4741</v>
      </c>
      <c r="E227" s="25">
        <v>1568</v>
      </c>
    </row>
    <row r="228" spans="1:5" x14ac:dyDescent="0.25">
      <c r="A228" s="170"/>
      <c r="B228" s="12" t="s">
        <v>183</v>
      </c>
      <c r="C228" s="13">
        <v>482</v>
      </c>
      <c r="D228" s="13">
        <v>1134</v>
      </c>
      <c r="E228" s="25">
        <v>314</v>
      </c>
    </row>
    <row r="229" spans="1:5" x14ac:dyDescent="0.25">
      <c r="A229" s="170"/>
      <c r="B229" s="12" t="s">
        <v>184</v>
      </c>
      <c r="C229" s="13">
        <v>0</v>
      </c>
      <c r="D229" s="13">
        <v>0</v>
      </c>
      <c r="E229" s="25">
        <v>0</v>
      </c>
    </row>
    <row r="230" spans="1:5" x14ac:dyDescent="0.25">
      <c r="A230" s="170"/>
      <c r="B230" s="12" t="s">
        <v>185</v>
      </c>
      <c r="C230" s="13">
        <v>1155</v>
      </c>
      <c r="D230" s="13">
        <v>1653</v>
      </c>
      <c r="E230" s="25">
        <v>219</v>
      </c>
    </row>
    <row r="231" spans="1:5" x14ac:dyDescent="0.25">
      <c r="A231" s="171"/>
      <c r="B231" s="12" t="s">
        <v>186</v>
      </c>
      <c r="C231" s="13">
        <v>4</v>
      </c>
      <c r="D231" s="13">
        <v>6</v>
      </c>
      <c r="E231" s="25">
        <v>0</v>
      </c>
    </row>
    <row r="232" spans="1:5" x14ac:dyDescent="0.25">
      <c r="A232" s="176" t="s">
        <v>187</v>
      </c>
      <c r="B232" s="177"/>
      <c r="C232" s="26">
        <v>11885</v>
      </c>
      <c r="D232" s="26">
        <v>23350</v>
      </c>
      <c r="E232" s="27">
        <v>6878</v>
      </c>
    </row>
    <row r="233" spans="1:5" x14ac:dyDescent="0.25">
      <c r="A233" s="169" t="s">
        <v>188</v>
      </c>
      <c r="B233" s="12" t="s">
        <v>189</v>
      </c>
      <c r="C233" s="13">
        <v>45</v>
      </c>
      <c r="D233" s="13">
        <v>111</v>
      </c>
      <c r="E233" s="25">
        <v>63</v>
      </c>
    </row>
    <row r="234" spans="1:5" x14ac:dyDescent="0.25">
      <c r="A234" s="170"/>
      <c r="B234" s="12" t="s">
        <v>190</v>
      </c>
      <c r="C234" s="13">
        <v>24</v>
      </c>
      <c r="D234" s="13">
        <v>114</v>
      </c>
      <c r="E234" s="25">
        <v>30</v>
      </c>
    </row>
    <row r="235" spans="1:5" x14ac:dyDescent="0.25">
      <c r="A235" s="171"/>
      <c r="B235" s="12" t="s">
        <v>191</v>
      </c>
      <c r="C235" s="13">
        <v>118</v>
      </c>
      <c r="D235" s="13">
        <v>166</v>
      </c>
      <c r="E235" s="25">
        <v>111</v>
      </c>
    </row>
    <row r="236" spans="1:5" x14ac:dyDescent="0.25">
      <c r="A236" s="176" t="s">
        <v>187</v>
      </c>
      <c r="B236" s="177"/>
      <c r="C236" s="26">
        <v>187</v>
      </c>
      <c r="D236" s="26">
        <v>391</v>
      </c>
      <c r="E236" s="27">
        <v>204</v>
      </c>
    </row>
    <row r="237" spans="1:5" x14ac:dyDescent="0.25">
      <c r="A237" s="169" t="s">
        <v>192</v>
      </c>
      <c r="B237" s="12" t="s">
        <v>193</v>
      </c>
      <c r="C237" s="13">
        <v>0</v>
      </c>
      <c r="D237" s="13">
        <v>0</v>
      </c>
      <c r="E237" s="25">
        <v>0</v>
      </c>
    </row>
    <row r="238" spans="1:5" x14ac:dyDescent="0.25">
      <c r="A238" s="170"/>
      <c r="B238" s="12" t="s">
        <v>194</v>
      </c>
      <c r="C238" s="13">
        <v>0</v>
      </c>
      <c r="D238" s="13">
        <v>0</v>
      </c>
      <c r="E238" s="25">
        <v>0</v>
      </c>
    </row>
    <row r="239" spans="1:5" x14ac:dyDescent="0.25">
      <c r="A239" s="170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70"/>
      <c r="B240" s="12" t="s">
        <v>196</v>
      </c>
      <c r="C240" s="13">
        <v>0</v>
      </c>
      <c r="D240" s="13">
        <v>0</v>
      </c>
      <c r="E240" s="25">
        <v>0</v>
      </c>
    </row>
    <row r="241" spans="1:5" x14ac:dyDescent="0.25">
      <c r="A241" s="170"/>
      <c r="B241" s="12" t="s">
        <v>197</v>
      </c>
      <c r="C241" s="13">
        <v>150</v>
      </c>
      <c r="D241" s="13">
        <v>252</v>
      </c>
      <c r="E241" s="25">
        <v>54</v>
      </c>
    </row>
    <row r="242" spans="1:5" x14ac:dyDescent="0.25">
      <c r="A242" s="170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70"/>
      <c r="B243" s="12" t="s">
        <v>199</v>
      </c>
      <c r="C243" s="13">
        <v>0</v>
      </c>
      <c r="D243" s="13">
        <v>0</v>
      </c>
      <c r="E243" s="25">
        <v>0</v>
      </c>
    </row>
    <row r="244" spans="1:5" x14ac:dyDescent="0.25">
      <c r="A244" s="170"/>
      <c r="B244" s="12" t="s">
        <v>200</v>
      </c>
      <c r="C244" s="13">
        <v>0</v>
      </c>
      <c r="D244" s="13">
        <v>0</v>
      </c>
      <c r="E244" s="25">
        <v>0</v>
      </c>
    </row>
    <row r="245" spans="1:5" x14ac:dyDescent="0.25">
      <c r="A245" s="170"/>
      <c r="B245" s="12" t="s">
        <v>201</v>
      </c>
      <c r="C245" s="13">
        <v>0</v>
      </c>
      <c r="D245" s="13">
        <v>0</v>
      </c>
      <c r="E245" s="25">
        <v>0</v>
      </c>
    </row>
    <row r="246" spans="1:5" x14ac:dyDescent="0.25">
      <c r="A246" s="170"/>
      <c r="B246" s="12" t="s">
        <v>202</v>
      </c>
      <c r="C246" s="13">
        <v>0</v>
      </c>
      <c r="D246" s="13">
        <v>0</v>
      </c>
      <c r="E246" s="25">
        <v>0</v>
      </c>
    </row>
    <row r="247" spans="1:5" x14ac:dyDescent="0.25">
      <c r="A247" s="170"/>
      <c r="B247" s="12" t="s">
        <v>203</v>
      </c>
      <c r="C247" s="13">
        <v>36</v>
      </c>
      <c r="D247" s="13">
        <v>111</v>
      </c>
      <c r="E247" s="25">
        <v>25</v>
      </c>
    </row>
    <row r="248" spans="1:5" x14ac:dyDescent="0.25">
      <c r="A248" s="170"/>
      <c r="B248" s="12" t="s">
        <v>204</v>
      </c>
      <c r="C248" s="13">
        <v>82</v>
      </c>
      <c r="D248" s="13">
        <v>205</v>
      </c>
      <c r="E248" s="25">
        <v>119</v>
      </c>
    </row>
    <row r="249" spans="1:5" x14ac:dyDescent="0.25">
      <c r="A249" s="170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70"/>
      <c r="B250" s="12" t="s">
        <v>206</v>
      </c>
      <c r="C250" s="13">
        <v>0</v>
      </c>
      <c r="D250" s="13">
        <v>0</v>
      </c>
      <c r="E250" s="25">
        <v>0</v>
      </c>
    </row>
    <row r="251" spans="1:5" x14ac:dyDescent="0.25">
      <c r="A251" s="170"/>
      <c r="B251" s="12" t="s">
        <v>207</v>
      </c>
      <c r="C251" s="13">
        <v>16</v>
      </c>
      <c r="D251" s="13">
        <v>19</v>
      </c>
      <c r="E251" s="25">
        <v>15</v>
      </c>
    </row>
    <row r="252" spans="1:5" x14ac:dyDescent="0.25">
      <c r="A252" s="170"/>
      <c r="B252" s="12" t="s">
        <v>208</v>
      </c>
      <c r="C252" s="13">
        <v>0</v>
      </c>
      <c r="D252" s="13">
        <v>0</v>
      </c>
      <c r="E252" s="25">
        <v>0</v>
      </c>
    </row>
    <row r="253" spans="1:5" x14ac:dyDescent="0.25">
      <c r="A253" s="170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70"/>
      <c r="B254" s="12" t="s">
        <v>210</v>
      </c>
      <c r="C254" s="13">
        <v>2713</v>
      </c>
      <c r="D254" s="13">
        <v>4647</v>
      </c>
      <c r="E254" s="25">
        <v>1160</v>
      </c>
    </row>
    <row r="255" spans="1:5" x14ac:dyDescent="0.25">
      <c r="A255" s="170"/>
      <c r="B255" s="12" t="s">
        <v>211</v>
      </c>
      <c r="C255" s="13">
        <v>0</v>
      </c>
      <c r="D255" s="13">
        <v>0</v>
      </c>
      <c r="E255" s="25">
        <v>0</v>
      </c>
    </row>
    <row r="256" spans="1:5" x14ac:dyDescent="0.25">
      <c r="A256" s="170"/>
      <c r="B256" s="12" t="s">
        <v>212</v>
      </c>
      <c r="C256" s="13">
        <v>0</v>
      </c>
      <c r="D256" s="13">
        <v>0</v>
      </c>
      <c r="E256" s="25">
        <v>0</v>
      </c>
    </row>
    <row r="257" spans="1:5" x14ac:dyDescent="0.25">
      <c r="A257" s="170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70"/>
      <c r="B258" s="12" t="s">
        <v>214</v>
      </c>
      <c r="C258" s="13">
        <v>0</v>
      </c>
      <c r="D258" s="13">
        <v>0</v>
      </c>
      <c r="E258" s="25">
        <v>0</v>
      </c>
    </row>
    <row r="259" spans="1:5" x14ac:dyDescent="0.25">
      <c r="A259" s="170"/>
      <c r="B259" s="12" t="s">
        <v>215</v>
      </c>
      <c r="C259" s="13">
        <v>0</v>
      </c>
      <c r="D259" s="13">
        <v>0</v>
      </c>
      <c r="E259" s="25">
        <v>0</v>
      </c>
    </row>
    <row r="260" spans="1:5" x14ac:dyDescent="0.25">
      <c r="A260" s="170"/>
      <c r="B260" s="12" t="s">
        <v>216</v>
      </c>
      <c r="C260" s="13">
        <v>0</v>
      </c>
      <c r="D260" s="13">
        <v>0</v>
      </c>
      <c r="E260" s="25">
        <v>0</v>
      </c>
    </row>
    <row r="261" spans="1:5" x14ac:dyDescent="0.25">
      <c r="A261" s="170"/>
      <c r="B261" s="12" t="s">
        <v>217</v>
      </c>
      <c r="C261" s="13">
        <v>199</v>
      </c>
      <c r="D261" s="13">
        <v>336</v>
      </c>
      <c r="E261" s="25">
        <v>262</v>
      </c>
    </row>
    <row r="262" spans="1:5" x14ac:dyDescent="0.25">
      <c r="A262" s="170"/>
      <c r="B262" s="12" t="s">
        <v>218</v>
      </c>
      <c r="C262" s="13">
        <v>0</v>
      </c>
      <c r="D262" s="13">
        <v>0</v>
      </c>
      <c r="E262" s="25">
        <v>0</v>
      </c>
    </row>
    <row r="263" spans="1:5" x14ac:dyDescent="0.25">
      <c r="A263" s="170"/>
      <c r="B263" s="12" t="s">
        <v>219</v>
      </c>
      <c r="C263" s="13">
        <v>218</v>
      </c>
      <c r="D263" s="13">
        <v>741</v>
      </c>
      <c r="E263" s="25">
        <v>53</v>
      </c>
    </row>
    <row r="264" spans="1:5" x14ac:dyDescent="0.25">
      <c r="A264" s="170"/>
      <c r="B264" s="12" t="s">
        <v>220</v>
      </c>
      <c r="C264" s="13">
        <v>115</v>
      </c>
      <c r="D264" s="13">
        <v>0</v>
      </c>
      <c r="E264" s="25">
        <v>0</v>
      </c>
    </row>
    <row r="265" spans="1:5" x14ac:dyDescent="0.25">
      <c r="A265" s="170"/>
      <c r="B265" s="12" t="s">
        <v>221</v>
      </c>
      <c r="C265" s="13">
        <v>5</v>
      </c>
      <c r="D265" s="13">
        <v>31</v>
      </c>
      <c r="E265" s="25">
        <v>0</v>
      </c>
    </row>
    <row r="266" spans="1:5" x14ac:dyDescent="0.25">
      <c r="A266" s="170"/>
      <c r="B266" s="12" t="s">
        <v>222</v>
      </c>
      <c r="C266" s="13">
        <v>0</v>
      </c>
      <c r="D266" s="13">
        <v>0</v>
      </c>
      <c r="E266" s="25">
        <v>0</v>
      </c>
    </row>
    <row r="267" spans="1:5" x14ac:dyDescent="0.25">
      <c r="A267" s="170"/>
      <c r="B267" s="12" t="s">
        <v>223</v>
      </c>
      <c r="C267" s="13">
        <v>0</v>
      </c>
      <c r="D267" s="13">
        <v>0</v>
      </c>
      <c r="E267" s="25">
        <v>0</v>
      </c>
    </row>
    <row r="268" spans="1:5" x14ac:dyDescent="0.25">
      <c r="A268" s="170"/>
      <c r="B268" s="12" t="s">
        <v>224</v>
      </c>
      <c r="C268" s="13">
        <v>0</v>
      </c>
      <c r="D268" s="13">
        <v>0</v>
      </c>
      <c r="E268" s="25">
        <v>6</v>
      </c>
    </row>
    <row r="269" spans="1:5" x14ac:dyDescent="0.25">
      <c r="A269" s="171"/>
      <c r="B269" s="12" t="s">
        <v>225</v>
      </c>
      <c r="C269" s="13">
        <v>18</v>
      </c>
      <c r="D269" s="13">
        <v>39</v>
      </c>
      <c r="E269" s="25">
        <v>28</v>
      </c>
    </row>
    <row r="270" spans="1:5" x14ac:dyDescent="0.25">
      <c r="A270" s="176" t="s">
        <v>187</v>
      </c>
      <c r="B270" s="177"/>
      <c r="C270" s="26">
        <v>3552</v>
      </c>
      <c r="D270" s="26">
        <v>6381</v>
      </c>
      <c r="E270" s="27">
        <v>1722</v>
      </c>
    </row>
    <row r="271" spans="1:5" x14ac:dyDescent="0.25">
      <c r="A271" s="11" t="s">
        <v>226</v>
      </c>
      <c r="B271" s="12" t="s">
        <v>227</v>
      </c>
      <c r="C271" s="13">
        <v>68</v>
      </c>
      <c r="D271" s="13">
        <v>65</v>
      </c>
      <c r="E271" s="25">
        <v>98</v>
      </c>
    </row>
    <row r="272" spans="1:5" x14ac:dyDescent="0.25">
      <c r="A272" s="176" t="s">
        <v>187</v>
      </c>
      <c r="B272" s="177"/>
      <c r="C272" s="26">
        <v>68</v>
      </c>
      <c r="D272" s="26">
        <v>65</v>
      </c>
      <c r="E272" s="27">
        <v>98</v>
      </c>
    </row>
    <row r="273" spans="1:5" x14ac:dyDescent="0.25">
      <c r="A273" s="169" t="s">
        <v>228</v>
      </c>
      <c r="B273" s="12" t="s">
        <v>229</v>
      </c>
      <c r="C273" s="13">
        <v>0</v>
      </c>
      <c r="D273" s="13">
        <v>0</v>
      </c>
      <c r="E273" s="25">
        <v>0</v>
      </c>
    </row>
    <row r="274" spans="1:5" x14ac:dyDescent="0.25">
      <c r="A274" s="170"/>
      <c r="B274" s="12" t="s">
        <v>230</v>
      </c>
      <c r="C274" s="13">
        <v>2</v>
      </c>
      <c r="D274" s="13">
        <v>4</v>
      </c>
      <c r="E274" s="25">
        <v>0</v>
      </c>
    </row>
    <row r="275" spans="1:5" x14ac:dyDescent="0.25">
      <c r="A275" s="170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70"/>
      <c r="B276" s="12" t="s">
        <v>232</v>
      </c>
      <c r="C276" s="13">
        <v>3</v>
      </c>
      <c r="D276" s="13">
        <v>0</v>
      </c>
      <c r="E276" s="25">
        <v>0</v>
      </c>
    </row>
    <row r="277" spans="1:5" x14ac:dyDescent="0.25">
      <c r="A277" s="170"/>
      <c r="B277" s="12" t="s">
        <v>233</v>
      </c>
      <c r="C277" s="13">
        <v>0</v>
      </c>
      <c r="D277" s="13">
        <v>0</v>
      </c>
      <c r="E277" s="25">
        <v>0</v>
      </c>
    </row>
    <row r="278" spans="1:5" x14ac:dyDescent="0.25">
      <c r="A278" s="170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70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70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71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76" t="s">
        <v>187</v>
      </c>
      <c r="B282" s="177"/>
      <c r="C282" s="26">
        <v>5</v>
      </c>
      <c r="D282" s="26">
        <v>4</v>
      </c>
      <c r="E282" s="27">
        <v>0</v>
      </c>
    </row>
    <row r="283" spans="1:5" x14ac:dyDescent="0.25">
      <c r="A283" s="169" t="s">
        <v>238</v>
      </c>
      <c r="B283" s="12" t="s">
        <v>239</v>
      </c>
      <c r="C283" s="13">
        <v>0</v>
      </c>
      <c r="D283" s="13">
        <v>0</v>
      </c>
      <c r="E283" s="25">
        <v>0</v>
      </c>
    </row>
    <row r="284" spans="1:5" x14ac:dyDescent="0.25">
      <c r="A284" s="170"/>
      <c r="B284" s="12" t="s">
        <v>240</v>
      </c>
      <c r="C284" s="13">
        <v>0</v>
      </c>
      <c r="D284" s="13">
        <v>0</v>
      </c>
      <c r="E284" s="25">
        <v>0</v>
      </c>
    </row>
    <row r="285" spans="1:5" x14ac:dyDescent="0.25">
      <c r="A285" s="171"/>
      <c r="B285" s="12" t="s">
        <v>189</v>
      </c>
      <c r="C285" s="13">
        <v>21</v>
      </c>
      <c r="D285" s="13">
        <v>20</v>
      </c>
      <c r="E285" s="25">
        <v>23</v>
      </c>
    </row>
    <row r="286" spans="1:5" x14ac:dyDescent="0.25">
      <c r="A286" s="176" t="s">
        <v>187</v>
      </c>
      <c r="B286" s="177"/>
      <c r="C286" s="26">
        <v>21</v>
      </c>
      <c r="D286" s="26">
        <v>20</v>
      </c>
      <c r="E286" s="27">
        <v>23</v>
      </c>
    </row>
    <row r="287" spans="1:5" x14ac:dyDescent="0.25">
      <c r="A287" s="169" t="s">
        <v>241</v>
      </c>
      <c r="B287" s="12" t="s">
        <v>242</v>
      </c>
      <c r="C287" s="13">
        <v>54</v>
      </c>
      <c r="D287" s="13">
        <v>118</v>
      </c>
      <c r="E287" s="25">
        <v>0</v>
      </c>
    </row>
    <row r="288" spans="1:5" x14ac:dyDescent="0.25">
      <c r="A288" s="170"/>
      <c r="B288" s="12" t="s">
        <v>243</v>
      </c>
      <c r="C288" s="13">
        <v>0</v>
      </c>
      <c r="D288" s="13">
        <v>0</v>
      </c>
      <c r="E288" s="25">
        <v>14</v>
      </c>
    </row>
    <row r="289" spans="1:5" x14ac:dyDescent="0.25">
      <c r="A289" s="170"/>
      <c r="B289" s="12" t="s">
        <v>244</v>
      </c>
      <c r="C289" s="13">
        <v>0</v>
      </c>
      <c r="D289" s="13">
        <v>0</v>
      </c>
      <c r="E289" s="25">
        <v>0</v>
      </c>
    </row>
    <row r="290" spans="1:5" x14ac:dyDescent="0.25">
      <c r="A290" s="170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70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70"/>
      <c r="B292" s="12" t="s">
        <v>247</v>
      </c>
      <c r="C292" s="13">
        <v>0</v>
      </c>
      <c r="D292" s="13">
        <v>0</v>
      </c>
      <c r="E292" s="25">
        <v>0</v>
      </c>
    </row>
    <row r="293" spans="1:5" x14ac:dyDescent="0.25">
      <c r="A293" s="170"/>
      <c r="B293" s="12" t="s">
        <v>248</v>
      </c>
      <c r="C293" s="13">
        <v>0</v>
      </c>
      <c r="D293" s="13">
        <v>0</v>
      </c>
      <c r="E293" s="25">
        <v>0</v>
      </c>
    </row>
    <row r="294" spans="1:5" x14ac:dyDescent="0.25">
      <c r="A294" s="170"/>
      <c r="B294" s="12" t="s">
        <v>249</v>
      </c>
      <c r="C294" s="13">
        <v>0</v>
      </c>
      <c r="D294" s="13">
        <v>0</v>
      </c>
      <c r="E294" s="25">
        <v>0</v>
      </c>
    </row>
    <row r="295" spans="1:5" x14ac:dyDescent="0.25">
      <c r="A295" s="170"/>
      <c r="B295" s="12" t="s">
        <v>250</v>
      </c>
      <c r="C295" s="13">
        <v>24</v>
      </c>
      <c r="D295" s="13">
        <v>156</v>
      </c>
      <c r="E295" s="25">
        <v>1</v>
      </c>
    </row>
    <row r="296" spans="1:5" x14ac:dyDescent="0.25">
      <c r="A296" s="170"/>
      <c r="B296" s="12" t="s">
        <v>251</v>
      </c>
      <c r="C296" s="13">
        <v>0</v>
      </c>
      <c r="D296" s="13">
        <v>0</v>
      </c>
      <c r="E296" s="25">
        <v>0</v>
      </c>
    </row>
    <row r="297" spans="1:5" x14ac:dyDescent="0.25">
      <c r="A297" s="171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76" t="s">
        <v>187</v>
      </c>
      <c r="B298" s="177"/>
      <c r="C298" s="26">
        <v>78</v>
      </c>
      <c r="D298" s="26">
        <v>274</v>
      </c>
      <c r="E298" s="27">
        <v>15</v>
      </c>
    </row>
    <row r="299" spans="1:5" x14ac:dyDescent="0.25">
      <c r="A299" s="169" t="s">
        <v>253</v>
      </c>
      <c r="B299" s="12" t="s">
        <v>254</v>
      </c>
      <c r="C299" s="13">
        <v>38</v>
      </c>
      <c r="D299" s="13">
        <v>121</v>
      </c>
      <c r="E299" s="25">
        <v>13</v>
      </c>
    </row>
    <row r="300" spans="1:5" x14ac:dyDescent="0.25">
      <c r="A300" s="170"/>
      <c r="B300" s="12" t="s">
        <v>255</v>
      </c>
      <c r="C300" s="13">
        <v>66</v>
      </c>
      <c r="D300" s="13">
        <v>120</v>
      </c>
      <c r="E300" s="25">
        <v>0</v>
      </c>
    </row>
    <row r="301" spans="1:5" x14ac:dyDescent="0.25">
      <c r="A301" s="171"/>
      <c r="B301" s="12" t="s">
        <v>256</v>
      </c>
      <c r="C301" s="13">
        <v>22</v>
      </c>
      <c r="D301" s="13">
        <v>41</v>
      </c>
      <c r="E301" s="25">
        <v>0</v>
      </c>
    </row>
    <row r="302" spans="1:5" x14ac:dyDescent="0.25">
      <c r="A302" s="176" t="s">
        <v>187</v>
      </c>
      <c r="B302" s="177"/>
      <c r="C302" s="26">
        <v>126</v>
      </c>
      <c r="D302" s="26">
        <v>282</v>
      </c>
      <c r="E302" s="27">
        <v>13</v>
      </c>
    </row>
    <row r="303" spans="1:5" x14ac:dyDescent="0.25">
      <c r="A303" s="169" t="s">
        <v>257</v>
      </c>
      <c r="B303" s="12" t="s">
        <v>258</v>
      </c>
      <c r="C303" s="13">
        <v>430</v>
      </c>
      <c r="D303" s="13">
        <v>421</v>
      </c>
      <c r="E303" s="25">
        <v>2</v>
      </c>
    </row>
    <row r="304" spans="1:5" x14ac:dyDescent="0.25">
      <c r="A304" s="170"/>
      <c r="B304" s="12" t="s">
        <v>259</v>
      </c>
      <c r="C304" s="13">
        <v>797</v>
      </c>
      <c r="D304" s="13">
        <v>3360</v>
      </c>
      <c r="E304" s="25">
        <v>0</v>
      </c>
    </row>
    <row r="305" spans="1:5" x14ac:dyDescent="0.25">
      <c r="A305" s="171"/>
      <c r="B305" s="12" t="s">
        <v>260</v>
      </c>
      <c r="C305" s="13">
        <v>0</v>
      </c>
      <c r="D305" s="13">
        <v>0</v>
      </c>
      <c r="E305" s="25">
        <v>0</v>
      </c>
    </row>
    <row r="306" spans="1:5" x14ac:dyDescent="0.25">
      <c r="A306" s="176" t="s">
        <v>187</v>
      </c>
      <c r="B306" s="177"/>
      <c r="C306" s="26">
        <v>1227</v>
      </c>
      <c r="D306" s="26">
        <v>3781</v>
      </c>
      <c r="E306" s="27">
        <v>2</v>
      </c>
    </row>
    <row r="307" spans="1:5" x14ac:dyDescent="0.25">
      <c r="A307" s="169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70"/>
      <c r="B308" s="12" t="s">
        <v>263</v>
      </c>
      <c r="C308" s="13">
        <v>0</v>
      </c>
      <c r="D308" s="13">
        <v>0</v>
      </c>
      <c r="E308" s="25">
        <v>0</v>
      </c>
    </row>
    <row r="309" spans="1:5" x14ac:dyDescent="0.25">
      <c r="A309" s="170"/>
      <c r="B309" s="12" t="s">
        <v>264</v>
      </c>
      <c r="C309" s="13">
        <v>0</v>
      </c>
      <c r="D309" s="13">
        <v>0</v>
      </c>
      <c r="E309" s="25">
        <v>0</v>
      </c>
    </row>
    <row r="310" spans="1:5" x14ac:dyDescent="0.25">
      <c r="A310" s="170"/>
      <c r="B310" s="12" t="s">
        <v>265</v>
      </c>
      <c r="C310" s="13">
        <v>0</v>
      </c>
      <c r="D310" s="13">
        <v>0</v>
      </c>
      <c r="E310" s="25">
        <v>0</v>
      </c>
    </row>
    <row r="311" spans="1:5" x14ac:dyDescent="0.25">
      <c r="A311" s="170"/>
      <c r="B311" s="12" t="s">
        <v>254</v>
      </c>
      <c r="C311" s="13">
        <v>2</v>
      </c>
      <c r="D311" s="13">
        <v>2</v>
      </c>
      <c r="E311" s="25">
        <v>2</v>
      </c>
    </row>
    <row r="312" spans="1:5" x14ac:dyDescent="0.25">
      <c r="A312" s="170"/>
      <c r="B312" s="12" t="s">
        <v>266</v>
      </c>
      <c r="C312" s="13">
        <v>0</v>
      </c>
      <c r="D312" s="13">
        <v>0</v>
      </c>
      <c r="E312" s="25">
        <v>0</v>
      </c>
    </row>
    <row r="313" spans="1:5" x14ac:dyDescent="0.25">
      <c r="A313" s="170"/>
      <c r="B313" s="12" t="s">
        <v>267</v>
      </c>
      <c r="C313" s="13">
        <v>0</v>
      </c>
      <c r="D313" s="13">
        <v>0</v>
      </c>
      <c r="E313" s="25">
        <v>0</v>
      </c>
    </row>
    <row r="314" spans="1:5" x14ac:dyDescent="0.25">
      <c r="A314" s="170"/>
      <c r="B314" s="12" t="s">
        <v>268</v>
      </c>
      <c r="C314" s="13">
        <v>0</v>
      </c>
      <c r="D314" s="13">
        <v>0</v>
      </c>
      <c r="E314" s="25">
        <v>0</v>
      </c>
    </row>
    <row r="315" spans="1:5" x14ac:dyDescent="0.25">
      <c r="A315" s="170"/>
      <c r="B315" s="12" t="s">
        <v>269</v>
      </c>
      <c r="C315" s="13">
        <v>24</v>
      </c>
      <c r="D315" s="13">
        <v>63</v>
      </c>
      <c r="E315" s="25">
        <v>0</v>
      </c>
    </row>
    <row r="316" spans="1:5" x14ac:dyDescent="0.25">
      <c r="A316" s="170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70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70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71"/>
      <c r="B319" s="12" t="s">
        <v>273</v>
      </c>
      <c r="C319" s="13">
        <v>9</v>
      </c>
      <c r="D319" s="13">
        <v>294</v>
      </c>
      <c r="E319" s="25">
        <v>9</v>
      </c>
    </row>
    <row r="320" spans="1:5" x14ac:dyDescent="0.25">
      <c r="A320" s="176" t="s">
        <v>187</v>
      </c>
      <c r="B320" s="177"/>
      <c r="C320" s="26">
        <v>35</v>
      </c>
      <c r="D320" s="26">
        <v>359</v>
      </c>
      <c r="E320" s="27">
        <v>11</v>
      </c>
    </row>
    <row r="321" spans="1:5" x14ac:dyDescent="0.25">
      <c r="A321" s="169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70"/>
      <c r="B322" s="12" t="s">
        <v>276</v>
      </c>
      <c r="C322" s="13">
        <v>0</v>
      </c>
      <c r="D322" s="13">
        <v>0</v>
      </c>
      <c r="E322" s="25">
        <v>0</v>
      </c>
    </row>
    <row r="323" spans="1:5" x14ac:dyDescent="0.25">
      <c r="A323" s="170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70"/>
      <c r="B324" s="12" t="s">
        <v>200</v>
      </c>
      <c r="C324" s="13">
        <v>0</v>
      </c>
      <c r="D324" s="13">
        <v>432</v>
      </c>
      <c r="E324" s="25">
        <v>0</v>
      </c>
    </row>
    <row r="325" spans="1:5" x14ac:dyDescent="0.25">
      <c r="A325" s="170"/>
      <c r="B325" s="12" t="s">
        <v>201</v>
      </c>
      <c r="C325" s="13">
        <v>50</v>
      </c>
      <c r="D325" s="13">
        <v>0</v>
      </c>
      <c r="E325" s="25">
        <v>0</v>
      </c>
    </row>
    <row r="326" spans="1:5" x14ac:dyDescent="0.25">
      <c r="A326" s="170"/>
      <c r="B326" s="12" t="s">
        <v>202</v>
      </c>
      <c r="C326" s="13">
        <v>37</v>
      </c>
      <c r="D326" s="13">
        <v>0</v>
      </c>
      <c r="E326" s="25">
        <v>0</v>
      </c>
    </row>
    <row r="327" spans="1:5" x14ac:dyDescent="0.25">
      <c r="A327" s="170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70"/>
      <c r="B328" s="12" t="s">
        <v>278</v>
      </c>
      <c r="C328" s="13">
        <v>0</v>
      </c>
      <c r="D328" s="13">
        <v>0</v>
      </c>
      <c r="E328" s="25">
        <v>0</v>
      </c>
    </row>
    <row r="329" spans="1:5" x14ac:dyDescent="0.25">
      <c r="A329" s="170"/>
      <c r="B329" s="12" t="s">
        <v>279</v>
      </c>
      <c r="C329" s="13">
        <v>27</v>
      </c>
      <c r="D329" s="20"/>
      <c r="E329" s="28"/>
    </row>
    <row r="330" spans="1:5" x14ac:dyDescent="0.25">
      <c r="A330" s="170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70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70"/>
      <c r="B332" s="12" t="s">
        <v>212</v>
      </c>
      <c r="C332" s="13">
        <v>991</v>
      </c>
      <c r="D332" s="13">
        <v>1165</v>
      </c>
      <c r="E332" s="25">
        <v>25</v>
      </c>
    </row>
    <row r="333" spans="1:5" x14ac:dyDescent="0.25">
      <c r="A333" s="170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70"/>
      <c r="B334" s="12" t="s">
        <v>281</v>
      </c>
      <c r="C334" s="13">
        <v>995</v>
      </c>
      <c r="D334" s="13">
        <v>5608</v>
      </c>
      <c r="E334" s="25">
        <v>1026</v>
      </c>
    </row>
    <row r="335" spans="1:5" x14ac:dyDescent="0.25">
      <c r="A335" s="170"/>
      <c r="B335" s="12" t="s">
        <v>282</v>
      </c>
      <c r="C335" s="13">
        <v>4312</v>
      </c>
      <c r="D335" s="13">
        <v>4890</v>
      </c>
      <c r="E335" s="25">
        <v>0</v>
      </c>
    </row>
    <row r="336" spans="1:5" x14ac:dyDescent="0.25">
      <c r="A336" s="170"/>
      <c r="B336" s="12" t="s">
        <v>283</v>
      </c>
      <c r="C336" s="13">
        <v>569</v>
      </c>
      <c r="D336" s="13">
        <v>441</v>
      </c>
      <c r="E336" s="25">
        <v>114</v>
      </c>
    </row>
    <row r="337" spans="1:5" x14ac:dyDescent="0.25">
      <c r="A337" s="170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70"/>
      <c r="B338" s="12" t="s">
        <v>284</v>
      </c>
      <c r="C338" s="13">
        <v>164</v>
      </c>
      <c r="D338" s="13">
        <v>420</v>
      </c>
      <c r="E338" s="25">
        <v>0</v>
      </c>
    </row>
    <row r="339" spans="1:5" x14ac:dyDescent="0.25">
      <c r="A339" s="170"/>
      <c r="B339" s="12" t="s">
        <v>285</v>
      </c>
      <c r="C339" s="13">
        <v>39</v>
      </c>
      <c r="D339" s="13">
        <v>42</v>
      </c>
      <c r="E339" s="25">
        <v>11</v>
      </c>
    </row>
    <row r="340" spans="1:5" x14ac:dyDescent="0.25">
      <c r="A340" s="170"/>
      <c r="B340" s="12" t="s">
        <v>286</v>
      </c>
      <c r="C340" s="13">
        <v>15</v>
      </c>
      <c r="D340" s="13">
        <v>0</v>
      </c>
      <c r="E340" s="25">
        <v>0</v>
      </c>
    </row>
    <row r="341" spans="1:5" x14ac:dyDescent="0.25">
      <c r="A341" s="170"/>
      <c r="B341" s="12" t="s">
        <v>222</v>
      </c>
      <c r="C341" s="13">
        <v>5687</v>
      </c>
      <c r="D341" s="20"/>
      <c r="E341" s="28"/>
    </row>
    <row r="342" spans="1:5" x14ac:dyDescent="0.25">
      <c r="A342" s="171"/>
      <c r="B342" s="12" t="s">
        <v>287</v>
      </c>
      <c r="C342" s="13">
        <v>7416</v>
      </c>
      <c r="D342" s="13">
        <v>6863</v>
      </c>
      <c r="E342" s="25">
        <v>1173</v>
      </c>
    </row>
    <row r="343" spans="1:5" x14ac:dyDescent="0.25">
      <c r="A343" s="176" t="s">
        <v>187</v>
      </c>
      <c r="B343" s="177"/>
      <c r="C343" s="29">
        <v>20302</v>
      </c>
      <c r="D343" s="29">
        <v>19861</v>
      </c>
      <c r="E343" s="30">
        <v>2349</v>
      </c>
    </row>
  </sheetData>
  <sheetProtection algorithmName="SHA-512" hashValue="yjWb+2zeewmUNtnBW3ajOKODe009iuo+j2IgSdir+k4dUBoo52vah6YG6Pr1GcwfJVhECXY7JDYFI9WvXwew2A==" saltValue="oP5INmhrU4ZN6Cx98gJF7g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1" t="s">
        <v>303</v>
      </c>
      <c r="B5" s="32">
        <v>248</v>
      </c>
      <c r="C5" s="32">
        <v>174</v>
      </c>
      <c r="D5" s="33">
        <v>0.42528735632183901</v>
      </c>
      <c r="E5" s="32">
        <v>5</v>
      </c>
      <c r="F5" s="32">
        <v>1</v>
      </c>
      <c r="G5" s="32">
        <v>29</v>
      </c>
      <c r="H5" s="32">
        <v>32</v>
      </c>
      <c r="I5" s="32">
        <v>36</v>
      </c>
      <c r="J5" s="32">
        <v>52</v>
      </c>
      <c r="K5" s="32">
        <v>34</v>
      </c>
      <c r="L5" s="32">
        <v>22</v>
      </c>
      <c r="M5" s="32">
        <v>2</v>
      </c>
      <c r="N5" s="32">
        <v>134</v>
      </c>
      <c r="O5" s="32">
        <v>90</v>
      </c>
    </row>
    <row r="6" spans="1:15" x14ac:dyDescent="0.25">
      <c r="A6" s="12" t="s">
        <v>304</v>
      </c>
      <c r="B6" s="13">
        <v>188</v>
      </c>
      <c r="C6" s="13">
        <v>123</v>
      </c>
      <c r="D6" s="34">
        <v>0.52845528455284596</v>
      </c>
      <c r="E6" s="13">
        <v>2</v>
      </c>
      <c r="F6" s="13">
        <v>1</v>
      </c>
      <c r="G6" s="13">
        <v>21</v>
      </c>
      <c r="H6" s="13">
        <v>9</v>
      </c>
      <c r="I6" s="13">
        <v>32</v>
      </c>
      <c r="J6" s="13">
        <v>42</v>
      </c>
      <c r="K6" s="13">
        <v>30</v>
      </c>
      <c r="L6" s="13">
        <v>5</v>
      </c>
      <c r="M6" s="13">
        <v>1</v>
      </c>
      <c r="N6" s="13">
        <v>104</v>
      </c>
      <c r="O6" s="25">
        <v>53</v>
      </c>
    </row>
    <row r="7" spans="1:15" x14ac:dyDescent="0.25">
      <c r="A7" s="12" t="s">
        <v>305</v>
      </c>
      <c r="B7" s="13">
        <v>6</v>
      </c>
      <c r="C7" s="13">
        <v>12</v>
      </c>
      <c r="D7" s="34">
        <v>-0.5</v>
      </c>
      <c r="E7" s="13">
        <v>3</v>
      </c>
      <c r="F7" s="13">
        <v>0</v>
      </c>
      <c r="G7" s="13">
        <v>1</v>
      </c>
      <c r="H7" s="13">
        <v>0</v>
      </c>
      <c r="I7" s="13">
        <v>4</v>
      </c>
      <c r="J7" s="13">
        <v>10</v>
      </c>
      <c r="K7" s="13">
        <v>3</v>
      </c>
      <c r="L7" s="13">
        <v>17</v>
      </c>
      <c r="M7" s="13">
        <v>1</v>
      </c>
      <c r="N7" s="13">
        <v>21</v>
      </c>
      <c r="O7" s="25">
        <v>18</v>
      </c>
    </row>
    <row r="8" spans="1:15" x14ac:dyDescent="0.25">
      <c r="A8" s="12" t="s">
        <v>306</v>
      </c>
      <c r="B8" s="13">
        <v>54</v>
      </c>
      <c r="C8" s="13">
        <v>35</v>
      </c>
      <c r="D8" s="34">
        <v>0.54285714285714304</v>
      </c>
      <c r="E8" s="13">
        <v>0</v>
      </c>
      <c r="F8" s="13">
        <v>0</v>
      </c>
      <c r="G8" s="13">
        <v>7</v>
      </c>
      <c r="H8" s="13">
        <v>23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9</v>
      </c>
      <c r="O8" s="25">
        <v>19</v>
      </c>
    </row>
    <row r="9" spans="1:15" x14ac:dyDescent="0.25">
      <c r="A9" s="12" t="s">
        <v>307</v>
      </c>
      <c r="B9" s="13">
        <v>0</v>
      </c>
      <c r="C9" s="13">
        <v>4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1" t="s">
        <v>308</v>
      </c>
      <c r="B10" s="32">
        <v>1</v>
      </c>
      <c r="C10" s="32">
        <v>2</v>
      </c>
      <c r="D10" s="33">
        <v>-0.5</v>
      </c>
      <c r="E10" s="32">
        <v>2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</v>
      </c>
      <c r="L10" s="32">
        <v>1</v>
      </c>
      <c r="M10" s="32">
        <v>1</v>
      </c>
      <c r="N10" s="32">
        <v>0</v>
      </c>
      <c r="O10" s="32">
        <v>2</v>
      </c>
    </row>
    <row r="11" spans="1:15" x14ac:dyDescent="0.25">
      <c r="A11" s="12" t="s">
        <v>275</v>
      </c>
      <c r="B11" s="13">
        <v>1</v>
      </c>
      <c r="C11" s="13">
        <v>0</v>
      </c>
      <c r="D11" s="34">
        <v>0</v>
      </c>
      <c r="E11" s="13">
        <v>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25">
        <v>1</v>
      </c>
    </row>
    <row r="12" spans="1:15" x14ac:dyDescent="0.25">
      <c r="A12" s="12" t="s">
        <v>309</v>
      </c>
      <c r="B12" s="13">
        <v>0</v>
      </c>
      <c r="C12" s="13">
        <v>2</v>
      </c>
      <c r="D12" s="34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1</v>
      </c>
      <c r="M12" s="13">
        <v>0</v>
      </c>
      <c r="N12" s="13">
        <v>0</v>
      </c>
      <c r="O12" s="25">
        <v>1</v>
      </c>
    </row>
    <row r="13" spans="1:15" x14ac:dyDescent="0.25">
      <c r="A13" s="51" t="s">
        <v>310</v>
      </c>
      <c r="B13" s="32">
        <v>64194</v>
      </c>
      <c r="C13" s="32">
        <v>51595</v>
      </c>
      <c r="D13" s="33">
        <v>0.244190328520205</v>
      </c>
      <c r="E13" s="32">
        <v>1653</v>
      </c>
      <c r="F13" s="32">
        <v>2158</v>
      </c>
      <c r="G13" s="32">
        <v>1581</v>
      </c>
      <c r="H13" s="32">
        <v>1969</v>
      </c>
      <c r="I13" s="32">
        <v>83</v>
      </c>
      <c r="J13" s="32">
        <v>48</v>
      </c>
      <c r="K13" s="32">
        <v>2</v>
      </c>
      <c r="L13" s="32">
        <v>4</v>
      </c>
      <c r="M13" s="32">
        <v>25</v>
      </c>
      <c r="N13" s="32">
        <v>338</v>
      </c>
      <c r="O13" s="32">
        <v>2809</v>
      </c>
    </row>
    <row r="14" spans="1:15" x14ac:dyDescent="0.25">
      <c r="A14" s="12" t="s">
        <v>311</v>
      </c>
      <c r="B14" s="13">
        <v>55101</v>
      </c>
      <c r="C14" s="13">
        <v>46739</v>
      </c>
      <c r="D14" s="34">
        <v>0.17890840625601701</v>
      </c>
      <c r="E14" s="13">
        <v>830</v>
      </c>
      <c r="F14" s="13">
        <v>540</v>
      </c>
      <c r="G14" s="13">
        <v>1365</v>
      </c>
      <c r="H14" s="13">
        <v>1675</v>
      </c>
      <c r="I14" s="13">
        <v>39</v>
      </c>
      <c r="J14" s="13">
        <v>20</v>
      </c>
      <c r="K14" s="13">
        <v>2</v>
      </c>
      <c r="L14" s="13">
        <v>4</v>
      </c>
      <c r="M14" s="13">
        <v>14</v>
      </c>
      <c r="N14" s="13">
        <v>213</v>
      </c>
      <c r="O14" s="25">
        <v>2539</v>
      </c>
    </row>
    <row r="15" spans="1:15" x14ac:dyDescent="0.25">
      <c r="A15" s="12" t="s">
        <v>312</v>
      </c>
      <c r="B15" s="13">
        <v>22</v>
      </c>
      <c r="C15" s="13">
        <v>4</v>
      </c>
      <c r="D15" s="34">
        <v>4.5</v>
      </c>
      <c r="E15" s="13">
        <v>2</v>
      </c>
      <c r="F15" s="13">
        <v>3</v>
      </c>
      <c r="G15" s="13">
        <v>7</v>
      </c>
      <c r="H15" s="13">
        <v>17</v>
      </c>
      <c r="I15" s="13">
        <v>3</v>
      </c>
      <c r="J15" s="13">
        <v>3</v>
      </c>
      <c r="K15" s="13">
        <v>0</v>
      </c>
      <c r="L15" s="13">
        <v>0</v>
      </c>
      <c r="M15" s="13">
        <v>1</v>
      </c>
      <c r="N15" s="13">
        <v>3</v>
      </c>
      <c r="O15" s="25">
        <v>25</v>
      </c>
    </row>
    <row r="16" spans="1:15" x14ac:dyDescent="0.25">
      <c r="A16" s="12" t="s">
        <v>313</v>
      </c>
      <c r="B16" s="13">
        <v>4400</v>
      </c>
      <c r="C16" s="13">
        <v>4285</v>
      </c>
      <c r="D16" s="34">
        <v>2.6837806301050201E-2</v>
      </c>
      <c r="E16" s="13">
        <v>6</v>
      </c>
      <c r="F16" s="13">
        <v>5</v>
      </c>
      <c r="G16" s="13">
        <v>40</v>
      </c>
      <c r="H16" s="13">
        <v>52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5">
        <v>54</v>
      </c>
    </row>
    <row r="17" spans="1:15" x14ac:dyDescent="0.25">
      <c r="A17" s="12" t="s">
        <v>314</v>
      </c>
      <c r="B17" s="13">
        <v>4669</v>
      </c>
      <c r="C17" s="13">
        <v>566</v>
      </c>
      <c r="D17" s="34">
        <v>7.2491166077738498</v>
      </c>
      <c r="E17" s="13">
        <v>814</v>
      </c>
      <c r="F17" s="13">
        <v>1608</v>
      </c>
      <c r="G17" s="13">
        <v>169</v>
      </c>
      <c r="H17" s="13">
        <v>222</v>
      </c>
      <c r="I17" s="13">
        <v>41</v>
      </c>
      <c r="J17" s="13">
        <v>25</v>
      </c>
      <c r="K17" s="13">
        <v>0</v>
      </c>
      <c r="L17" s="13">
        <v>0</v>
      </c>
      <c r="M17" s="13">
        <v>9</v>
      </c>
      <c r="N17" s="13">
        <v>122</v>
      </c>
      <c r="O17" s="25">
        <v>190</v>
      </c>
    </row>
    <row r="18" spans="1:15" x14ac:dyDescent="0.25">
      <c r="A18" s="12" t="s">
        <v>315</v>
      </c>
      <c r="B18" s="13">
        <v>2</v>
      </c>
      <c r="C18" s="13">
        <v>1</v>
      </c>
      <c r="D18" s="34">
        <v>1</v>
      </c>
      <c r="E18" s="13">
        <v>1</v>
      </c>
      <c r="F18" s="13">
        <v>2</v>
      </c>
      <c r="G18" s="13">
        <v>0</v>
      </c>
      <c r="H18" s="13">
        <v>3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1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1" t="s">
        <v>317</v>
      </c>
      <c r="B20" s="32">
        <v>16</v>
      </c>
      <c r="C20" s="32">
        <v>23</v>
      </c>
      <c r="D20" s="33">
        <v>-0.30434782608695699</v>
      </c>
      <c r="E20" s="32">
        <v>0</v>
      </c>
      <c r="F20" s="32">
        <v>0</v>
      </c>
      <c r="G20" s="32">
        <v>0</v>
      </c>
      <c r="H20" s="32">
        <v>2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0</v>
      </c>
    </row>
    <row r="21" spans="1:15" x14ac:dyDescent="0.25">
      <c r="A21" s="12" t="s">
        <v>318</v>
      </c>
      <c r="B21" s="13">
        <v>12</v>
      </c>
      <c r="C21" s="13">
        <v>18</v>
      </c>
      <c r="D21" s="34">
        <v>-0.33333333333333298</v>
      </c>
      <c r="E21" s="13">
        <v>0</v>
      </c>
      <c r="F21" s="13">
        <v>0</v>
      </c>
      <c r="G21" s="13">
        <v>0</v>
      </c>
      <c r="H21" s="13">
        <v>2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25">
        <v>0</v>
      </c>
    </row>
    <row r="22" spans="1:15" x14ac:dyDescent="0.25">
      <c r="A22" s="12" t="s">
        <v>319</v>
      </c>
      <c r="B22" s="13">
        <v>4</v>
      </c>
      <c r="C22" s="13">
        <v>5</v>
      </c>
      <c r="D22" s="34">
        <v>-0.2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1" t="s">
        <v>320</v>
      </c>
      <c r="B23" s="32">
        <v>3</v>
      </c>
      <c r="C23" s="32">
        <v>1</v>
      </c>
      <c r="D23" s="33">
        <v>2</v>
      </c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1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1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2</v>
      </c>
      <c r="C26" s="13">
        <v>1</v>
      </c>
      <c r="D26" s="34">
        <v>1</v>
      </c>
      <c r="E26" s="13">
        <v>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1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1" t="s">
        <v>327</v>
      </c>
      <c r="B30" s="32">
        <v>5904</v>
      </c>
      <c r="C30" s="32">
        <v>3308</v>
      </c>
      <c r="D30" s="33">
        <v>0.78476420798065305</v>
      </c>
      <c r="E30" s="32">
        <v>2044</v>
      </c>
      <c r="F30" s="32">
        <v>709</v>
      </c>
      <c r="G30" s="32">
        <v>765</v>
      </c>
      <c r="H30" s="32">
        <v>903</v>
      </c>
      <c r="I30" s="32">
        <v>37</v>
      </c>
      <c r="J30" s="32">
        <v>17</v>
      </c>
      <c r="K30" s="32">
        <v>4</v>
      </c>
      <c r="L30" s="32">
        <v>3</v>
      </c>
      <c r="M30" s="32">
        <v>68</v>
      </c>
      <c r="N30" s="32">
        <v>126</v>
      </c>
      <c r="O30" s="32">
        <v>738</v>
      </c>
    </row>
    <row r="31" spans="1:15" x14ac:dyDescent="0.25">
      <c r="A31" s="12" t="s">
        <v>328</v>
      </c>
      <c r="B31" s="13">
        <v>114</v>
      </c>
      <c r="C31" s="13">
        <v>69</v>
      </c>
      <c r="D31" s="34">
        <v>0.65217391304347805</v>
      </c>
      <c r="E31" s="13">
        <v>14</v>
      </c>
      <c r="F31" s="13">
        <v>1</v>
      </c>
      <c r="G31" s="13">
        <v>12</v>
      </c>
      <c r="H31" s="13">
        <v>11</v>
      </c>
      <c r="I31" s="13">
        <v>6</v>
      </c>
      <c r="J31" s="13">
        <v>1</v>
      </c>
      <c r="K31" s="13">
        <v>0</v>
      </c>
      <c r="L31" s="13">
        <v>0</v>
      </c>
      <c r="M31" s="13">
        <v>1</v>
      </c>
      <c r="N31" s="13">
        <v>18</v>
      </c>
      <c r="O31" s="25">
        <v>11</v>
      </c>
    </row>
    <row r="32" spans="1:15" x14ac:dyDescent="0.25">
      <c r="A32" s="12" t="s">
        <v>329</v>
      </c>
      <c r="B32" s="13">
        <v>10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2</v>
      </c>
      <c r="N32" s="13">
        <v>3</v>
      </c>
      <c r="O32" s="25">
        <v>2</v>
      </c>
    </row>
    <row r="33" spans="1:15" x14ac:dyDescent="0.25">
      <c r="A33" s="12" t="s">
        <v>330</v>
      </c>
      <c r="B33" s="13">
        <v>2624</v>
      </c>
      <c r="C33" s="13">
        <v>602</v>
      </c>
      <c r="D33" s="34">
        <v>3.35880398671096</v>
      </c>
      <c r="E33" s="13">
        <v>220</v>
      </c>
      <c r="F33" s="13">
        <v>113</v>
      </c>
      <c r="G33" s="13">
        <v>117</v>
      </c>
      <c r="H33" s="13">
        <v>138</v>
      </c>
      <c r="I33" s="13">
        <v>4</v>
      </c>
      <c r="J33" s="13">
        <v>4</v>
      </c>
      <c r="K33" s="13">
        <v>0</v>
      </c>
      <c r="L33" s="13">
        <v>0</v>
      </c>
      <c r="M33" s="13">
        <v>8</v>
      </c>
      <c r="N33" s="13">
        <v>15</v>
      </c>
      <c r="O33" s="25">
        <v>96</v>
      </c>
    </row>
    <row r="34" spans="1:15" x14ac:dyDescent="0.25">
      <c r="A34" s="12" t="s">
        <v>331</v>
      </c>
      <c r="B34" s="13">
        <v>1090</v>
      </c>
      <c r="C34" s="13">
        <v>1046</v>
      </c>
      <c r="D34" s="34">
        <v>4.2065009560229398E-2</v>
      </c>
      <c r="E34" s="13">
        <v>443</v>
      </c>
      <c r="F34" s="13">
        <v>191</v>
      </c>
      <c r="G34" s="13">
        <v>209</v>
      </c>
      <c r="H34" s="13">
        <v>187</v>
      </c>
      <c r="I34" s="13">
        <v>4</v>
      </c>
      <c r="J34" s="13">
        <v>0</v>
      </c>
      <c r="K34" s="13">
        <v>1</v>
      </c>
      <c r="L34" s="13">
        <v>3</v>
      </c>
      <c r="M34" s="13">
        <v>4</v>
      </c>
      <c r="N34" s="13">
        <v>19</v>
      </c>
      <c r="O34" s="25">
        <v>165</v>
      </c>
    </row>
    <row r="35" spans="1:15" x14ac:dyDescent="0.25">
      <c r="A35" s="12" t="s">
        <v>332</v>
      </c>
      <c r="B35" s="13">
        <v>706</v>
      </c>
      <c r="C35" s="13">
        <v>595</v>
      </c>
      <c r="D35" s="34">
        <v>0.18655462184874</v>
      </c>
      <c r="E35" s="13">
        <v>281</v>
      </c>
      <c r="F35" s="13">
        <v>99</v>
      </c>
      <c r="G35" s="13">
        <v>103</v>
      </c>
      <c r="H35" s="13">
        <v>115</v>
      </c>
      <c r="I35" s="13">
        <v>7</v>
      </c>
      <c r="J35" s="13">
        <v>4</v>
      </c>
      <c r="K35" s="13">
        <v>0</v>
      </c>
      <c r="L35" s="13">
        <v>0</v>
      </c>
      <c r="M35" s="13">
        <v>12</v>
      </c>
      <c r="N35" s="13">
        <v>16</v>
      </c>
      <c r="O35" s="25">
        <v>95</v>
      </c>
    </row>
    <row r="36" spans="1:15" x14ac:dyDescent="0.25">
      <c r="A36" s="12" t="s">
        <v>333</v>
      </c>
      <c r="B36" s="13">
        <v>707</v>
      </c>
      <c r="C36" s="13">
        <v>509</v>
      </c>
      <c r="D36" s="34">
        <v>0.38899803536345801</v>
      </c>
      <c r="E36" s="13">
        <v>695</v>
      </c>
      <c r="F36" s="13">
        <v>263</v>
      </c>
      <c r="G36" s="13">
        <v>199</v>
      </c>
      <c r="H36" s="13">
        <v>258</v>
      </c>
      <c r="I36" s="13">
        <v>13</v>
      </c>
      <c r="J36" s="13">
        <v>5</v>
      </c>
      <c r="K36" s="13">
        <v>3</v>
      </c>
      <c r="L36" s="13">
        <v>0</v>
      </c>
      <c r="M36" s="13">
        <v>30</v>
      </c>
      <c r="N36" s="13">
        <v>44</v>
      </c>
      <c r="O36" s="25">
        <v>194</v>
      </c>
    </row>
    <row r="37" spans="1:15" x14ac:dyDescent="0.25">
      <c r="A37" s="12" t="s">
        <v>334</v>
      </c>
      <c r="B37" s="13">
        <v>4</v>
      </c>
      <c r="C37" s="13">
        <v>62</v>
      </c>
      <c r="D37" s="34">
        <v>-0.93548387096774199</v>
      </c>
      <c r="E37" s="13">
        <v>134</v>
      </c>
      <c r="F37" s="13">
        <v>6</v>
      </c>
      <c r="G37" s="13">
        <v>46</v>
      </c>
      <c r="H37" s="13">
        <v>159</v>
      </c>
      <c r="I37" s="13">
        <v>1</v>
      </c>
      <c r="J37" s="13">
        <v>2</v>
      </c>
      <c r="K37" s="13">
        <v>0</v>
      </c>
      <c r="L37" s="13">
        <v>0</v>
      </c>
      <c r="M37" s="13">
        <v>5</v>
      </c>
      <c r="N37" s="13">
        <v>5</v>
      </c>
      <c r="O37" s="25">
        <v>109</v>
      </c>
    </row>
    <row r="38" spans="1:15" x14ac:dyDescent="0.25">
      <c r="A38" s="12" t="s">
        <v>335</v>
      </c>
      <c r="B38" s="13">
        <v>216</v>
      </c>
      <c r="C38" s="13">
        <v>29</v>
      </c>
      <c r="D38" s="34">
        <v>6.4482758620689697</v>
      </c>
      <c r="E38" s="13">
        <v>36</v>
      </c>
      <c r="F38" s="13">
        <v>15</v>
      </c>
      <c r="G38" s="13">
        <v>9</v>
      </c>
      <c r="H38" s="13">
        <v>16</v>
      </c>
      <c r="I38" s="13">
        <v>0</v>
      </c>
      <c r="J38" s="13">
        <v>1</v>
      </c>
      <c r="K38" s="13">
        <v>0</v>
      </c>
      <c r="L38" s="13">
        <v>0</v>
      </c>
      <c r="M38" s="13">
        <v>2</v>
      </c>
      <c r="N38" s="13">
        <v>1</v>
      </c>
      <c r="O38" s="25">
        <v>6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433</v>
      </c>
      <c r="C41" s="13">
        <v>396</v>
      </c>
      <c r="D41" s="34">
        <v>9.3434343434343398E-2</v>
      </c>
      <c r="E41" s="13">
        <v>221</v>
      </c>
      <c r="F41" s="13">
        <v>21</v>
      </c>
      <c r="G41" s="13">
        <v>70</v>
      </c>
      <c r="H41" s="13">
        <v>19</v>
      </c>
      <c r="I41" s="13">
        <v>1</v>
      </c>
      <c r="J41" s="13">
        <v>0</v>
      </c>
      <c r="K41" s="13">
        <v>0</v>
      </c>
      <c r="L41" s="13">
        <v>0</v>
      </c>
      <c r="M41" s="13">
        <v>4</v>
      </c>
      <c r="N41" s="13">
        <v>5</v>
      </c>
      <c r="O41" s="25">
        <v>60</v>
      </c>
    </row>
    <row r="42" spans="1:15" x14ac:dyDescent="0.25">
      <c r="A42" s="51" t="s">
        <v>339</v>
      </c>
      <c r="B42" s="32">
        <v>2424</v>
      </c>
      <c r="C42" s="32">
        <v>13840</v>
      </c>
      <c r="D42" s="33">
        <v>-0.82485549132948</v>
      </c>
      <c r="E42" s="32">
        <v>5734</v>
      </c>
      <c r="F42" s="32">
        <v>572</v>
      </c>
      <c r="G42" s="32">
        <v>1371</v>
      </c>
      <c r="H42" s="32">
        <v>1307</v>
      </c>
      <c r="I42" s="32">
        <v>18</v>
      </c>
      <c r="J42" s="32">
        <v>3</v>
      </c>
      <c r="K42" s="32">
        <v>0</v>
      </c>
      <c r="L42" s="32">
        <v>0</v>
      </c>
      <c r="M42" s="32">
        <v>5</v>
      </c>
      <c r="N42" s="32">
        <v>61</v>
      </c>
      <c r="O42" s="32">
        <v>680</v>
      </c>
    </row>
    <row r="43" spans="1:15" x14ac:dyDescent="0.25">
      <c r="A43" s="12" t="s">
        <v>340</v>
      </c>
      <c r="B43" s="13">
        <v>14</v>
      </c>
      <c r="C43" s="13">
        <v>11</v>
      </c>
      <c r="D43" s="34">
        <v>0.27272727272727298</v>
      </c>
      <c r="E43" s="13">
        <v>3</v>
      </c>
      <c r="F43" s="13">
        <v>1</v>
      </c>
      <c r="G43" s="13">
        <v>9</v>
      </c>
      <c r="H43" s="13">
        <v>14</v>
      </c>
      <c r="I43" s="13">
        <v>2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8</v>
      </c>
    </row>
    <row r="44" spans="1:15" x14ac:dyDescent="0.25">
      <c r="A44" s="12" t="s">
        <v>341</v>
      </c>
      <c r="B44" s="13">
        <v>2384</v>
      </c>
      <c r="C44" s="13">
        <v>13817</v>
      </c>
      <c r="D44" s="34">
        <v>-0.82745892740826499</v>
      </c>
      <c r="E44" s="13">
        <v>5730</v>
      </c>
      <c r="F44" s="13">
        <v>571</v>
      </c>
      <c r="G44" s="13">
        <v>1359</v>
      </c>
      <c r="H44" s="13">
        <v>1286</v>
      </c>
      <c r="I44" s="13">
        <v>15</v>
      </c>
      <c r="J44" s="13">
        <v>3</v>
      </c>
      <c r="K44" s="13">
        <v>0</v>
      </c>
      <c r="L44" s="13">
        <v>0</v>
      </c>
      <c r="M44" s="13">
        <v>3</v>
      </c>
      <c r="N44" s="13">
        <v>61</v>
      </c>
      <c r="O44" s="25">
        <v>671</v>
      </c>
    </row>
    <row r="45" spans="1:15" x14ac:dyDescent="0.25">
      <c r="A45" s="12" t="s">
        <v>342</v>
      </c>
      <c r="B45" s="13">
        <v>2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1</v>
      </c>
    </row>
    <row r="46" spans="1:15" x14ac:dyDescent="0.25">
      <c r="A46" s="12" t="s">
        <v>343</v>
      </c>
      <c r="B46" s="13">
        <v>8</v>
      </c>
      <c r="C46" s="13">
        <v>3</v>
      </c>
      <c r="D46" s="34">
        <v>1.6666666666666701</v>
      </c>
      <c r="E46" s="13">
        <v>1</v>
      </c>
      <c r="F46" s="13">
        <v>0</v>
      </c>
      <c r="G46" s="13">
        <v>1</v>
      </c>
      <c r="H46" s="13">
        <v>5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13</v>
      </c>
      <c r="C48" s="13">
        <v>7</v>
      </c>
      <c r="D48" s="34">
        <v>0.85714285714285698</v>
      </c>
      <c r="E48" s="13">
        <v>0</v>
      </c>
      <c r="F48" s="13">
        <v>0</v>
      </c>
      <c r="G48" s="13">
        <v>2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3</v>
      </c>
      <c r="C49" s="13">
        <v>2</v>
      </c>
      <c r="D49" s="34">
        <v>0.5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1</v>
      </c>
      <c r="N49" s="13">
        <v>0</v>
      </c>
      <c r="O49" s="25">
        <v>0</v>
      </c>
    </row>
    <row r="50" spans="1:15" x14ac:dyDescent="0.25">
      <c r="A50" s="51" t="s">
        <v>347</v>
      </c>
      <c r="B50" s="32">
        <v>2388</v>
      </c>
      <c r="C50" s="32">
        <v>2147</v>
      </c>
      <c r="D50" s="33">
        <v>0.112249650675361</v>
      </c>
      <c r="E50" s="32">
        <v>201</v>
      </c>
      <c r="F50" s="32">
        <v>78</v>
      </c>
      <c r="G50" s="32">
        <v>313</v>
      </c>
      <c r="H50" s="32">
        <v>269</v>
      </c>
      <c r="I50" s="32">
        <v>254</v>
      </c>
      <c r="J50" s="32">
        <v>203</v>
      </c>
      <c r="K50" s="32">
        <v>0</v>
      </c>
      <c r="L50" s="32">
        <v>0</v>
      </c>
      <c r="M50" s="32">
        <v>19</v>
      </c>
      <c r="N50" s="32">
        <v>162</v>
      </c>
      <c r="O50" s="32">
        <v>351</v>
      </c>
    </row>
    <row r="51" spans="1:15" x14ac:dyDescent="0.25">
      <c r="A51" s="12" t="s">
        <v>348</v>
      </c>
      <c r="B51" s="13">
        <v>912</v>
      </c>
      <c r="C51" s="13">
        <v>849</v>
      </c>
      <c r="D51" s="34">
        <v>7.4204946996466403E-2</v>
      </c>
      <c r="E51" s="13">
        <v>64</v>
      </c>
      <c r="F51" s="13">
        <v>17</v>
      </c>
      <c r="G51" s="13">
        <v>53</v>
      </c>
      <c r="H51" s="13">
        <v>44</v>
      </c>
      <c r="I51" s="13">
        <v>115</v>
      </c>
      <c r="J51" s="13">
        <v>72</v>
      </c>
      <c r="K51" s="13">
        <v>0</v>
      </c>
      <c r="L51" s="13">
        <v>0</v>
      </c>
      <c r="M51" s="13">
        <v>1</v>
      </c>
      <c r="N51" s="13">
        <v>84</v>
      </c>
      <c r="O51" s="25">
        <v>80</v>
      </c>
    </row>
    <row r="52" spans="1:15" x14ac:dyDescent="0.25">
      <c r="A52" s="12" t="s">
        <v>349</v>
      </c>
      <c r="B52" s="13">
        <v>16</v>
      </c>
      <c r="C52" s="13">
        <v>9</v>
      </c>
      <c r="D52" s="34">
        <v>0.77777777777777801</v>
      </c>
      <c r="E52" s="13">
        <v>0</v>
      </c>
      <c r="F52" s="13">
        <v>0</v>
      </c>
      <c r="G52" s="13">
        <v>0</v>
      </c>
      <c r="H52" s="13">
        <v>0</v>
      </c>
      <c r="I52" s="13">
        <v>6</v>
      </c>
      <c r="J52" s="13">
        <v>6</v>
      </c>
      <c r="K52" s="13">
        <v>0</v>
      </c>
      <c r="L52" s="13">
        <v>0</v>
      </c>
      <c r="M52" s="13">
        <v>0</v>
      </c>
      <c r="N52" s="13">
        <v>1</v>
      </c>
      <c r="O52" s="25">
        <v>5</v>
      </c>
    </row>
    <row r="53" spans="1:15" x14ac:dyDescent="0.25">
      <c r="A53" s="12" t="s">
        <v>350</v>
      </c>
      <c r="B53" s="13">
        <v>805</v>
      </c>
      <c r="C53" s="13">
        <v>752</v>
      </c>
      <c r="D53" s="34">
        <v>7.0478723404255303E-2</v>
      </c>
      <c r="E53" s="13">
        <v>80</v>
      </c>
      <c r="F53" s="13">
        <v>41</v>
      </c>
      <c r="G53" s="13">
        <v>117</v>
      </c>
      <c r="H53" s="13">
        <v>111</v>
      </c>
      <c r="I53" s="13">
        <v>68</v>
      </c>
      <c r="J53" s="13">
        <v>43</v>
      </c>
      <c r="K53" s="13">
        <v>0</v>
      </c>
      <c r="L53" s="13">
        <v>0</v>
      </c>
      <c r="M53" s="13">
        <v>5</v>
      </c>
      <c r="N53" s="13">
        <v>37</v>
      </c>
      <c r="O53" s="25">
        <v>95</v>
      </c>
    </row>
    <row r="54" spans="1:15" x14ac:dyDescent="0.25">
      <c r="A54" s="12" t="s">
        <v>351</v>
      </c>
      <c r="B54" s="13">
        <v>21</v>
      </c>
      <c r="C54" s="13">
        <v>13</v>
      </c>
      <c r="D54" s="34">
        <v>0.61538461538461497</v>
      </c>
      <c r="E54" s="13">
        <v>0</v>
      </c>
      <c r="F54" s="13">
        <v>0</v>
      </c>
      <c r="G54" s="13">
        <v>2</v>
      </c>
      <c r="H54" s="13">
        <v>1</v>
      </c>
      <c r="I54" s="13">
        <v>4</v>
      </c>
      <c r="J54" s="13">
        <v>9</v>
      </c>
      <c r="K54" s="13">
        <v>0</v>
      </c>
      <c r="L54" s="13">
        <v>0</v>
      </c>
      <c r="M54" s="13">
        <v>0</v>
      </c>
      <c r="N54" s="13">
        <v>2</v>
      </c>
      <c r="O54" s="25">
        <v>14</v>
      </c>
    </row>
    <row r="55" spans="1:15" x14ac:dyDescent="0.25">
      <c r="A55" s="12" t="s">
        <v>352</v>
      </c>
      <c r="B55" s="13">
        <v>5</v>
      </c>
      <c r="C55" s="13">
        <v>2</v>
      </c>
      <c r="D55" s="34">
        <v>1.5</v>
      </c>
      <c r="E55" s="13">
        <v>0</v>
      </c>
      <c r="F55" s="13">
        <v>0</v>
      </c>
      <c r="G55" s="13">
        <v>0</v>
      </c>
      <c r="H55" s="13">
        <v>1</v>
      </c>
      <c r="I55" s="13">
        <v>1</v>
      </c>
      <c r="J55" s="13">
        <v>2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31</v>
      </c>
      <c r="C56" s="13">
        <v>18</v>
      </c>
      <c r="D56" s="34">
        <v>0.72222222222222199</v>
      </c>
      <c r="E56" s="13">
        <v>32</v>
      </c>
      <c r="F56" s="13">
        <v>2</v>
      </c>
      <c r="G56" s="13">
        <v>61</v>
      </c>
      <c r="H56" s="13">
        <v>6</v>
      </c>
      <c r="I56" s="13">
        <v>1</v>
      </c>
      <c r="J56" s="13">
        <v>1</v>
      </c>
      <c r="K56" s="13">
        <v>0</v>
      </c>
      <c r="L56" s="13">
        <v>0</v>
      </c>
      <c r="M56" s="13">
        <v>2</v>
      </c>
      <c r="N56" s="13">
        <v>0</v>
      </c>
      <c r="O56" s="25">
        <v>15</v>
      </c>
    </row>
    <row r="57" spans="1:15" x14ac:dyDescent="0.25">
      <c r="A57" s="12" t="s">
        <v>354</v>
      </c>
      <c r="B57" s="13">
        <v>23</v>
      </c>
      <c r="C57" s="13">
        <v>24</v>
      </c>
      <c r="D57" s="34">
        <v>-4.1666666666666699E-2</v>
      </c>
      <c r="E57" s="13">
        <v>10</v>
      </c>
      <c r="F57" s="13">
        <v>7</v>
      </c>
      <c r="G57" s="13">
        <v>6</v>
      </c>
      <c r="H57" s="13">
        <v>13</v>
      </c>
      <c r="I57" s="13">
        <v>1</v>
      </c>
      <c r="J57" s="13">
        <v>6</v>
      </c>
      <c r="K57" s="13">
        <v>0</v>
      </c>
      <c r="L57" s="13">
        <v>0</v>
      </c>
      <c r="M57" s="13">
        <v>0</v>
      </c>
      <c r="N57" s="13">
        <v>1</v>
      </c>
      <c r="O57" s="25">
        <v>10</v>
      </c>
    </row>
    <row r="58" spans="1:15" x14ac:dyDescent="0.25">
      <c r="A58" s="12" t="s">
        <v>355</v>
      </c>
      <c r="B58" s="13">
        <v>12</v>
      </c>
      <c r="C58" s="13">
        <v>13</v>
      </c>
      <c r="D58" s="34">
        <v>-7.69230769230769E-2</v>
      </c>
      <c r="E58" s="13">
        <v>0</v>
      </c>
      <c r="F58" s="13">
        <v>0</v>
      </c>
      <c r="G58" s="13">
        <v>0</v>
      </c>
      <c r="H58" s="13">
        <v>0</v>
      </c>
      <c r="I58" s="13">
        <v>1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5">
        <v>6</v>
      </c>
    </row>
    <row r="59" spans="1:15" x14ac:dyDescent="0.25">
      <c r="A59" s="12" t="s">
        <v>356</v>
      </c>
      <c r="B59" s="13">
        <v>13</v>
      </c>
      <c r="C59" s="13">
        <v>19</v>
      </c>
      <c r="D59" s="34">
        <v>-0.31578947368421101</v>
      </c>
      <c r="E59" s="13">
        <v>0</v>
      </c>
      <c r="F59" s="13">
        <v>0</v>
      </c>
      <c r="G59" s="13">
        <v>1</v>
      </c>
      <c r="H59" s="13">
        <v>4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2</v>
      </c>
      <c r="O59" s="25">
        <v>2</v>
      </c>
    </row>
    <row r="60" spans="1:15" x14ac:dyDescent="0.25">
      <c r="A60" s="12" t="s">
        <v>357</v>
      </c>
      <c r="B60" s="13">
        <v>29</v>
      </c>
      <c r="C60" s="13">
        <v>33</v>
      </c>
      <c r="D60" s="34">
        <v>-0.12121212121212099</v>
      </c>
      <c r="E60" s="13">
        <v>0</v>
      </c>
      <c r="F60" s="13">
        <v>0</v>
      </c>
      <c r="G60" s="13">
        <v>6</v>
      </c>
      <c r="H60" s="13">
        <v>6</v>
      </c>
      <c r="I60" s="13">
        <v>1</v>
      </c>
      <c r="J60" s="13">
        <v>2</v>
      </c>
      <c r="K60" s="13">
        <v>0</v>
      </c>
      <c r="L60" s="13">
        <v>0</v>
      </c>
      <c r="M60" s="13">
        <v>0</v>
      </c>
      <c r="N60" s="13">
        <v>0</v>
      </c>
      <c r="O60" s="25">
        <v>10</v>
      </c>
    </row>
    <row r="61" spans="1:15" x14ac:dyDescent="0.25">
      <c r="A61" s="12" t="s">
        <v>358</v>
      </c>
      <c r="B61" s="13">
        <v>47</v>
      </c>
      <c r="C61" s="13">
        <v>62</v>
      </c>
      <c r="D61" s="34">
        <v>-0.241935483870968</v>
      </c>
      <c r="E61" s="13">
        <v>1</v>
      </c>
      <c r="F61" s="13">
        <v>1</v>
      </c>
      <c r="G61" s="13">
        <v>12</v>
      </c>
      <c r="H61" s="13">
        <v>32</v>
      </c>
      <c r="I61" s="13">
        <v>0</v>
      </c>
      <c r="J61" s="13">
        <v>2</v>
      </c>
      <c r="K61" s="13">
        <v>0</v>
      </c>
      <c r="L61" s="13">
        <v>0</v>
      </c>
      <c r="M61" s="13">
        <v>0</v>
      </c>
      <c r="N61" s="13">
        <v>2</v>
      </c>
      <c r="O61" s="25">
        <v>33</v>
      </c>
    </row>
    <row r="62" spans="1:15" x14ac:dyDescent="0.25">
      <c r="A62" s="12" t="s">
        <v>359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329</v>
      </c>
      <c r="C63" s="13">
        <v>246</v>
      </c>
      <c r="D63" s="34">
        <v>0.33739837398374001</v>
      </c>
      <c r="E63" s="13">
        <v>2</v>
      </c>
      <c r="F63" s="13">
        <v>0</v>
      </c>
      <c r="G63" s="13">
        <v>43</v>
      </c>
      <c r="H63" s="13">
        <v>12</v>
      </c>
      <c r="I63" s="13">
        <v>31</v>
      </c>
      <c r="J63" s="13">
        <v>32</v>
      </c>
      <c r="K63" s="13">
        <v>0</v>
      </c>
      <c r="L63" s="13">
        <v>0</v>
      </c>
      <c r="M63" s="13">
        <v>9</v>
      </c>
      <c r="N63" s="13">
        <v>21</v>
      </c>
      <c r="O63" s="25">
        <v>64</v>
      </c>
    </row>
    <row r="64" spans="1:15" x14ac:dyDescent="0.25">
      <c r="A64" s="12" t="s">
        <v>361</v>
      </c>
      <c r="B64" s="13">
        <v>44</v>
      </c>
      <c r="C64" s="13">
        <v>61</v>
      </c>
      <c r="D64" s="34">
        <v>-0.27868852459016402</v>
      </c>
      <c r="E64" s="13">
        <v>0</v>
      </c>
      <c r="F64" s="13">
        <v>4</v>
      </c>
      <c r="G64" s="13">
        <v>7</v>
      </c>
      <c r="H64" s="13">
        <v>2</v>
      </c>
      <c r="I64" s="13">
        <v>17</v>
      </c>
      <c r="J64" s="13">
        <v>0</v>
      </c>
      <c r="K64" s="13">
        <v>0</v>
      </c>
      <c r="L64" s="13">
        <v>0</v>
      </c>
      <c r="M64" s="13">
        <v>0</v>
      </c>
      <c r="N64" s="13">
        <v>10</v>
      </c>
      <c r="O64" s="25">
        <v>0</v>
      </c>
    </row>
    <row r="65" spans="1:15" x14ac:dyDescent="0.25">
      <c r="A65" s="12" t="s">
        <v>362</v>
      </c>
      <c r="B65" s="13">
        <v>25</v>
      </c>
      <c r="C65" s="13">
        <v>7</v>
      </c>
      <c r="D65" s="34">
        <v>2.5714285714285698</v>
      </c>
      <c r="E65" s="13">
        <v>0</v>
      </c>
      <c r="F65" s="13">
        <v>0</v>
      </c>
      <c r="G65" s="13">
        <v>1</v>
      </c>
      <c r="H65" s="13">
        <v>1</v>
      </c>
      <c r="I65" s="13">
        <v>2</v>
      </c>
      <c r="J65" s="13">
        <v>3</v>
      </c>
      <c r="K65" s="13">
        <v>0</v>
      </c>
      <c r="L65" s="13">
        <v>0</v>
      </c>
      <c r="M65" s="13">
        <v>0</v>
      </c>
      <c r="N65" s="13">
        <v>1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2</v>
      </c>
      <c r="F66" s="13">
        <v>0</v>
      </c>
      <c r="G66" s="13">
        <v>0</v>
      </c>
      <c r="H66" s="13">
        <v>30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36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3</v>
      </c>
      <c r="J67" s="13">
        <v>20</v>
      </c>
      <c r="K67" s="13">
        <v>0</v>
      </c>
      <c r="L67" s="13">
        <v>0</v>
      </c>
      <c r="M67" s="13">
        <v>0</v>
      </c>
      <c r="N67" s="13">
        <v>0</v>
      </c>
      <c r="O67" s="25">
        <v>7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38</v>
      </c>
      <c r="C69" s="13">
        <v>37</v>
      </c>
      <c r="D69" s="34">
        <v>2.7027027027027001E-2</v>
      </c>
      <c r="E69" s="13">
        <v>10</v>
      </c>
      <c r="F69" s="13">
        <v>6</v>
      </c>
      <c r="G69" s="13">
        <v>2</v>
      </c>
      <c r="H69" s="13">
        <v>6</v>
      </c>
      <c r="I69" s="13">
        <v>3</v>
      </c>
      <c r="J69" s="13">
        <v>4</v>
      </c>
      <c r="K69" s="13">
        <v>0</v>
      </c>
      <c r="L69" s="13">
        <v>0</v>
      </c>
      <c r="M69" s="13">
        <v>1</v>
      </c>
      <c r="N69" s="13">
        <v>1</v>
      </c>
      <c r="O69" s="25">
        <v>8</v>
      </c>
    </row>
    <row r="70" spans="1:15" x14ac:dyDescent="0.25">
      <c r="A70" s="12" t="s">
        <v>367</v>
      </c>
      <c r="B70" s="13">
        <v>2</v>
      </c>
      <c r="C70" s="13">
        <v>2</v>
      </c>
      <c r="D70" s="34">
        <v>0</v>
      </c>
      <c r="E70" s="13">
        <v>0</v>
      </c>
      <c r="F70" s="13">
        <v>0</v>
      </c>
      <c r="G70" s="13">
        <v>2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1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1</v>
      </c>
    </row>
    <row r="72" spans="1:15" x14ac:dyDescent="0.25">
      <c r="A72" s="51" t="s">
        <v>369</v>
      </c>
      <c r="B72" s="32">
        <v>26</v>
      </c>
      <c r="C72" s="32">
        <v>13</v>
      </c>
      <c r="D72" s="33">
        <v>1</v>
      </c>
      <c r="E72" s="32">
        <v>0</v>
      </c>
      <c r="F72" s="32">
        <v>0</v>
      </c>
      <c r="G72" s="32">
        <v>6</v>
      </c>
      <c r="H72" s="32">
        <v>1</v>
      </c>
      <c r="I72" s="32">
        <v>0</v>
      </c>
      <c r="J72" s="32">
        <v>0</v>
      </c>
      <c r="K72" s="32">
        <v>9</v>
      </c>
      <c r="L72" s="32">
        <v>2</v>
      </c>
      <c r="M72" s="32">
        <v>1</v>
      </c>
      <c r="N72" s="32">
        <v>4</v>
      </c>
      <c r="O72" s="32">
        <v>5</v>
      </c>
    </row>
    <row r="73" spans="1:15" x14ac:dyDescent="0.25">
      <c r="A73" s="12" t="s">
        <v>370</v>
      </c>
      <c r="B73" s="13">
        <v>26</v>
      </c>
      <c r="C73" s="13">
        <v>13</v>
      </c>
      <c r="D73" s="34">
        <v>1</v>
      </c>
      <c r="E73" s="13">
        <v>0</v>
      </c>
      <c r="F73" s="13">
        <v>0</v>
      </c>
      <c r="G73" s="13">
        <v>6</v>
      </c>
      <c r="H73" s="13">
        <v>1</v>
      </c>
      <c r="I73" s="13">
        <v>0</v>
      </c>
      <c r="J73" s="13">
        <v>0</v>
      </c>
      <c r="K73" s="13">
        <v>9</v>
      </c>
      <c r="L73" s="13">
        <v>2</v>
      </c>
      <c r="M73" s="13">
        <v>1</v>
      </c>
      <c r="N73" s="13">
        <v>4</v>
      </c>
      <c r="O73" s="25">
        <v>5</v>
      </c>
    </row>
    <row r="74" spans="1:15" x14ac:dyDescent="0.25">
      <c r="A74" s="51" t="s">
        <v>371</v>
      </c>
      <c r="B74" s="32">
        <v>527</v>
      </c>
      <c r="C74" s="32">
        <v>476</v>
      </c>
      <c r="D74" s="33">
        <v>0.107142857142857</v>
      </c>
      <c r="E74" s="32">
        <v>108</v>
      </c>
      <c r="F74" s="32">
        <v>14</v>
      </c>
      <c r="G74" s="32">
        <v>83</v>
      </c>
      <c r="H74" s="32">
        <v>49</v>
      </c>
      <c r="I74" s="32">
        <v>2</v>
      </c>
      <c r="J74" s="32">
        <v>4</v>
      </c>
      <c r="K74" s="32">
        <v>86</v>
      </c>
      <c r="L74" s="32">
        <v>23</v>
      </c>
      <c r="M74" s="32">
        <v>2</v>
      </c>
      <c r="N74" s="32">
        <v>17</v>
      </c>
      <c r="O74" s="32">
        <v>69</v>
      </c>
    </row>
    <row r="75" spans="1:15" x14ac:dyDescent="0.25">
      <c r="A75" s="12" t="s">
        <v>372</v>
      </c>
      <c r="B75" s="13">
        <v>175</v>
      </c>
      <c r="C75" s="13">
        <v>225</v>
      </c>
      <c r="D75" s="34">
        <v>-0.22222222222222199</v>
      </c>
      <c r="E75" s="13">
        <v>34</v>
      </c>
      <c r="F75" s="13">
        <v>3</v>
      </c>
      <c r="G75" s="13">
        <v>38</v>
      </c>
      <c r="H75" s="13">
        <v>21</v>
      </c>
      <c r="I75" s="13">
        <v>0</v>
      </c>
      <c r="J75" s="13">
        <v>1</v>
      </c>
      <c r="K75" s="13">
        <v>0</v>
      </c>
      <c r="L75" s="13">
        <v>0</v>
      </c>
      <c r="M75" s="13">
        <v>1</v>
      </c>
      <c r="N75" s="13">
        <v>1</v>
      </c>
      <c r="O75" s="25">
        <v>28</v>
      </c>
    </row>
    <row r="76" spans="1:15" x14ac:dyDescent="0.25">
      <c r="A76" s="12" t="s">
        <v>373</v>
      </c>
      <c r="B76" s="13">
        <v>46</v>
      </c>
      <c r="C76" s="13">
        <v>34</v>
      </c>
      <c r="D76" s="34">
        <v>0.35294117647058798</v>
      </c>
      <c r="E76" s="13">
        <v>0</v>
      </c>
      <c r="F76" s="13">
        <v>0</v>
      </c>
      <c r="G76" s="13">
        <v>5</v>
      </c>
      <c r="H76" s="13">
        <v>8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5">
        <v>4</v>
      </c>
    </row>
    <row r="77" spans="1:15" x14ac:dyDescent="0.25">
      <c r="A77" s="12" t="s">
        <v>374</v>
      </c>
      <c r="B77" s="13">
        <v>172</v>
      </c>
      <c r="C77" s="13">
        <v>116</v>
      </c>
      <c r="D77" s="34">
        <v>0.48275862068965503</v>
      </c>
      <c r="E77" s="13">
        <v>40</v>
      </c>
      <c r="F77" s="13">
        <v>1</v>
      </c>
      <c r="G77" s="13">
        <v>30</v>
      </c>
      <c r="H77" s="13">
        <v>4</v>
      </c>
      <c r="I77" s="13">
        <v>1</v>
      </c>
      <c r="J77" s="13">
        <v>3</v>
      </c>
      <c r="K77" s="13">
        <v>86</v>
      </c>
      <c r="L77" s="13">
        <v>22</v>
      </c>
      <c r="M77" s="13">
        <v>0</v>
      </c>
      <c r="N77" s="13">
        <v>15</v>
      </c>
      <c r="O77" s="25">
        <v>19</v>
      </c>
    </row>
    <row r="78" spans="1:15" x14ac:dyDescent="0.25">
      <c r="A78" s="12" t="s">
        <v>375</v>
      </c>
      <c r="B78" s="13">
        <v>3</v>
      </c>
      <c r="C78" s="13">
        <v>1</v>
      </c>
      <c r="D78" s="34">
        <v>2</v>
      </c>
      <c r="E78" s="13">
        <v>3</v>
      </c>
      <c r="F78" s="13">
        <v>3</v>
      </c>
      <c r="G78" s="13">
        <v>1</v>
      </c>
      <c r="H78" s="13">
        <v>3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1</v>
      </c>
    </row>
    <row r="79" spans="1:15" x14ac:dyDescent="0.25">
      <c r="A79" s="12" t="s">
        <v>376</v>
      </c>
      <c r="B79" s="13">
        <v>84</v>
      </c>
      <c r="C79" s="13">
        <v>92</v>
      </c>
      <c r="D79" s="34">
        <v>-8.6956521739130405E-2</v>
      </c>
      <c r="E79" s="13">
        <v>5</v>
      </c>
      <c r="F79" s="13">
        <v>1</v>
      </c>
      <c r="G79" s="13">
        <v>9</v>
      </c>
      <c r="H79" s="13">
        <v>12</v>
      </c>
      <c r="I79" s="13">
        <v>1</v>
      </c>
      <c r="J79" s="13">
        <v>0</v>
      </c>
      <c r="K79" s="13">
        <v>0</v>
      </c>
      <c r="L79" s="13">
        <v>1</v>
      </c>
      <c r="M79" s="13">
        <v>0</v>
      </c>
      <c r="N79" s="13">
        <v>1</v>
      </c>
      <c r="O79" s="25">
        <v>12</v>
      </c>
    </row>
    <row r="80" spans="1:15" x14ac:dyDescent="0.25">
      <c r="A80" s="12" t="s">
        <v>377</v>
      </c>
      <c r="B80" s="13">
        <v>2</v>
      </c>
      <c r="C80" s="13">
        <v>8</v>
      </c>
      <c r="D80" s="34">
        <v>-0.75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45</v>
      </c>
      <c r="C81" s="13">
        <v>0</v>
      </c>
      <c r="D81" s="34">
        <v>0</v>
      </c>
      <c r="E81" s="13">
        <v>26</v>
      </c>
      <c r="F81" s="13">
        <v>6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5</v>
      </c>
    </row>
    <row r="82" spans="1:15" x14ac:dyDescent="0.25">
      <c r="A82" s="51" t="s">
        <v>379</v>
      </c>
      <c r="B82" s="32">
        <v>258</v>
      </c>
      <c r="C82" s="32">
        <v>238</v>
      </c>
      <c r="D82" s="33">
        <v>8.40336134453782E-2</v>
      </c>
      <c r="E82" s="32">
        <v>82</v>
      </c>
      <c r="F82" s="32">
        <v>44</v>
      </c>
      <c r="G82" s="32">
        <v>51</v>
      </c>
      <c r="H82" s="32">
        <v>34</v>
      </c>
      <c r="I82" s="32">
        <v>1</v>
      </c>
      <c r="J82" s="32">
        <v>0</v>
      </c>
      <c r="K82" s="32">
        <v>0</v>
      </c>
      <c r="L82" s="32">
        <v>0</v>
      </c>
      <c r="M82" s="32">
        <v>14</v>
      </c>
      <c r="N82" s="32">
        <v>0</v>
      </c>
      <c r="O82" s="32">
        <v>30</v>
      </c>
    </row>
    <row r="83" spans="1:15" x14ac:dyDescent="0.25">
      <c r="A83" s="12" t="s">
        <v>380</v>
      </c>
      <c r="B83" s="13">
        <v>58</v>
      </c>
      <c r="C83" s="13">
        <v>61</v>
      </c>
      <c r="D83" s="34">
        <v>-4.91803278688525E-2</v>
      </c>
      <c r="E83" s="13">
        <v>1</v>
      </c>
      <c r="F83" s="13">
        <v>1</v>
      </c>
      <c r="G83" s="13">
        <v>6</v>
      </c>
      <c r="H83" s="13">
        <v>6</v>
      </c>
      <c r="I83" s="13">
        <v>0</v>
      </c>
      <c r="J83" s="13">
        <v>0</v>
      </c>
      <c r="K83" s="13">
        <v>0</v>
      </c>
      <c r="L83" s="13">
        <v>0</v>
      </c>
      <c r="M83" s="13">
        <v>10</v>
      </c>
      <c r="N83" s="13">
        <v>0</v>
      </c>
      <c r="O83" s="25">
        <v>1</v>
      </c>
    </row>
    <row r="84" spans="1:15" x14ac:dyDescent="0.25">
      <c r="A84" s="12" t="s">
        <v>381</v>
      </c>
      <c r="B84" s="13">
        <v>200</v>
      </c>
      <c r="C84" s="13">
        <v>177</v>
      </c>
      <c r="D84" s="34">
        <v>0.129943502824859</v>
      </c>
      <c r="E84" s="13">
        <v>81</v>
      </c>
      <c r="F84" s="13">
        <v>43</v>
      </c>
      <c r="G84" s="13">
        <v>45</v>
      </c>
      <c r="H84" s="13">
        <v>28</v>
      </c>
      <c r="I84" s="13">
        <v>1</v>
      </c>
      <c r="J84" s="13">
        <v>0</v>
      </c>
      <c r="K84" s="13">
        <v>0</v>
      </c>
      <c r="L84" s="13">
        <v>0</v>
      </c>
      <c r="M84" s="13">
        <v>4</v>
      </c>
      <c r="N84" s="13">
        <v>0</v>
      </c>
      <c r="O84" s="25">
        <v>29</v>
      </c>
    </row>
    <row r="85" spans="1:15" x14ac:dyDescent="0.25">
      <c r="A85" s="51" t="s">
        <v>382</v>
      </c>
      <c r="B85" s="32">
        <v>1220</v>
      </c>
      <c r="C85" s="32">
        <v>1267</v>
      </c>
      <c r="D85" s="33">
        <v>-3.7095501183899003E-2</v>
      </c>
      <c r="E85" s="32">
        <v>24</v>
      </c>
      <c r="F85" s="32">
        <v>8</v>
      </c>
      <c r="G85" s="32">
        <v>413</v>
      </c>
      <c r="H85" s="32">
        <v>434</v>
      </c>
      <c r="I85" s="32">
        <v>0</v>
      </c>
      <c r="J85" s="32">
        <v>0</v>
      </c>
      <c r="K85" s="32">
        <v>0</v>
      </c>
      <c r="L85" s="32">
        <v>0</v>
      </c>
      <c r="M85" s="32">
        <v>13</v>
      </c>
      <c r="N85" s="32">
        <v>2</v>
      </c>
      <c r="O85" s="32">
        <v>311</v>
      </c>
    </row>
    <row r="86" spans="1:15" x14ac:dyDescent="0.25">
      <c r="A86" s="12" t="s">
        <v>383</v>
      </c>
      <c r="B86" s="13">
        <v>2</v>
      </c>
      <c r="C86" s="13">
        <v>3</v>
      </c>
      <c r="D86" s="34">
        <v>-0.33333333333333298</v>
      </c>
      <c r="E86" s="13">
        <v>0</v>
      </c>
      <c r="F86" s="13">
        <v>0</v>
      </c>
      <c r="G86" s="13">
        <v>2</v>
      </c>
      <c r="H86" s="13">
        <v>2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1</v>
      </c>
      <c r="D88" s="34">
        <v>-1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45</v>
      </c>
      <c r="C89" s="13">
        <v>36</v>
      </c>
      <c r="D89" s="34">
        <v>0.25</v>
      </c>
      <c r="E89" s="13">
        <v>2</v>
      </c>
      <c r="F89" s="13">
        <v>0</v>
      </c>
      <c r="G89" s="13">
        <v>0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1</v>
      </c>
    </row>
    <row r="90" spans="1:15" x14ac:dyDescent="0.25">
      <c r="A90" s="12" t="s">
        <v>387</v>
      </c>
      <c r="B90" s="13">
        <v>8</v>
      </c>
      <c r="C90" s="13">
        <v>4</v>
      </c>
      <c r="D90" s="34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89</v>
      </c>
      <c r="C91" s="13">
        <v>89</v>
      </c>
      <c r="D91" s="34">
        <v>0</v>
      </c>
      <c r="E91" s="13">
        <v>4</v>
      </c>
      <c r="F91" s="13">
        <v>1</v>
      </c>
      <c r="G91" s="13">
        <v>3</v>
      </c>
      <c r="H91" s="13">
        <v>3</v>
      </c>
      <c r="I91" s="13">
        <v>0</v>
      </c>
      <c r="J91" s="13">
        <v>0</v>
      </c>
      <c r="K91" s="13">
        <v>0</v>
      </c>
      <c r="L91" s="13">
        <v>0</v>
      </c>
      <c r="M91" s="13">
        <v>3</v>
      </c>
      <c r="N91" s="13">
        <v>1</v>
      </c>
      <c r="O91" s="25">
        <v>3</v>
      </c>
    </row>
    <row r="92" spans="1:15" x14ac:dyDescent="0.25">
      <c r="A92" s="12" t="s">
        <v>389</v>
      </c>
      <c r="B92" s="13">
        <v>307</v>
      </c>
      <c r="C92" s="13">
        <v>340</v>
      </c>
      <c r="D92" s="34">
        <v>-9.7058823529411795E-2</v>
      </c>
      <c r="E92" s="13">
        <v>4</v>
      </c>
      <c r="F92" s="13">
        <v>2</v>
      </c>
      <c r="G92" s="13">
        <v>95</v>
      </c>
      <c r="H92" s="13">
        <v>154</v>
      </c>
      <c r="I92" s="13">
        <v>0</v>
      </c>
      <c r="J92" s="13">
        <v>0</v>
      </c>
      <c r="K92" s="13">
        <v>0</v>
      </c>
      <c r="L92" s="13">
        <v>0</v>
      </c>
      <c r="M92" s="13">
        <v>8</v>
      </c>
      <c r="N92" s="13">
        <v>0</v>
      </c>
      <c r="O92" s="25">
        <v>109</v>
      </c>
    </row>
    <row r="93" spans="1:15" x14ac:dyDescent="0.25">
      <c r="A93" s="12" t="s">
        <v>390</v>
      </c>
      <c r="B93" s="13">
        <v>90</v>
      </c>
      <c r="C93" s="13">
        <v>80</v>
      </c>
      <c r="D93" s="34">
        <v>0.125</v>
      </c>
      <c r="E93" s="13">
        <v>5</v>
      </c>
      <c r="F93" s="13">
        <v>3</v>
      </c>
      <c r="G93" s="13">
        <v>10</v>
      </c>
      <c r="H93" s="13">
        <v>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25">
        <v>4</v>
      </c>
    </row>
    <row r="94" spans="1:15" x14ac:dyDescent="0.25">
      <c r="A94" s="12" t="s">
        <v>391</v>
      </c>
      <c r="B94" s="13">
        <v>678</v>
      </c>
      <c r="C94" s="13">
        <v>713</v>
      </c>
      <c r="D94" s="34">
        <v>-4.9088359046283302E-2</v>
      </c>
      <c r="E94" s="13">
        <v>9</v>
      </c>
      <c r="F94" s="13">
        <v>2</v>
      </c>
      <c r="G94" s="13">
        <v>303</v>
      </c>
      <c r="H94" s="13">
        <v>265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5">
        <v>193</v>
      </c>
    </row>
    <row r="95" spans="1:15" x14ac:dyDescent="0.25">
      <c r="A95" s="12" t="s">
        <v>392</v>
      </c>
      <c r="B95" s="13">
        <v>1</v>
      </c>
      <c r="C95" s="13">
        <v>1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1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1" t="s">
        <v>394</v>
      </c>
      <c r="B97" s="32">
        <v>33984</v>
      </c>
      <c r="C97" s="32">
        <v>36887</v>
      </c>
      <c r="D97" s="33">
        <v>-7.8699812942228997E-2</v>
      </c>
      <c r="E97" s="32">
        <v>4534</v>
      </c>
      <c r="F97" s="32">
        <v>3825</v>
      </c>
      <c r="G97" s="32">
        <v>6863</v>
      </c>
      <c r="H97" s="32">
        <v>5920</v>
      </c>
      <c r="I97" s="32">
        <v>15</v>
      </c>
      <c r="J97" s="32">
        <v>25</v>
      </c>
      <c r="K97" s="32">
        <v>9</v>
      </c>
      <c r="L97" s="32">
        <v>2</v>
      </c>
      <c r="M97" s="32">
        <v>117</v>
      </c>
      <c r="N97" s="32">
        <v>1526</v>
      </c>
      <c r="O97" s="32">
        <v>7750</v>
      </c>
    </row>
    <row r="98" spans="1:15" x14ac:dyDescent="0.25">
      <c r="A98" s="12" t="s">
        <v>395</v>
      </c>
      <c r="B98" s="13">
        <v>5743</v>
      </c>
      <c r="C98" s="13">
        <v>6000</v>
      </c>
      <c r="D98" s="34">
        <v>-4.28333333333333E-2</v>
      </c>
      <c r="E98" s="13">
        <v>2006</v>
      </c>
      <c r="F98" s="13">
        <v>1791</v>
      </c>
      <c r="G98" s="13">
        <v>1489</v>
      </c>
      <c r="H98" s="13">
        <v>961</v>
      </c>
      <c r="I98" s="13">
        <v>1</v>
      </c>
      <c r="J98" s="13">
        <v>2</v>
      </c>
      <c r="K98" s="13">
        <v>3</v>
      </c>
      <c r="L98" s="13">
        <v>0</v>
      </c>
      <c r="M98" s="13">
        <v>1</v>
      </c>
      <c r="N98" s="13">
        <v>33</v>
      </c>
      <c r="O98" s="25">
        <v>1589</v>
      </c>
    </row>
    <row r="99" spans="1:15" x14ac:dyDescent="0.25">
      <c r="A99" s="12" t="s">
        <v>396</v>
      </c>
      <c r="B99" s="13">
        <v>6015</v>
      </c>
      <c r="C99" s="13">
        <v>8691</v>
      </c>
      <c r="D99" s="34">
        <v>-0.30790472903003102</v>
      </c>
      <c r="E99" s="13">
        <v>731</v>
      </c>
      <c r="F99" s="13">
        <v>601</v>
      </c>
      <c r="G99" s="13">
        <v>1786</v>
      </c>
      <c r="H99" s="13">
        <v>1073</v>
      </c>
      <c r="I99" s="13">
        <v>2</v>
      </c>
      <c r="J99" s="13">
        <v>0</v>
      </c>
      <c r="K99" s="13">
        <v>2</v>
      </c>
      <c r="L99" s="13">
        <v>0</v>
      </c>
      <c r="M99" s="13">
        <v>1</v>
      </c>
      <c r="N99" s="13">
        <v>342</v>
      </c>
      <c r="O99" s="25">
        <v>2946</v>
      </c>
    </row>
    <row r="100" spans="1:15" x14ac:dyDescent="0.25">
      <c r="A100" s="12" t="s">
        <v>397</v>
      </c>
      <c r="B100" s="13">
        <v>437</v>
      </c>
      <c r="C100" s="13">
        <v>871</v>
      </c>
      <c r="D100" s="34">
        <v>-0.49827784156142402</v>
      </c>
      <c r="E100" s="13">
        <v>145</v>
      </c>
      <c r="F100" s="13">
        <v>141</v>
      </c>
      <c r="G100" s="13">
        <v>233</v>
      </c>
      <c r="H100" s="13">
        <v>486</v>
      </c>
      <c r="I100" s="13">
        <v>0</v>
      </c>
      <c r="J100" s="13">
        <v>9</v>
      </c>
      <c r="K100" s="13">
        <v>0</v>
      </c>
      <c r="L100" s="13">
        <v>0</v>
      </c>
      <c r="M100" s="13">
        <v>0</v>
      </c>
      <c r="N100" s="13">
        <v>147</v>
      </c>
      <c r="O100" s="25">
        <v>331</v>
      </c>
    </row>
    <row r="101" spans="1:15" x14ac:dyDescent="0.25">
      <c r="A101" s="12" t="s">
        <v>398</v>
      </c>
      <c r="B101" s="13">
        <v>7769</v>
      </c>
      <c r="C101" s="13">
        <v>7639</v>
      </c>
      <c r="D101" s="34">
        <v>1.7017934284592199E-2</v>
      </c>
      <c r="E101" s="13">
        <v>1190</v>
      </c>
      <c r="F101" s="13">
        <v>1023</v>
      </c>
      <c r="G101" s="13">
        <v>1028</v>
      </c>
      <c r="H101" s="13">
        <v>898</v>
      </c>
      <c r="I101" s="13">
        <v>7</v>
      </c>
      <c r="J101" s="13">
        <v>7</v>
      </c>
      <c r="K101" s="13">
        <v>2</v>
      </c>
      <c r="L101" s="13">
        <v>0</v>
      </c>
      <c r="M101" s="13">
        <v>2</v>
      </c>
      <c r="N101" s="13">
        <v>884</v>
      </c>
      <c r="O101" s="25">
        <v>1017</v>
      </c>
    </row>
    <row r="102" spans="1:15" x14ac:dyDescent="0.25">
      <c r="A102" s="12" t="s">
        <v>399</v>
      </c>
      <c r="B102" s="13">
        <v>45</v>
      </c>
      <c r="C102" s="13">
        <v>34</v>
      </c>
      <c r="D102" s="34">
        <v>0.32352941176470601</v>
      </c>
      <c r="E102" s="13">
        <v>4</v>
      </c>
      <c r="F102" s="13">
        <v>1</v>
      </c>
      <c r="G102" s="13">
        <v>8</v>
      </c>
      <c r="H102" s="13">
        <v>13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3</v>
      </c>
      <c r="O102" s="25">
        <v>6</v>
      </c>
    </row>
    <row r="103" spans="1:15" x14ac:dyDescent="0.25">
      <c r="A103" s="12" t="s">
        <v>400</v>
      </c>
      <c r="B103" s="13">
        <v>957</v>
      </c>
      <c r="C103" s="13">
        <v>837</v>
      </c>
      <c r="D103" s="34">
        <v>0.14336917562724</v>
      </c>
      <c r="E103" s="13">
        <v>92</v>
      </c>
      <c r="F103" s="13">
        <v>63</v>
      </c>
      <c r="G103" s="13">
        <v>246</v>
      </c>
      <c r="H103" s="13">
        <v>186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9</v>
      </c>
      <c r="O103" s="25">
        <v>115</v>
      </c>
    </row>
    <row r="104" spans="1:15" x14ac:dyDescent="0.25">
      <c r="A104" s="12" t="s">
        <v>401</v>
      </c>
      <c r="B104" s="13">
        <v>1126</v>
      </c>
      <c r="C104" s="13">
        <v>1113</v>
      </c>
      <c r="D104" s="34">
        <v>1.1680143755615499E-2</v>
      </c>
      <c r="E104" s="13">
        <v>7</v>
      </c>
      <c r="F104" s="13">
        <v>2</v>
      </c>
      <c r="G104" s="13">
        <v>47</v>
      </c>
      <c r="H104" s="13">
        <v>23</v>
      </c>
      <c r="I104" s="13">
        <v>0</v>
      </c>
      <c r="J104" s="13">
        <v>0</v>
      </c>
      <c r="K104" s="13">
        <v>0</v>
      </c>
      <c r="L104" s="13">
        <v>0</v>
      </c>
      <c r="M104" s="13">
        <v>2</v>
      </c>
      <c r="N104" s="13">
        <v>1</v>
      </c>
      <c r="O104" s="25">
        <v>17</v>
      </c>
    </row>
    <row r="105" spans="1:15" x14ac:dyDescent="0.25">
      <c r="A105" s="12" t="s">
        <v>402</v>
      </c>
      <c r="B105" s="13">
        <v>4922</v>
      </c>
      <c r="C105" s="13">
        <v>5912</v>
      </c>
      <c r="D105" s="34">
        <v>-0.16745602165088</v>
      </c>
      <c r="E105" s="13">
        <v>48</v>
      </c>
      <c r="F105" s="13">
        <v>30</v>
      </c>
      <c r="G105" s="13">
        <v>804</v>
      </c>
      <c r="H105" s="13">
        <v>879</v>
      </c>
      <c r="I105" s="13">
        <v>0</v>
      </c>
      <c r="J105" s="13">
        <v>0</v>
      </c>
      <c r="K105" s="13">
        <v>0</v>
      </c>
      <c r="L105" s="13">
        <v>0</v>
      </c>
      <c r="M105" s="13">
        <v>66</v>
      </c>
      <c r="N105" s="13">
        <v>43</v>
      </c>
      <c r="O105" s="25">
        <v>581</v>
      </c>
    </row>
    <row r="106" spans="1:15" x14ac:dyDescent="0.25">
      <c r="A106" s="12" t="s">
        <v>403</v>
      </c>
      <c r="B106" s="13">
        <v>2751</v>
      </c>
      <c r="C106" s="13">
        <v>2234</v>
      </c>
      <c r="D106" s="34">
        <v>0.23142345568486999</v>
      </c>
      <c r="E106" s="13">
        <v>53</v>
      </c>
      <c r="F106" s="13">
        <v>30</v>
      </c>
      <c r="G106" s="13">
        <v>303</v>
      </c>
      <c r="H106" s="13">
        <v>388</v>
      </c>
      <c r="I106" s="13">
        <v>0</v>
      </c>
      <c r="J106" s="13">
        <v>0</v>
      </c>
      <c r="K106" s="13">
        <v>1</v>
      </c>
      <c r="L106" s="13">
        <v>0</v>
      </c>
      <c r="M106" s="13">
        <v>27</v>
      </c>
      <c r="N106" s="13">
        <v>2</v>
      </c>
      <c r="O106" s="25">
        <v>463</v>
      </c>
    </row>
    <row r="107" spans="1:15" x14ac:dyDescent="0.25">
      <c r="A107" s="12" t="s">
        <v>404</v>
      </c>
      <c r="B107" s="13">
        <v>292</v>
      </c>
      <c r="C107" s="13">
        <v>237</v>
      </c>
      <c r="D107" s="34">
        <v>0.23206751054852301</v>
      </c>
      <c r="E107" s="13">
        <v>1</v>
      </c>
      <c r="F107" s="13">
        <v>0</v>
      </c>
      <c r="G107" s="13">
        <v>75</v>
      </c>
      <c r="H107" s="13">
        <v>91</v>
      </c>
      <c r="I107" s="13">
        <v>1</v>
      </c>
      <c r="J107" s="13">
        <v>2</v>
      </c>
      <c r="K107" s="13">
        <v>0</v>
      </c>
      <c r="L107" s="13">
        <v>0</v>
      </c>
      <c r="M107" s="13">
        <v>1</v>
      </c>
      <c r="N107" s="13">
        <v>17</v>
      </c>
      <c r="O107" s="25">
        <v>38</v>
      </c>
    </row>
    <row r="108" spans="1:15" x14ac:dyDescent="0.25">
      <c r="A108" s="12" t="s">
        <v>405</v>
      </c>
      <c r="B108" s="13">
        <v>4</v>
      </c>
      <c r="C108" s="13">
        <v>0</v>
      </c>
      <c r="D108" s="3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25</v>
      </c>
      <c r="C109" s="13">
        <v>42</v>
      </c>
      <c r="D109" s="34">
        <v>-0.40476190476190499</v>
      </c>
      <c r="E109" s="13">
        <v>0</v>
      </c>
      <c r="F109" s="13">
        <v>0</v>
      </c>
      <c r="G109" s="13">
        <v>20</v>
      </c>
      <c r="H109" s="13">
        <v>27</v>
      </c>
      <c r="I109" s="13">
        <v>0</v>
      </c>
      <c r="J109" s="13">
        <v>0</v>
      </c>
      <c r="K109" s="13">
        <v>0</v>
      </c>
      <c r="L109" s="13">
        <v>0</v>
      </c>
      <c r="M109" s="13">
        <v>5</v>
      </c>
      <c r="N109" s="13">
        <v>0</v>
      </c>
      <c r="O109" s="25">
        <v>33</v>
      </c>
    </row>
    <row r="110" spans="1:15" x14ac:dyDescent="0.25">
      <c r="A110" s="12" t="s">
        <v>407</v>
      </c>
      <c r="B110" s="13">
        <v>1</v>
      </c>
      <c r="C110" s="13">
        <v>3</v>
      </c>
      <c r="D110" s="34">
        <v>-0.66666666666666696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2860</v>
      </c>
      <c r="C111" s="13">
        <v>2516</v>
      </c>
      <c r="D111" s="34">
        <v>0.136724960254372</v>
      </c>
      <c r="E111" s="13">
        <v>237</v>
      </c>
      <c r="F111" s="13">
        <v>130</v>
      </c>
      <c r="G111" s="13">
        <v>590</v>
      </c>
      <c r="H111" s="13">
        <v>563</v>
      </c>
      <c r="I111" s="13">
        <v>0</v>
      </c>
      <c r="J111" s="13">
        <v>3</v>
      </c>
      <c r="K111" s="13">
        <v>1</v>
      </c>
      <c r="L111" s="13">
        <v>2</v>
      </c>
      <c r="M111" s="13">
        <v>6</v>
      </c>
      <c r="N111" s="13">
        <v>36</v>
      </c>
      <c r="O111" s="25">
        <v>389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1</v>
      </c>
      <c r="C113" s="13">
        <v>1</v>
      </c>
      <c r="D113" s="34">
        <v>0</v>
      </c>
      <c r="E113" s="13">
        <v>2</v>
      </c>
      <c r="F113" s="13">
        <v>1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1</v>
      </c>
    </row>
    <row r="114" spans="1:15" x14ac:dyDescent="0.25">
      <c r="A114" s="12" t="s">
        <v>411</v>
      </c>
      <c r="B114" s="13">
        <v>3</v>
      </c>
      <c r="C114" s="13">
        <v>10</v>
      </c>
      <c r="D114" s="34">
        <v>-0.7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65</v>
      </c>
      <c r="C115" s="13">
        <v>14</v>
      </c>
      <c r="D115" s="34">
        <v>3.6428571428571401</v>
      </c>
      <c r="E115" s="13">
        <v>1</v>
      </c>
      <c r="F115" s="13">
        <v>1</v>
      </c>
      <c r="G115" s="13">
        <v>15</v>
      </c>
      <c r="H115" s="13">
        <v>17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15</v>
      </c>
    </row>
    <row r="116" spans="1:15" x14ac:dyDescent="0.25">
      <c r="A116" s="12" t="s">
        <v>413</v>
      </c>
      <c r="B116" s="13">
        <v>85</v>
      </c>
      <c r="C116" s="13">
        <v>60</v>
      </c>
      <c r="D116" s="34">
        <v>0.41666666666666702</v>
      </c>
      <c r="E116" s="13">
        <v>2</v>
      </c>
      <c r="F116" s="13">
        <v>1</v>
      </c>
      <c r="G116" s="13">
        <v>18</v>
      </c>
      <c r="H116" s="13">
        <v>27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31</v>
      </c>
    </row>
    <row r="117" spans="1:15" x14ac:dyDescent="0.25">
      <c r="A117" s="12" t="s">
        <v>414</v>
      </c>
      <c r="B117" s="13">
        <v>6</v>
      </c>
      <c r="C117" s="13">
        <v>0</v>
      </c>
      <c r="D117" s="34">
        <v>0</v>
      </c>
      <c r="E117" s="13">
        <v>0</v>
      </c>
      <c r="F117" s="13">
        <v>0</v>
      </c>
      <c r="G117" s="13">
        <v>1</v>
      </c>
      <c r="H117" s="13">
        <v>4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1</v>
      </c>
      <c r="C118" s="13">
        <v>4</v>
      </c>
      <c r="D118" s="34">
        <v>-0.75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2</v>
      </c>
    </row>
    <row r="119" spans="1:15" x14ac:dyDescent="0.25">
      <c r="A119" s="12" t="s">
        <v>416</v>
      </c>
      <c r="B119" s="13">
        <v>1</v>
      </c>
      <c r="C119" s="13">
        <v>1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1</v>
      </c>
    </row>
    <row r="120" spans="1:15" x14ac:dyDescent="0.25">
      <c r="A120" s="12" t="s">
        <v>417</v>
      </c>
      <c r="B120" s="13">
        <v>19</v>
      </c>
      <c r="C120" s="13">
        <v>41</v>
      </c>
      <c r="D120" s="34">
        <v>-0.53658536585365901</v>
      </c>
      <c r="E120" s="13">
        <v>0</v>
      </c>
      <c r="F120" s="13">
        <v>1</v>
      </c>
      <c r="G120" s="13">
        <v>3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8</v>
      </c>
    </row>
    <row r="121" spans="1:15" x14ac:dyDescent="0.25">
      <c r="A121" s="12" t="s">
        <v>418</v>
      </c>
      <c r="B121" s="13">
        <v>490</v>
      </c>
      <c r="C121" s="13">
        <v>522</v>
      </c>
      <c r="D121" s="34">
        <v>-6.1302681992337203E-2</v>
      </c>
      <c r="E121" s="13">
        <v>14</v>
      </c>
      <c r="F121" s="13">
        <v>9</v>
      </c>
      <c r="G121" s="13">
        <v>135</v>
      </c>
      <c r="H121" s="13">
        <v>224</v>
      </c>
      <c r="I121" s="13">
        <v>2</v>
      </c>
      <c r="J121" s="13">
        <v>0</v>
      </c>
      <c r="K121" s="13">
        <v>0</v>
      </c>
      <c r="L121" s="13">
        <v>0</v>
      </c>
      <c r="M121" s="13">
        <v>0</v>
      </c>
      <c r="N121" s="13">
        <v>3</v>
      </c>
      <c r="O121" s="25">
        <v>130</v>
      </c>
    </row>
    <row r="122" spans="1:15" x14ac:dyDescent="0.25">
      <c r="A122" s="12" t="s">
        <v>419</v>
      </c>
      <c r="B122" s="13">
        <v>18</v>
      </c>
      <c r="C122" s="13">
        <v>13</v>
      </c>
      <c r="D122" s="34">
        <v>0.38461538461538503</v>
      </c>
      <c r="E122" s="13">
        <v>1</v>
      </c>
      <c r="F122" s="13">
        <v>0</v>
      </c>
      <c r="G122" s="13">
        <v>4</v>
      </c>
      <c r="H122" s="13">
        <v>13</v>
      </c>
      <c r="I122" s="13">
        <v>2</v>
      </c>
      <c r="J122" s="13">
        <v>2</v>
      </c>
      <c r="K122" s="13">
        <v>0</v>
      </c>
      <c r="L122" s="13">
        <v>0</v>
      </c>
      <c r="M122" s="13">
        <v>1</v>
      </c>
      <c r="N122" s="13">
        <v>6</v>
      </c>
      <c r="O122" s="25">
        <v>6</v>
      </c>
    </row>
    <row r="123" spans="1:15" x14ac:dyDescent="0.25">
      <c r="A123" s="12" t="s">
        <v>420</v>
      </c>
      <c r="B123" s="13">
        <v>191</v>
      </c>
      <c r="C123" s="13">
        <v>2</v>
      </c>
      <c r="D123" s="34">
        <v>94.5</v>
      </c>
      <c r="E123" s="13">
        <v>0</v>
      </c>
      <c r="F123" s="13">
        <v>0</v>
      </c>
      <c r="G123" s="13">
        <v>3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1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34</v>
      </c>
      <c r="C126" s="13">
        <v>31</v>
      </c>
      <c r="D126" s="34">
        <v>9.6774193548387094E-2</v>
      </c>
      <c r="E126" s="13">
        <v>0</v>
      </c>
      <c r="F126" s="13">
        <v>0</v>
      </c>
      <c r="G126" s="13">
        <v>7</v>
      </c>
      <c r="H126" s="13">
        <v>6</v>
      </c>
      <c r="I126" s="13">
        <v>0</v>
      </c>
      <c r="J126" s="13">
        <v>0</v>
      </c>
      <c r="K126" s="13">
        <v>0</v>
      </c>
      <c r="L126" s="13">
        <v>0</v>
      </c>
      <c r="M126" s="13">
        <v>3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23</v>
      </c>
      <c r="C127" s="13">
        <v>0</v>
      </c>
      <c r="D127" s="34">
        <v>0</v>
      </c>
      <c r="E127" s="13">
        <v>0</v>
      </c>
      <c r="F127" s="13">
        <v>0</v>
      </c>
      <c r="G127" s="13">
        <v>14</v>
      </c>
      <c r="H127" s="13">
        <v>10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52</v>
      </c>
      <c r="C128" s="13">
        <v>20</v>
      </c>
      <c r="D128" s="34">
        <v>1.6</v>
      </c>
      <c r="E128" s="13">
        <v>0</v>
      </c>
      <c r="F128" s="13">
        <v>0</v>
      </c>
      <c r="G128" s="13">
        <v>14</v>
      </c>
      <c r="H128" s="13">
        <v>15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30</v>
      </c>
    </row>
    <row r="129" spans="1:15" x14ac:dyDescent="0.25">
      <c r="A129" s="12" t="s">
        <v>426</v>
      </c>
      <c r="B129" s="13">
        <v>0</v>
      </c>
      <c r="C129" s="13">
        <v>1</v>
      </c>
      <c r="D129" s="34">
        <v>-1</v>
      </c>
      <c r="E129" s="13">
        <v>0</v>
      </c>
      <c r="F129" s="13">
        <v>0</v>
      </c>
      <c r="G129" s="13">
        <v>0</v>
      </c>
      <c r="H129" s="13">
        <v>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47</v>
      </c>
      <c r="C130" s="13">
        <v>38</v>
      </c>
      <c r="D130" s="34">
        <v>0.23684210526315799</v>
      </c>
      <c r="E130" s="13">
        <v>0</v>
      </c>
      <c r="F130" s="13">
        <v>0</v>
      </c>
      <c r="G130" s="13">
        <v>19</v>
      </c>
      <c r="H130" s="13">
        <v>7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1</v>
      </c>
    </row>
    <row r="131" spans="1:15" x14ac:dyDescent="0.25">
      <c r="A131" s="51" t="s">
        <v>428</v>
      </c>
      <c r="B131" s="32">
        <v>46</v>
      </c>
      <c r="C131" s="32">
        <v>49</v>
      </c>
      <c r="D131" s="33">
        <v>-6.1224489795918401E-2</v>
      </c>
      <c r="E131" s="32">
        <v>0</v>
      </c>
      <c r="F131" s="32">
        <v>0</v>
      </c>
      <c r="G131" s="32">
        <v>29</v>
      </c>
      <c r="H131" s="32">
        <v>47</v>
      </c>
      <c r="I131" s="32">
        <v>0</v>
      </c>
      <c r="J131" s="32">
        <v>0</v>
      </c>
      <c r="K131" s="32">
        <v>0</v>
      </c>
      <c r="L131" s="32">
        <v>0</v>
      </c>
      <c r="M131" s="32">
        <v>46</v>
      </c>
      <c r="N131" s="32">
        <v>0</v>
      </c>
      <c r="O131" s="32">
        <v>240</v>
      </c>
    </row>
    <row r="132" spans="1:15" x14ac:dyDescent="0.25">
      <c r="A132" s="12" t="s">
        <v>429</v>
      </c>
      <c r="B132" s="13">
        <v>36</v>
      </c>
      <c r="C132" s="13">
        <v>36</v>
      </c>
      <c r="D132" s="34">
        <v>0</v>
      </c>
      <c r="E132" s="13">
        <v>0</v>
      </c>
      <c r="F132" s="13">
        <v>0</v>
      </c>
      <c r="G132" s="13">
        <v>23</v>
      </c>
      <c r="H132" s="13">
        <v>29</v>
      </c>
      <c r="I132" s="13">
        <v>0</v>
      </c>
      <c r="J132" s="13">
        <v>0</v>
      </c>
      <c r="K132" s="13">
        <v>0</v>
      </c>
      <c r="L132" s="13">
        <v>0</v>
      </c>
      <c r="M132" s="13">
        <v>42</v>
      </c>
      <c r="N132" s="13">
        <v>0</v>
      </c>
      <c r="O132" s="25">
        <v>234</v>
      </c>
    </row>
    <row r="133" spans="1:15" x14ac:dyDescent="0.25">
      <c r="A133" s="12" t="s">
        <v>430</v>
      </c>
      <c r="B133" s="13">
        <v>0</v>
      </c>
      <c r="C133" s="13">
        <v>3</v>
      </c>
      <c r="D133" s="34">
        <v>-1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8</v>
      </c>
      <c r="C134" s="13">
        <v>8</v>
      </c>
      <c r="D134" s="34">
        <v>0</v>
      </c>
      <c r="E134" s="13">
        <v>0</v>
      </c>
      <c r="F134" s="13">
        <v>0</v>
      </c>
      <c r="G134" s="13">
        <v>6</v>
      </c>
      <c r="H134" s="13">
        <v>16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5">
        <v>5</v>
      </c>
    </row>
    <row r="135" spans="1:15" x14ac:dyDescent="0.25">
      <c r="A135" s="12" t="s">
        <v>432</v>
      </c>
      <c r="B135" s="13">
        <v>2</v>
      </c>
      <c r="C135" s="13">
        <v>1</v>
      </c>
      <c r="D135" s="34">
        <v>1</v>
      </c>
      <c r="E135" s="13">
        <v>0</v>
      </c>
      <c r="F135" s="13">
        <v>0</v>
      </c>
      <c r="G135" s="13">
        <v>0</v>
      </c>
      <c r="H135" s="13">
        <v>2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5">
        <v>1</v>
      </c>
    </row>
    <row r="136" spans="1:15" x14ac:dyDescent="0.25">
      <c r="A136" s="12" t="s">
        <v>433</v>
      </c>
      <c r="B136" s="13">
        <v>0</v>
      </c>
      <c r="C136" s="13">
        <v>1</v>
      </c>
      <c r="D136" s="34">
        <v>-1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1" t="s">
        <v>434</v>
      </c>
      <c r="B137" s="32">
        <v>143</v>
      </c>
      <c r="C137" s="32">
        <v>68</v>
      </c>
      <c r="D137" s="33">
        <v>1.1029411764705901</v>
      </c>
      <c r="E137" s="32">
        <v>0</v>
      </c>
      <c r="F137" s="32">
        <v>0</v>
      </c>
      <c r="G137" s="32">
        <v>16</v>
      </c>
      <c r="H137" s="32">
        <v>8</v>
      </c>
      <c r="I137" s="32">
        <v>0</v>
      </c>
      <c r="J137" s="32">
        <v>0</v>
      </c>
      <c r="K137" s="32">
        <v>0</v>
      </c>
      <c r="L137" s="32">
        <v>0</v>
      </c>
      <c r="M137" s="32">
        <v>5</v>
      </c>
      <c r="N137" s="32">
        <v>2</v>
      </c>
      <c r="O137" s="32">
        <v>8</v>
      </c>
    </row>
    <row r="138" spans="1:15" x14ac:dyDescent="0.25">
      <c r="A138" s="12" t="s">
        <v>435</v>
      </c>
      <c r="B138" s="13">
        <v>8</v>
      </c>
      <c r="C138" s="13">
        <v>2</v>
      </c>
      <c r="D138" s="34">
        <v>3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12</v>
      </c>
      <c r="C139" s="13">
        <v>0</v>
      </c>
      <c r="D139" s="34">
        <v>0</v>
      </c>
      <c r="E139" s="13">
        <v>0</v>
      </c>
      <c r="F139" s="13">
        <v>0</v>
      </c>
      <c r="G139" s="13">
        <v>3</v>
      </c>
      <c r="H139" s="13">
        <v>4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2</v>
      </c>
      <c r="O139" s="25">
        <v>2</v>
      </c>
    </row>
    <row r="140" spans="1:15" x14ac:dyDescent="0.25">
      <c r="A140" s="12" t="s">
        <v>437</v>
      </c>
      <c r="B140" s="13">
        <v>3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6</v>
      </c>
      <c r="C141" s="13">
        <v>2</v>
      </c>
      <c r="D141" s="34">
        <v>2</v>
      </c>
      <c r="E141" s="13">
        <v>0</v>
      </c>
      <c r="F141" s="13">
        <v>0</v>
      </c>
      <c r="G141" s="13">
        <v>3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5">
        <v>1</v>
      </c>
    </row>
    <row r="142" spans="1:15" x14ac:dyDescent="0.25">
      <c r="A142" s="12" t="s">
        <v>439</v>
      </c>
      <c r="B142" s="13">
        <v>47</v>
      </c>
      <c r="C142" s="13">
        <v>49</v>
      </c>
      <c r="D142" s="34">
        <v>-4.0816326530612297E-2</v>
      </c>
      <c r="E142" s="13">
        <v>0</v>
      </c>
      <c r="F142" s="13">
        <v>0</v>
      </c>
      <c r="G142" s="13">
        <v>6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3</v>
      </c>
      <c r="N142" s="13">
        <v>0</v>
      </c>
      <c r="O142" s="25">
        <v>1</v>
      </c>
    </row>
    <row r="143" spans="1:15" x14ac:dyDescent="0.25">
      <c r="A143" s="12" t="s">
        <v>440</v>
      </c>
      <c r="B143" s="13">
        <v>67</v>
      </c>
      <c r="C143" s="13">
        <v>15</v>
      </c>
      <c r="D143" s="34">
        <v>3.4666666666666699</v>
      </c>
      <c r="E143" s="13">
        <v>0</v>
      </c>
      <c r="F143" s="13">
        <v>0</v>
      </c>
      <c r="G143" s="13">
        <v>4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5">
        <v>4</v>
      </c>
    </row>
    <row r="144" spans="1:15" x14ac:dyDescent="0.25">
      <c r="A144" s="51" t="s">
        <v>441</v>
      </c>
      <c r="B144" s="32">
        <v>104</v>
      </c>
      <c r="C144" s="32">
        <v>88</v>
      </c>
      <c r="D144" s="33">
        <v>0.18181818181818199</v>
      </c>
      <c r="E144" s="32">
        <v>0</v>
      </c>
      <c r="F144" s="32">
        <v>0</v>
      </c>
      <c r="G144" s="32">
        <v>7</v>
      </c>
      <c r="H144" s="32">
        <v>11</v>
      </c>
      <c r="I144" s="32">
        <v>0</v>
      </c>
      <c r="J144" s="32">
        <v>0</v>
      </c>
      <c r="K144" s="32">
        <v>0</v>
      </c>
      <c r="L144" s="32">
        <v>0</v>
      </c>
      <c r="M144" s="32">
        <v>5</v>
      </c>
      <c r="N144" s="32">
        <v>0</v>
      </c>
      <c r="O144" s="32">
        <v>6</v>
      </c>
    </row>
    <row r="145" spans="1:15" x14ac:dyDescent="0.25">
      <c r="A145" s="12" t="s">
        <v>442</v>
      </c>
      <c r="B145" s="13">
        <v>90</v>
      </c>
      <c r="C145" s="13">
        <v>88</v>
      </c>
      <c r="D145" s="34">
        <v>2.27272727272727E-2</v>
      </c>
      <c r="E145" s="13">
        <v>0</v>
      </c>
      <c r="F145" s="13">
        <v>0</v>
      </c>
      <c r="G145" s="13">
        <v>7</v>
      </c>
      <c r="H145" s="13">
        <v>11</v>
      </c>
      <c r="I145" s="13">
        <v>0</v>
      </c>
      <c r="J145" s="13">
        <v>0</v>
      </c>
      <c r="K145" s="13">
        <v>0</v>
      </c>
      <c r="L145" s="13">
        <v>0</v>
      </c>
      <c r="M145" s="13">
        <v>5</v>
      </c>
      <c r="N145" s="13">
        <v>0</v>
      </c>
      <c r="O145" s="25">
        <v>6</v>
      </c>
    </row>
    <row r="146" spans="1:15" x14ac:dyDescent="0.25">
      <c r="A146" s="12" t="s">
        <v>443</v>
      </c>
      <c r="B146" s="13">
        <v>14</v>
      </c>
      <c r="C146" s="13">
        <v>0</v>
      </c>
      <c r="D146" s="3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51" t="s">
        <v>444</v>
      </c>
      <c r="B147" s="32">
        <v>132</v>
      </c>
      <c r="C147" s="32">
        <v>115</v>
      </c>
      <c r="D147" s="33">
        <v>0.147826086956522</v>
      </c>
      <c r="E147" s="32">
        <v>12</v>
      </c>
      <c r="F147" s="32">
        <v>5</v>
      </c>
      <c r="G147" s="32">
        <v>56</v>
      </c>
      <c r="H147" s="32">
        <v>40</v>
      </c>
      <c r="I147" s="32">
        <v>0</v>
      </c>
      <c r="J147" s="32">
        <v>0</v>
      </c>
      <c r="K147" s="32">
        <v>0</v>
      </c>
      <c r="L147" s="32">
        <v>0</v>
      </c>
      <c r="M147" s="32">
        <v>120</v>
      </c>
      <c r="N147" s="32">
        <v>1</v>
      </c>
      <c r="O147" s="32">
        <v>28</v>
      </c>
    </row>
    <row r="148" spans="1:15" x14ac:dyDescent="0.25">
      <c r="A148" s="12" t="s">
        <v>445</v>
      </c>
      <c r="B148" s="13">
        <v>9</v>
      </c>
      <c r="C148" s="13">
        <v>13</v>
      </c>
      <c r="D148" s="34">
        <v>-0.30769230769230799</v>
      </c>
      <c r="E148" s="13">
        <v>0</v>
      </c>
      <c r="F148" s="13">
        <v>0</v>
      </c>
      <c r="G148" s="13">
        <v>6</v>
      </c>
      <c r="H148" s="13">
        <v>5</v>
      </c>
      <c r="I148" s="13">
        <v>0</v>
      </c>
      <c r="J148" s="13">
        <v>0</v>
      </c>
      <c r="K148" s="13">
        <v>0</v>
      </c>
      <c r="L148" s="13">
        <v>0</v>
      </c>
      <c r="M148" s="13">
        <v>21</v>
      </c>
      <c r="N148" s="13">
        <v>0</v>
      </c>
      <c r="O148" s="25">
        <v>4</v>
      </c>
    </row>
    <row r="149" spans="1:15" x14ac:dyDescent="0.25">
      <c r="A149" s="12" t="s">
        <v>446</v>
      </c>
      <c r="B149" s="13">
        <v>9</v>
      </c>
      <c r="C149" s="13">
        <v>4</v>
      </c>
      <c r="D149" s="34">
        <v>1.25</v>
      </c>
      <c r="E149" s="13">
        <v>0</v>
      </c>
      <c r="F149" s="13">
        <v>0</v>
      </c>
      <c r="G149" s="13">
        <v>3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7</v>
      </c>
      <c r="N149" s="13">
        <v>0</v>
      </c>
      <c r="O149" s="25">
        <v>1</v>
      </c>
    </row>
    <row r="150" spans="1:15" x14ac:dyDescent="0.25">
      <c r="A150" s="12" t="s">
        <v>447</v>
      </c>
      <c r="B150" s="13">
        <v>0</v>
      </c>
      <c r="C150" s="13">
        <v>1</v>
      </c>
      <c r="D150" s="34">
        <v>-1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6</v>
      </c>
      <c r="C151" s="13">
        <v>8</v>
      </c>
      <c r="D151" s="34">
        <v>-0.25</v>
      </c>
      <c r="E151" s="13">
        <v>0</v>
      </c>
      <c r="F151" s="13">
        <v>0</v>
      </c>
      <c r="G151" s="13">
        <v>4</v>
      </c>
      <c r="H151" s="13">
        <v>4</v>
      </c>
      <c r="I151" s="13">
        <v>0</v>
      </c>
      <c r="J151" s="13">
        <v>0</v>
      </c>
      <c r="K151" s="13">
        <v>0</v>
      </c>
      <c r="L151" s="13">
        <v>0</v>
      </c>
      <c r="M151" s="13">
        <v>33</v>
      </c>
      <c r="N151" s="13">
        <v>0</v>
      </c>
      <c r="O151" s="25">
        <v>2</v>
      </c>
    </row>
    <row r="152" spans="1:15" x14ac:dyDescent="0.25">
      <c r="A152" s="12" t="s">
        <v>449</v>
      </c>
      <c r="B152" s="13">
        <v>1</v>
      </c>
      <c r="C152" s="13">
        <v>1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1</v>
      </c>
    </row>
    <row r="153" spans="1:15" x14ac:dyDescent="0.25">
      <c r="A153" s="12" t="s">
        <v>450</v>
      </c>
      <c r="B153" s="13">
        <v>8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5">
        <v>2</v>
      </c>
    </row>
    <row r="154" spans="1:15" x14ac:dyDescent="0.25">
      <c r="A154" s="12" t="s">
        <v>451</v>
      </c>
      <c r="B154" s="13">
        <v>53</v>
      </c>
      <c r="C154" s="13">
        <v>25</v>
      </c>
      <c r="D154" s="34">
        <v>1.1200000000000001</v>
      </c>
      <c r="E154" s="13">
        <v>4</v>
      </c>
      <c r="F154" s="13">
        <v>0</v>
      </c>
      <c r="G154" s="13">
        <v>30</v>
      </c>
      <c r="H154" s="13">
        <v>18</v>
      </c>
      <c r="I154" s="13">
        <v>0</v>
      </c>
      <c r="J154" s="13">
        <v>0</v>
      </c>
      <c r="K154" s="13">
        <v>0</v>
      </c>
      <c r="L154" s="13">
        <v>0</v>
      </c>
      <c r="M154" s="13">
        <v>51</v>
      </c>
      <c r="N154" s="13">
        <v>0</v>
      </c>
      <c r="O154" s="25">
        <v>15</v>
      </c>
    </row>
    <row r="155" spans="1:15" x14ac:dyDescent="0.25">
      <c r="A155" s="12" t="s">
        <v>452</v>
      </c>
      <c r="B155" s="13">
        <v>46</v>
      </c>
      <c r="C155" s="13">
        <v>63</v>
      </c>
      <c r="D155" s="34">
        <v>-0.26984126984126999</v>
      </c>
      <c r="E155" s="13">
        <v>8</v>
      </c>
      <c r="F155" s="13">
        <v>5</v>
      </c>
      <c r="G155" s="13">
        <v>13</v>
      </c>
      <c r="H155" s="13">
        <v>12</v>
      </c>
      <c r="I155" s="13">
        <v>0</v>
      </c>
      <c r="J155" s="13">
        <v>0</v>
      </c>
      <c r="K155" s="13">
        <v>0</v>
      </c>
      <c r="L155" s="13">
        <v>0</v>
      </c>
      <c r="M155" s="13">
        <v>7</v>
      </c>
      <c r="N155" s="13">
        <v>1</v>
      </c>
      <c r="O155" s="25">
        <v>3</v>
      </c>
    </row>
    <row r="156" spans="1:15" x14ac:dyDescent="0.25">
      <c r="A156" s="51" t="s">
        <v>453</v>
      </c>
      <c r="B156" s="32">
        <v>98</v>
      </c>
      <c r="C156" s="32">
        <v>107</v>
      </c>
      <c r="D156" s="33">
        <v>-8.4112149532710304E-2</v>
      </c>
      <c r="E156" s="32">
        <v>1</v>
      </c>
      <c r="F156" s="32">
        <v>1</v>
      </c>
      <c r="G156" s="32">
        <v>15</v>
      </c>
      <c r="H156" s="32">
        <v>11</v>
      </c>
      <c r="I156" s="32">
        <v>2</v>
      </c>
      <c r="J156" s="32">
        <v>8</v>
      </c>
      <c r="K156" s="32">
        <v>0</v>
      </c>
      <c r="L156" s="32">
        <v>0</v>
      </c>
      <c r="M156" s="32">
        <v>3</v>
      </c>
      <c r="N156" s="32">
        <v>7</v>
      </c>
      <c r="O156" s="32">
        <v>7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2</v>
      </c>
      <c r="C158" s="13">
        <v>2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2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1</v>
      </c>
      <c r="C160" s="13">
        <v>1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38</v>
      </c>
      <c r="C161" s="13">
        <v>35</v>
      </c>
      <c r="D161" s="34">
        <v>8.5714285714285701E-2</v>
      </c>
      <c r="E161" s="13">
        <v>1</v>
      </c>
      <c r="F161" s="13">
        <v>0</v>
      </c>
      <c r="G161" s="13">
        <v>6</v>
      </c>
      <c r="H161" s="13">
        <v>3</v>
      </c>
      <c r="I161" s="13">
        <v>1</v>
      </c>
      <c r="J161" s="13">
        <v>8</v>
      </c>
      <c r="K161" s="13">
        <v>0</v>
      </c>
      <c r="L161" s="13">
        <v>0</v>
      </c>
      <c r="M161" s="13">
        <v>0</v>
      </c>
      <c r="N161" s="13">
        <v>5</v>
      </c>
      <c r="O161" s="25">
        <v>3</v>
      </c>
    </row>
    <row r="162" spans="1:15" x14ac:dyDescent="0.25">
      <c r="A162" s="12" t="s">
        <v>459</v>
      </c>
      <c r="B162" s="13">
        <v>23</v>
      </c>
      <c r="C162" s="13">
        <v>12</v>
      </c>
      <c r="D162" s="34">
        <v>0.91666666666666696</v>
      </c>
      <c r="E162" s="13">
        <v>0</v>
      </c>
      <c r="F162" s="13">
        <v>1</v>
      </c>
      <c r="G162" s="13">
        <v>5</v>
      </c>
      <c r="H162" s="13">
        <v>7</v>
      </c>
      <c r="I162" s="13">
        <v>1</v>
      </c>
      <c r="J162" s="13">
        <v>0</v>
      </c>
      <c r="K162" s="13">
        <v>0</v>
      </c>
      <c r="L162" s="13">
        <v>0</v>
      </c>
      <c r="M162" s="13">
        <v>3</v>
      </c>
      <c r="N162" s="13">
        <v>0</v>
      </c>
      <c r="O162" s="25">
        <v>2</v>
      </c>
    </row>
    <row r="163" spans="1:15" x14ac:dyDescent="0.25">
      <c r="A163" s="12" t="s">
        <v>460</v>
      </c>
      <c r="B163" s="13">
        <v>3</v>
      </c>
      <c r="C163" s="13">
        <v>8</v>
      </c>
      <c r="D163" s="34">
        <v>-0.625</v>
      </c>
      <c r="E163" s="13">
        <v>0</v>
      </c>
      <c r="F163" s="13">
        <v>0</v>
      </c>
      <c r="G163" s="13">
        <v>3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11</v>
      </c>
      <c r="C164" s="13">
        <v>15</v>
      </c>
      <c r="D164" s="34">
        <v>-0.266666666666667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18</v>
      </c>
      <c r="C165" s="13">
        <v>34</v>
      </c>
      <c r="D165" s="34">
        <v>-0.47058823529411797</v>
      </c>
      <c r="E165" s="13">
        <v>0</v>
      </c>
      <c r="F165" s="13">
        <v>0</v>
      </c>
      <c r="G165" s="13">
        <v>1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2</v>
      </c>
      <c r="O165" s="25">
        <v>2</v>
      </c>
    </row>
    <row r="166" spans="1:15" x14ac:dyDescent="0.25">
      <c r="A166" s="51" t="s">
        <v>463</v>
      </c>
      <c r="B166" s="32">
        <v>2236</v>
      </c>
      <c r="C166" s="32">
        <v>2020</v>
      </c>
      <c r="D166" s="33">
        <v>0.106930693069307</v>
      </c>
      <c r="E166" s="32">
        <v>278</v>
      </c>
      <c r="F166" s="32">
        <v>251</v>
      </c>
      <c r="G166" s="32">
        <v>1111</v>
      </c>
      <c r="H166" s="32">
        <v>1133</v>
      </c>
      <c r="I166" s="32">
        <v>6</v>
      </c>
      <c r="J166" s="32">
        <v>6</v>
      </c>
      <c r="K166" s="32">
        <v>1</v>
      </c>
      <c r="L166" s="32">
        <v>0</v>
      </c>
      <c r="M166" s="32">
        <v>54</v>
      </c>
      <c r="N166" s="32">
        <v>277</v>
      </c>
      <c r="O166" s="32">
        <v>919</v>
      </c>
    </row>
    <row r="167" spans="1:15" x14ac:dyDescent="0.25">
      <c r="A167" s="12" t="s">
        <v>464</v>
      </c>
      <c r="B167" s="13">
        <v>131</v>
      </c>
      <c r="C167" s="13">
        <v>114</v>
      </c>
      <c r="D167" s="34">
        <v>0.14912280701754399</v>
      </c>
      <c r="E167" s="13">
        <v>6</v>
      </c>
      <c r="F167" s="13">
        <v>5</v>
      </c>
      <c r="G167" s="13">
        <v>64</v>
      </c>
      <c r="H167" s="13">
        <v>44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6</v>
      </c>
      <c r="O167" s="25">
        <v>10</v>
      </c>
    </row>
    <row r="168" spans="1:15" x14ac:dyDescent="0.25">
      <c r="A168" s="12" t="s">
        <v>465</v>
      </c>
      <c r="B168" s="13">
        <v>7</v>
      </c>
      <c r="C168" s="13">
        <v>6</v>
      </c>
      <c r="D168" s="34">
        <v>0.16666666666666699</v>
      </c>
      <c r="E168" s="13">
        <v>0</v>
      </c>
      <c r="F168" s="13">
        <v>0</v>
      </c>
      <c r="G168" s="13">
        <v>4</v>
      </c>
      <c r="H168" s="13">
        <v>2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2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4">
        <v>-1</v>
      </c>
      <c r="E169" s="13">
        <v>0</v>
      </c>
      <c r="F169" s="13">
        <v>0</v>
      </c>
      <c r="G169" s="13">
        <v>0</v>
      </c>
      <c r="H169" s="13">
        <v>2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4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1</v>
      </c>
      <c r="D171" s="34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783</v>
      </c>
      <c r="C173" s="13">
        <v>687</v>
      </c>
      <c r="D173" s="34">
        <v>0.13973799126637601</v>
      </c>
      <c r="E173" s="13">
        <v>29</v>
      </c>
      <c r="F173" s="13">
        <v>24</v>
      </c>
      <c r="G173" s="13">
        <v>389</v>
      </c>
      <c r="H173" s="13">
        <v>570</v>
      </c>
      <c r="I173" s="13">
        <v>3</v>
      </c>
      <c r="J173" s="13">
        <v>4</v>
      </c>
      <c r="K173" s="13">
        <v>0</v>
      </c>
      <c r="L173" s="13">
        <v>0</v>
      </c>
      <c r="M173" s="13">
        <v>0</v>
      </c>
      <c r="N173" s="13">
        <v>183</v>
      </c>
      <c r="O173" s="25">
        <v>524</v>
      </c>
    </row>
    <row r="174" spans="1:15" x14ac:dyDescent="0.25">
      <c r="A174" s="12" t="s">
        <v>471</v>
      </c>
      <c r="B174" s="13">
        <v>885</v>
      </c>
      <c r="C174" s="13">
        <v>953</v>
      </c>
      <c r="D174" s="34">
        <v>-7.1353620146904495E-2</v>
      </c>
      <c r="E174" s="13">
        <v>221</v>
      </c>
      <c r="F174" s="13">
        <v>202</v>
      </c>
      <c r="G174" s="13">
        <v>513</v>
      </c>
      <c r="H174" s="13">
        <v>431</v>
      </c>
      <c r="I174" s="13">
        <v>3</v>
      </c>
      <c r="J174" s="13">
        <v>2</v>
      </c>
      <c r="K174" s="13">
        <v>0</v>
      </c>
      <c r="L174" s="13">
        <v>0</v>
      </c>
      <c r="M174" s="13">
        <v>54</v>
      </c>
      <c r="N174" s="13">
        <v>57</v>
      </c>
      <c r="O174" s="25">
        <v>357</v>
      </c>
    </row>
    <row r="175" spans="1:15" x14ac:dyDescent="0.25">
      <c r="A175" s="12" t="s">
        <v>472</v>
      </c>
      <c r="B175" s="13">
        <v>426</v>
      </c>
      <c r="C175" s="13">
        <v>253</v>
      </c>
      <c r="D175" s="34">
        <v>0.68379446640316199</v>
      </c>
      <c r="E175" s="13">
        <v>22</v>
      </c>
      <c r="F175" s="13">
        <v>20</v>
      </c>
      <c r="G175" s="13">
        <v>138</v>
      </c>
      <c r="H175" s="13">
        <v>82</v>
      </c>
      <c r="I175" s="13">
        <v>0</v>
      </c>
      <c r="J175" s="13">
        <v>0</v>
      </c>
      <c r="K175" s="13">
        <v>1</v>
      </c>
      <c r="L175" s="13">
        <v>0</v>
      </c>
      <c r="M175" s="13">
        <v>0</v>
      </c>
      <c r="N175" s="13">
        <v>29</v>
      </c>
      <c r="O175" s="25">
        <v>24</v>
      </c>
    </row>
    <row r="176" spans="1:15" x14ac:dyDescent="0.25">
      <c r="A176" s="12" t="s">
        <v>473</v>
      </c>
      <c r="B176" s="13">
        <v>4</v>
      </c>
      <c r="C176" s="13">
        <v>5</v>
      </c>
      <c r="D176" s="34">
        <v>-0.2</v>
      </c>
      <c r="E176" s="13">
        <v>0</v>
      </c>
      <c r="F176" s="13">
        <v>0</v>
      </c>
      <c r="G176" s="13">
        <v>3</v>
      </c>
      <c r="H176" s="13">
        <v>2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1" t="s">
        <v>475</v>
      </c>
      <c r="B178" s="32">
        <v>4430</v>
      </c>
      <c r="C178" s="32">
        <v>4255</v>
      </c>
      <c r="D178" s="33">
        <v>4.1128084606345497E-2</v>
      </c>
      <c r="E178" s="32">
        <v>9493</v>
      </c>
      <c r="F178" s="32">
        <v>7741</v>
      </c>
      <c r="G178" s="32">
        <v>2399</v>
      </c>
      <c r="H178" s="32">
        <v>2723</v>
      </c>
      <c r="I178" s="32">
        <v>0</v>
      </c>
      <c r="J178" s="32">
        <v>0</v>
      </c>
      <c r="K178" s="32">
        <v>1</v>
      </c>
      <c r="L178" s="32">
        <v>2</v>
      </c>
      <c r="M178" s="32">
        <v>2</v>
      </c>
      <c r="N178" s="32">
        <v>21</v>
      </c>
      <c r="O178" s="32">
        <v>2512</v>
      </c>
    </row>
    <row r="179" spans="1:15" x14ac:dyDescent="0.25">
      <c r="A179" s="12" t="s">
        <v>476</v>
      </c>
      <c r="B179" s="13">
        <v>160</v>
      </c>
      <c r="C179" s="13">
        <v>150</v>
      </c>
      <c r="D179" s="34">
        <v>6.6666666666666693E-2</v>
      </c>
      <c r="E179" s="13">
        <v>120</v>
      </c>
      <c r="F179" s="13">
        <v>89</v>
      </c>
      <c r="G179" s="13">
        <v>41</v>
      </c>
      <c r="H179" s="13">
        <v>55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43</v>
      </c>
    </row>
    <row r="180" spans="1:15" x14ac:dyDescent="0.25">
      <c r="A180" s="12" t="s">
        <v>477</v>
      </c>
      <c r="B180" s="13">
        <v>2149</v>
      </c>
      <c r="C180" s="13">
        <v>2189</v>
      </c>
      <c r="D180" s="34">
        <v>-1.8273184102329799E-2</v>
      </c>
      <c r="E180" s="13">
        <v>4925</v>
      </c>
      <c r="F180" s="13">
        <v>4100</v>
      </c>
      <c r="G180" s="13">
        <v>1159</v>
      </c>
      <c r="H180" s="13">
        <v>1239</v>
      </c>
      <c r="I180" s="13">
        <v>0</v>
      </c>
      <c r="J180" s="13">
        <v>0</v>
      </c>
      <c r="K180" s="13">
        <v>1</v>
      </c>
      <c r="L180" s="13">
        <v>2</v>
      </c>
      <c r="M180" s="13">
        <v>0</v>
      </c>
      <c r="N180" s="13">
        <v>4</v>
      </c>
      <c r="O180" s="25">
        <v>1220</v>
      </c>
    </row>
    <row r="181" spans="1:15" x14ac:dyDescent="0.25">
      <c r="A181" s="12" t="s">
        <v>478</v>
      </c>
      <c r="B181" s="13">
        <v>230</v>
      </c>
      <c r="C181" s="13">
        <v>200</v>
      </c>
      <c r="D181" s="34">
        <v>0.15</v>
      </c>
      <c r="E181" s="13">
        <v>79</v>
      </c>
      <c r="F181" s="13">
        <v>64</v>
      </c>
      <c r="G181" s="13">
        <v>101</v>
      </c>
      <c r="H181" s="13">
        <v>157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9</v>
      </c>
      <c r="O181" s="25">
        <v>94</v>
      </c>
    </row>
    <row r="182" spans="1:15" x14ac:dyDescent="0.25">
      <c r="A182" s="12" t="s">
        <v>479</v>
      </c>
      <c r="B182" s="13">
        <v>64</v>
      </c>
      <c r="C182" s="13">
        <v>17</v>
      </c>
      <c r="D182" s="34">
        <v>2.7647058823529398</v>
      </c>
      <c r="E182" s="13">
        <v>10</v>
      </c>
      <c r="F182" s="13">
        <v>8</v>
      </c>
      <c r="G182" s="13">
        <v>15</v>
      </c>
      <c r="H182" s="13">
        <v>25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25">
        <v>6</v>
      </c>
    </row>
    <row r="183" spans="1:15" x14ac:dyDescent="0.25">
      <c r="A183" s="12" t="s">
        <v>480</v>
      </c>
      <c r="B183" s="13">
        <v>111</v>
      </c>
      <c r="C183" s="13">
        <v>110</v>
      </c>
      <c r="D183" s="34">
        <v>9.0909090909090905E-3</v>
      </c>
      <c r="E183" s="13">
        <v>281</v>
      </c>
      <c r="F183" s="13">
        <v>250</v>
      </c>
      <c r="G183" s="13">
        <v>239</v>
      </c>
      <c r="H183" s="13">
        <v>135</v>
      </c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25">
        <v>151</v>
      </c>
    </row>
    <row r="184" spans="1:15" x14ac:dyDescent="0.25">
      <c r="A184" s="12" t="s">
        <v>481</v>
      </c>
      <c r="B184" s="13">
        <v>1715</v>
      </c>
      <c r="C184" s="13">
        <v>1589</v>
      </c>
      <c r="D184" s="34">
        <v>7.9295154185022004E-2</v>
      </c>
      <c r="E184" s="13">
        <v>4077</v>
      </c>
      <c r="F184" s="13">
        <v>3228</v>
      </c>
      <c r="G184" s="13">
        <v>844</v>
      </c>
      <c r="H184" s="13">
        <v>1112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7</v>
      </c>
      <c r="O184" s="25">
        <v>998</v>
      </c>
    </row>
    <row r="185" spans="1:15" x14ac:dyDescent="0.25">
      <c r="A185" s="12" t="s">
        <v>482</v>
      </c>
      <c r="B185" s="13">
        <v>1</v>
      </c>
      <c r="C185" s="13">
        <v>0</v>
      </c>
      <c r="D185" s="34">
        <v>0</v>
      </c>
      <c r="E185" s="13">
        <v>1</v>
      </c>
      <c r="F185" s="13">
        <v>2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51" t="s">
        <v>483</v>
      </c>
      <c r="B186" s="32">
        <v>1917</v>
      </c>
      <c r="C186" s="32">
        <v>2033</v>
      </c>
      <c r="D186" s="33">
        <v>-5.7058534185932097E-2</v>
      </c>
      <c r="E186" s="32">
        <v>58</v>
      </c>
      <c r="F186" s="32">
        <v>52</v>
      </c>
      <c r="G186" s="32">
        <v>876</v>
      </c>
      <c r="H186" s="32">
        <v>1162</v>
      </c>
      <c r="I186" s="32">
        <v>4</v>
      </c>
      <c r="J186" s="32">
        <v>4</v>
      </c>
      <c r="K186" s="32">
        <v>0</v>
      </c>
      <c r="L186" s="32">
        <v>2</v>
      </c>
      <c r="M186" s="32">
        <v>403</v>
      </c>
      <c r="N186" s="32">
        <v>15</v>
      </c>
      <c r="O186" s="32">
        <v>544</v>
      </c>
    </row>
    <row r="187" spans="1:15" x14ac:dyDescent="0.25">
      <c r="A187" s="12" t="s">
        <v>484</v>
      </c>
      <c r="B187" s="13">
        <v>50</v>
      </c>
      <c r="C187" s="13">
        <v>68</v>
      </c>
      <c r="D187" s="34">
        <v>-0.26470588235294101</v>
      </c>
      <c r="E187" s="13">
        <v>0</v>
      </c>
      <c r="F187" s="13">
        <v>0</v>
      </c>
      <c r="G187" s="13">
        <v>3</v>
      </c>
      <c r="H187" s="13">
        <v>3</v>
      </c>
      <c r="I187" s="13">
        <v>4</v>
      </c>
      <c r="J187" s="13">
        <v>3</v>
      </c>
      <c r="K187" s="13">
        <v>0</v>
      </c>
      <c r="L187" s="13">
        <v>0</v>
      </c>
      <c r="M187" s="13">
        <v>0</v>
      </c>
      <c r="N187" s="13">
        <v>2</v>
      </c>
      <c r="O187" s="25">
        <v>7</v>
      </c>
    </row>
    <row r="188" spans="1:15" x14ac:dyDescent="0.25">
      <c r="A188" s="12" t="s">
        <v>485</v>
      </c>
      <c r="B188" s="13">
        <v>2</v>
      </c>
      <c r="C188" s="13">
        <v>4</v>
      </c>
      <c r="D188" s="34">
        <v>-0.5</v>
      </c>
      <c r="E188" s="13">
        <v>0</v>
      </c>
      <c r="F188" s="13">
        <v>0</v>
      </c>
      <c r="G188" s="13">
        <v>2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2</v>
      </c>
    </row>
    <row r="189" spans="1:15" x14ac:dyDescent="0.25">
      <c r="A189" s="12" t="s">
        <v>486</v>
      </c>
      <c r="B189" s="13">
        <v>291</v>
      </c>
      <c r="C189" s="13">
        <v>84</v>
      </c>
      <c r="D189" s="34">
        <v>2.46428571428571</v>
      </c>
      <c r="E189" s="13">
        <v>8</v>
      </c>
      <c r="F189" s="13">
        <v>15</v>
      </c>
      <c r="G189" s="13">
        <v>67</v>
      </c>
      <c r="H189" s="13">
        <v>70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11</v>
      </c>
    </row>
    <row r="190" spans="1:15" x14ac:dyDescent="0.25">
      <c r="A190" s="12" t="s">
        <v>487</v>
      </c>
      <c r="B190" s="13">
        <v>30</v>
      </c>
      <c r="C190" s="13">
        <v>55</v>
      </c>
      <c r="D190" s="34">
        <v>-0.45454545454545497</v>
      </c>
      <c r="E190" s="13">
        <v>3</v>
      </c>
      <c r="F190" s="13">
        <v>3</v>
      </c>
      <c r="G190" s="13">
        <v>28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2</v>
      </c>
      <c r="N190" s="13">
        <v>0</v>
      </c>
      <c r="O190" s="25">
        <v>2</v>
      </c>
    </row>
    <row r="191" spans="1:15" x14ac:dyDescent="0.25">
      <c r="A191" s="12" t="s">
        <v>488</v>
      </c>
      <c r="B191" s="13">
        <v>1172</v>
      </c>
      <c r="C191" s="13">
        <v>1432</v>
      </c>
      <c r="D191" s="34">
        <v>-0.18156424581005601</v>
      </c>
      <c r="E191" s="13">
        <v>36</v>
      </c>
      <c r="F191" s="13">
        <v>25</v>
      </c>
      <c r="G191" s="13">
        <v>711</v>
      </c>
      <c r="H191" s="13">
        <v>992</v>
      </c>
      <c r="I191" s="13">
        <v>0</v>
      </c>
      <c r="J191" s="13">
        <v>1</v>
      </c>
      <c r="K191" s="13">
        <v>0</v>
      </c>
      <c r="L191" s="13">
        <v>2</v>
      </c>
      <c r="M191" s="13">
        <v>388</v>
      </c>
      <c r="N191" s="13">
        <v>7</v>
      </c>
      <c r="O191" s="25">
        <v>453</v>
      </c>
    </row>
    <row r="192" spans="1:15" x14ac:dyDescent="0.25">
      <c r="A192" s="12" t="s">
        <v>489</v>
      </c>
      <c r="B192" s="13">
        <v>1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124</v>
      </c>
      <c r="C193" s="13">
        <v>125</v>
      </c>
      <c r="D193" s="34">
        <v>-8.0000000000000002E-3</v>
      </c>
      <c r="E193" s="13">
        <v>0</v>
      </c>
      <c r="F193" s="13">
        <v>1</v>
      </c>
      <c r="G193" s="13">
        <v>26</v>
      </c>
      <c r="H193" s="13">
        <v>36</v>
      </c>
      <c r="I193" s="13">
        <v>0</v>
      </c>
      <c r="J193" s="13">
        <v>0</v>
      </c>
      <c r="K193" s="13">
        <v>0</v>
      </c>
      <c r="L193" s="13">
        <v>0</v>
      </c>
      <c r="M193" s="13">
        <v>6</v>
      </c>
      <c r="N193" s="13">
        <v>1</v>
      </c>
      <c r="O193" s="25">
        <v>27</v>
      </c>
    </row>
    <row r="194" spans="1:15" x14ac:dyDescent="0.25">
      <c r="A194" s="12" t="s">
        <v>491</v>
      </c>
      <c r="B194" s="13">
        <v>72</v>
      </c>
      <c r="C194" s="13">
        <v>56</v>
      </c>
      <c r="D194" s="34">
        <v>0.28571428571428598</v>
      </c>
      <c r="E194" s="13">
        <v>1</v>
      </c>
      <c r="F194" s="13">
        <v>0</v>
      </c>
      <c r="G194" s="13">
        <v>12</v>
      </c>
      <c r="H194" s="13">
        <v>9</v>
      </c>
      <c r="I194" s="13">
        <v>0</v>
      </c>
      <c r="J194" s="13">
        <v>0</v>
      </c>
      <c r="K194" s="13">
        <v>0</v>
      </c>
      <c r="L194" s="13">
        <v>0</v>
      </c>
      <c r="M194" s="13">
        <v>2</v>
      </c>
      <c r="N194" s="13">
        <v>0</v>
      </c>
      <c r="O194" s="25">
        <v>6</v>
      </c>
    </row>
    <row r="195" spans="1:15" x14ac:dyDescent="0.25">
      <c r="A195" s="12" t="s">
        <v>492</v>
      </c>
      <c r="B195" s="13">
        <v>2</v>
      </c>
      <c r="C195" s="13">
        <v>0</v>
      </c>
      <c r="D195" s="34">
        <v>0</v>
      </c>
      <c r="E195" s="13">
        <v>2</v>
      </c>
      <c r="F195" s="13">
        <v>2</v>
      </c>
      <c r="G195" s="13">
        <v>2</v>
      </c>
      <c r="H195" s="13">
        <v>8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5</v>
      </c>
    </row>
    <row r="196" spans="1:15" x14ac:dyDescent="0.25">
      <c r="A196" s="12" t="s">
        <v>493</v>
      </c>
      <c r="B196" s="13">
        <v>12</v>
      </c>
      <c r="C196" s="13">
        <v>59</v>
      </c>
      <c r="D196" s="34">
        <v>-0.79661016949152497</v>
      </c>
      <c r="E196" s="13">
        <v>7</v>
      </c>
      <c r="F196" s="13">
        <v>6</v>
      </c>
      <c r="G196" s="13">
        <v>4</v>
      </c>
      <c r="H196" s="13">
        <v>24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2</v>
      </c>
      <c r="O196" s="25">
        <v>14</v>
      </c>
    </row>
    <row r="197" spans="1:15" x14ac:dyDescent="0.25">
      <c r="A197" s="12" t="s">
        <v>494</v>
      </c>
      <c r="B197" s="13">
        <v>123</v>
      </c>
      <c r="C197" s="13">
        <v>123</v>
      </c>
      <c r="D197" s="34">
        <v>0</v>
      </c>
      <c r="E197" s="13">
        <v>1</v>
      </c>
      <c r="F197" s="13">
        <v>0</v>
      </c>
      <c r="G197" s="13">
        <v>11</v>
      </c>
      <c r="H197" s="13">
        <v>6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2</v>
      </c>
      <c r="O197" s="25">
        <v>8</v>
      </c>
    </row>
    <row r="198" spans="1:15" x14ac:dyDescent="0.25">
      <c r="A198" s="12" t="s">
        <v>495</v>
      </c>
      <c r="B198" s="13">
        <v>11</v>
      </c>
      <c r="C198" s="13">
        <v>19</v>
      </c>
      <c r="D198" s="34">
        <v>-0.42105263157894701</v>
      </c>
      <c r="E198" s="13">
        <v>0</v>
      </c>
      <c r="F198" s="13">
        <v>0</v>
      </c>
      <c r="G198" s="13">
        <v>3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25">
        <v>2</v>
      </c>
    </row>
    <row r="199" spans="1:15" x14ac:dyDescent="0.25">
      <c r="A199" s="12" t="s">
        <v>496</v>
      </c>
      <c r="B199" s="13">
        <v>24</v>
      </c>
      <c r="C199" s="13">
        <v>8</v>
      </c>
      <c r="D199" s="34">
        <v>2</v>
      </c>
      <c r="E199" s="13">
        <v>0</v>
      </c>
      <c r="F199" s="13">
        <v>0</v>
      </c>
      <c r="G199" s="13">
        <v>5</v>
      </c>
      <c r="H199" s="13">
        <v>6</v>
      </c>
      <c r="I199" s="13">
        <v>0</v>
      </c>
      <c r="J199" s="13">
        <v>0</v>
      </c>
      <c r="K199" s="13">
        <v>0</v>
      </c>
      <c r="L199" s="13">
        <v>0</v>
      </c>
      <c r="M199" s="13">
        <v>3</v>
      </c>
      <c r="N199" s="13">
        <v>0</v>
      </c>
      <c r="O199" s="25">
        <v>1</v>
      </c>
    </row>
    <row r="200" spans="1:15" x14ac:dyDescent="0.25">
      <c r="A200" s="12" t="s">
        <v>497</v>
      </c>
      <c r="B200" s="13">
        <v>3</v>
      </c>
      <c r="C200" s="13">
        <v>0</v>
      </c>
      <c r="D200" s="34">
        <v>0</v>
      </c>
      <c r="E200" s="13">
        <v>0</v>
      </c>
      <c r="F200" s="13">
        <v>0</v>
      </c>
      <c r="G200" s="13">
        <v>2</v>
      </c>
      <c r="H200" s="13">
        <v>6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6</v>
      </c>
    </row>
    <row r="201" spans="1:15" x14ac:dyDescent="0.25">
      <c r="A201" s="51" t="s">
        <v>498</v>
      </c>
      <c r="B201" s="32">
        <v>341</v>
      </c>
      <c r="C201" s="32">
        <v>1419</v>
      </c>
      <c r="D201" s="33">
        <v>-0.75968992248061995</v>
      </c>
      <c r="E201" s="32">
        <v>24</v>
      </c>
      <c r="F201" s="32">
        <v>16</v>
      </c>
      <c r="G201" s="32">
        <v>84</v>
      </c>
      <c r="H201" s="32">
        <v>76</v>
      </c>
      <c r="I201" s="32">
        <v>0</v>
      </c>
      <c r="J201" s="32">
        <v>0</v>
      </c>
      <c r="K201" s="32">
        <v>23</v>
      </c>
      <c r="L201" s="32">
        <v>16</v>
      </c>
      <c r="M201" s="32">
        <v>53</v>
      </c>
      <c r="N201" s="32">
        <v>1</v>
      </c>
      <c r="O201" s="32">
        <v>47</v>
      </c>
    </row>
    <row r="202" spans="1:15" x14ac:dyDescent="0.25">
      <c r="A202" s="12" t="s">
        <v>499</v>
      </c>
      <c r="B202" s="13">
        <v>37</v>
      </c>
      <c r="C202" s="13">
        <v>1152</v>
      </c>
      <c r="D202" s="34">
        <v>-0.96788194444444398</v>
      </c>
      <c r="E202" s="13">
        <v>0</v>
      </c>
      <c r="F202" s="13">
        <v>0</v>
      </c>
      <c r="G202" s="13">
        <v>5</v>
      </c>
      <c r="H202" s="13">
        <v>4</v>
      </c>
      <c r="I202" s="13">
        <v>0</v>
      </c>
      <c r="J202" s="13">
        <v>0</v>
      </c>
      <c r="K202" s="13">
        <v>0</v>
      </c>
      <c r="L202" s="13">
        <v>0</v>
      </c>
      <c r="M202" s="13">
        <v>25</v>
      </c>
      <c r="N202" s="13">
        <v>0</v>
      </c>
      <c r="O202" s="25">
        <v>1</v>
      </c>
    </row>
    <row r="203" spans="1:15" x14ac:dyDescent="0.25">
      <c r="A203" s="12" t="s">
        <v>500</v>
      </c>
      <c r="B203" s="13">
        <v>3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10</v>
      </c>
      <c r="C204" s="13">
        <v>9</v>
      </c>
      <c r="D204" s="34">
        <v>0.11111111111111099</v>
      </c>
      <c r="E204" s="13">
        <v>0</v>
      </c>
      <c r="F204" s="13">
        <v>0</v>
      </c>
      <c r="G204" s="13">
        <v>2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1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256</v>
      </c>
      <c r="C206" s="13">
        <v>216</v>
      </c>
      <c r="D206" s="34">
        <v>0.18518518518518501</v>
      </c>
      <c r="E206" s="13">
        <v>23</v>
      </c>
      <c r="F206" s="13">
        <v>16</v>
      </c>
      <c r="G206" s="13">
        <v>60</v>
      </c>
      <c r="H206" s="13">
        <v>60</v>
      </c>
      <c r="I206" s="13">
        <v>0</v>
      </c>
      <c r="J206" s="13">
        <v>0</v>
      </c>
      <c r="K206" s="13">
        <v>0</v>
      </c>
      <c r="L206" s="13">
        <v>0</v>
      </c>
      <c r="M206" s="13">
        <v>17</v>
      </c>
      <c r="N206" s="13">
        <v>1</v>
      </c>
      <c r="O206" s="25">
        <v>34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4</v>
      </c>
      <c r="C208" s="13">
        <v>4</v>
      </c>
      <c r="D208" s="34">
        <v>0</v>
      </c>
      <c r="E208" s="13">
        <v>1</v>
      </c>
      <c r="F208" s="13">
        <v>0</v>
      </c>
      <c r="G208" s="13">
        <v>3</v>
      </c>
      <c r="H208" s="13">
        <v>1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1</v>
      </c>
      <c r="D209" s="34">
        <v>-1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1</v>
      </c>
      <c r="D210" s="34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2</v>
      </c>
      <c r="D211" s="34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4</v>
      </c>
      <c r="C212" s="13">
        <v>5</v>
      </c>
      <c r="D212" s="34">
        <v>-0.2</v>
      </c>
      <c r="E212" s="13">
        <v>0</v>
      </c>
      <c r="F212" s="13">
        <v>0</v>
      </c>
      <c r="G212" s="13">
        <v>2</v>
      </c>
      <c r="H212" s="13">
        <v>2</v>
      </c>
      <c r="I212" s="13">
        <v>0</v>
      </c>
      <c r="J212" s="13">
        <v>0</v>
      </c>
      <c r="K212" s="13">
        <v>13</v>
      </c>
      <c r="L212" s="13">
        <v>14</v>
      </c>
      <c r="M212" s="13">
        <v>0</v>
      </c>
      <c r="N212" s="13">
        <v>0</v>
      </c>
      <c r="O212" s="25">
        <v>1</v>
      </c>
    </row>
    <row r="213" spans="1:15" x14ac:dyDescent="0.25">
      <c r="A213" s="12" t="s">
        <v>510</v>
      </c>
      <c r="B213" s="13">
        <v>8</v>
      </c>
      <c r="C213" s="13">
        <v>8</v>
      </c>
      <c r="D213" s="34">
        <v>0</v>
      </c>
      <c r="E213" s="13">
        <v>0</v>
      </c>
      <c r="F213" s="13">
        <v>0</v>
      </c>
      <c r="G213" s="13">
        <v>4</v>
      </c>
      <c r="H213" s="13">
        <v>1</v>
      </c>
      <c r="I213" s="13">
        <v>0</v>
      </c>
      <c r="J213" s="13">
        <v>0</v>
      </c>
      <c r="K213" s="13">
        <v>1</v>
      </c>
      <c r="L213" s="13">
        <v>0</v>
      </c>
      <c r="M213" s="13">
        <v>2</v>
      </c>
      <c r="N213" s="13">
        <v>0</v>
      </c>
      <c r="O213" s="25">
        <v>1</v>
      </c>
    </row>
    <row r="214" spans="1:15" x14ac:dyDescent="0.25">
      <c r="A214" s="12" t="s">
        <v>511</v>
      </c>
      <c r="B214" s="13">
        <v>12</v>
      </c>
      <c r="C214" s="13">
        <v>17</v>
      </c>
      <c r="D214" s="34">
        <v>-0.29411764705882398</v>
      </c>
      <c r="E214" s="13">
        <v>0</v>
      </c>
      <c r="F214" s="13">
        <v>0</v>
      </c>
      <c r="G214" s="13">
        <v>6</v>
      </c>
      <c r="H214" s="13">
        <v>6</v>
      </c>
      <c r="I214" s="13">
        <v>0</v>
      </c>
      <c r="J214" s="13">
        <v>0</v>
      </c>
      <c r="K214" s="13">
        <v>8</v>
      </c>
      <c r="L214" s="13">
        <v>2</v>
      </c>
      <c r="M214" s="13">
        <v>7</v>
      </c>
      <c r="N214" s="13">
        <v>0</v>
      </c>
      <c r="O214" s="25">
        <v>8</v>
      </c>
    </row>
    <row r="215" spans="1:15" x14ac:dyDescent="0.25">
      <c r="A215" s="12" t="s">
        <v>512</v>
      </c>
      <c r="B215" s="13">
        <v>6</v>
      </c>
      <c r="C215" s="13">
        <v>1</v>
      </c>
      <c r="D215" s="34">
        <v>5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2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2</v>
      </c>
      <c r="D216" s="34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1</v>
      </c>
      <c r="C217" s="13">
        <v>1</v>
      </c>
      <c r="D217" s="34">
        <v>0</v>
      </c>
      <c r="E217" s="13">
        <v>0</v>
      </c>
      <c r="F217" s="13">
        <v>0</v>
      </c>
      <c r="G217" s="13">
        <v>1</v>
      </c>
      <c r="H217" s="13">
        <v>2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1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1" t="s">
        <v>518</v>
      </c>
      <c r="B221" s="32">
        <v>2896</v>
      </c>
      <c r="C221" s="32">
        <v>4756</v>
      </c>
      <c r="D221" s="33">
        <v>-0.391084945332212</v>
      </c>
      <c r="E221" s="32">
        <v>1598</v>
      </c>
      <c r="F221" s="32">
        <v>1029</v>
      </c>
      <c r="G221" s="32">
        <v>1168</v>
      </c>
      <c r="H221" s="32">
        <v>1258</v>
      </c>
      <c r="I221" s="32">
        <v>5</v>
      </c>
      <c r="J221" s="32">
        <v>6</v>
      </c>
      <c r="K221" s="32">
        <v>5</v>
      </c>
      <c r="L221" s="32">
        <v>4</v>
      </c>
      <c r="M221" s="32">
        <v>31</v>
      </c>
      <c r="N221" s="32">
        <v>178</v>
      </c>
      <c r="O221" s="32">
        <v>1189</v>
      </c>
    </row>
    <row r="222" spans="1:15" x14ac:dyDescent="0.25">
      <c r="A222" s="12" t="s">
        <v>519</v>
      </c>
      <c r="B222" s="13">
        <v>4</v>
      </c>
      <c r="C222" s="13">
        <v>6</v>
      </c>
      <c r="D222" s="34">
        <v>-0.33333333333333298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2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2</v>
      </c>
      <c r="C224" s="13">
        <v>0</v>
      </c>
      <c r="D224" s="34">
        <v>0</v>
      </c>
      <c r="E224" s="13">
        <v>3</v>
      </c>
      <c r="F224" s="13">
        <v>2</v>
      </c>
      <c r="G224" s="13">
        <v>0</v>
      </c>
      <c r="H224" s="13">
        <v>3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1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4</v>
      </c>
      <c r="C226" s="13">
        <v>1</v>
      </c>
      <c r="D226" s="34">
        <v>3</v>
      </c>
      <c r="E226" s="13">
        <v>0</v>
      </c>
      <c r="F226" s="13">
        <v>0</v>
      </c>
      <c r="G226" s="13">
        <v>0</v>
      </c>
      <c r="H226" s="13">
        <v>0</v>
      </c>
      <c r="I226" s="13">
        <v>2</v>
      </c>
      <c r="J226" s="13">
        <v>0</v>
      </c>
      <c r="K226" s="13">
        <v>2</v>
      </c>
      <c r="L226" s="13">
        <v>0</v>
      </c>
      <c r="M226" s="13">
        <v>1</v>
      </c>
      <c r="N226" s="13">
        <v>1</v>
      </c>
      <c r="O226" s="25">
        <v>0</v>
      </c>
    </row>
    <row r="227" spans="1:15" x14ac:dyDescent="0.25">
      <c r="A227" s="12" t="s">
        <v>524</v>
      </c>
      <c r="B227" s="13">
        <v>4</v>
      </c>
      <c r="C227" s="13">
        <v>3</v>
      </c>
      <c r="D227" s="34">
        <v>0.33333333333333298</v>
      </c>
      <c r="E227" s="13">
        <v>0</v>
      </c>
      <c r="F227" s="13">
        <v>0</v>
      </c>
      <c r="G227" s="13">
        <v>1</v>
      </c>
      <c r="H227" s="13">
        <v>2</v>
      </c>
      <c r="I227" s="13">
        <v>0</v>
      </c>
      <c r="J227" s="13">
        <v>1</v>
      </c>
      <c r="K227" s="13">
        <v>0</v>
      </c>
      <c r="L227" s="13">
        <v>0</v>
      </c>
      <c r="M227" s="13">
        <v>1</v>
      </c>
      <c r="N227" s="13">
        <v>0</v>
      </c>
      <c r="O227" s="25">
        <v>1</v>
      </c>
    </row>
    <row r="228" spans="1:15" x14ac:dyDescent="0.25">
      <c r="A228" s="12" t="s">
        <v>525</v>
      </c>
      <c r="B228" s="13">
        <v>26</v>
      </c>
      <c r="C228" s="13">
        <v>39</v>
      </c>
      <c r="D228" s="34">
        <v>-0.33333333333333298</v>
      </c>
      <c r="E228" s="13">
        <v>2</v>
      </c>
      <c r="F228" s="13">
        <v>1</v>
      </c>
      <c r="G228" s="13">
        <v>10</v>
      </c>
      <c r="H228" s="13">
        <v>7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25">
        <v>5</v>
      </c>
    </row>
    <row r="229" spans="1:15" x14ac:dyDescent="0.25">
      <c r="A229" s="12" t="s">
        <v>526</v>
      </c>
      <c r="B229" s="13">
        <v>48</v>
      </c>
      <c r="C229" s="13">
        <v>41</v>
      </c>
      <c r="D229" s="34">
        <v>0.17073170731707299</v>
      </c>
      <c r="E229" s="13">
        <v>1</v>
      </c>
      <c r="F229" s="13">
        <v>1</v>
      </c>
      <c r="G229" s="13">
        <v>11</v>
      </c>
      <c r="H229" s="13">
        <v>12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1</v>
      </c>
      <c r="O229" s="25">
        <v>9</v>
      </c>
    </row>
    <row r="230" spans="1:15" x14ac:dyDescent="0.25">
      <c r="A230" s="12" t="s">
        <v>527</v>
      </c>
      <c r="B230" s="13">
        <v>236</v>
      </c>
      <c r="C230" s="13">
        <v>306</v>
      </c>
      <c r="D230" s="34">
        <v>-0.22875816993464099</v>
      </c>
      <c r="E230" s="13">
        <v>48</v>
      </c>
      <c r="F230" s="13">
        <v>44</v>
      </c>
      <c r="G230" s="13">
        <v>109</v>
      </c>
      <c r="H230" s="13">
        <v>107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25">
        <v>93</v>
      </c>
    </row>
    <row r="231" spans="1:15" x14ac:dyDescent="0.25">
      <c r="A231" s="12" t="s">
        <v>528</v>
      </c>
      <c r="B231" s="13">
        <v>83</v>
      </c>
      <c r="C231" s="13">
        <v>88</v>
      </c>
      <c r="D231" s="34">
        <v>-5.6818181818181802E-2</v>
      </c>
      <c r="E231" s="13">
        <v>0</v>
      </c>
      <c r="F231" s="13">
        <v>0</v>
      </c>
      <c r="G231" s="13">
        <v>27</v>
      </c>
      <c r="H231" s="13">
        <v>32</v>
      </c>
      <c r="I231" s="13">
        <v>0</v>
      </c>
      <c r="J231" s="13">
        <v>0</v>
      </c>
      <c r="K231" s="13">
        <v>0</v>
      </c>
      <c r="L231" s="13">
        <v>0</v>
      </c>
      <c r="M231" s="13">
        <v>12</v>
      </c>
      <c r="N231" s="13">
        <v>0</v>
      </c>
      <c r="O231" s="25">
        <v>22</v>
      </c>
    </row>
    <row r="232" spans="1:15" x14ac:dyDescent="0.25">
      <c r="A232" s="12" t="s">
        <v>529</v>
      </c>
      <c r="B232" s="13">
        <v>14</v>
      </c>
      <c r="C232" s="13">
        <v>16</v>
      </c>
      <c r="D232" s="34">
        <v>-0.125</v>
      </c>
      <c r="E232" s="13">
        <v>8</v>
      </c>
      <c r="F232" s="13">
        <v>6</v>
      </c>
      <c r="G232" s="13">
        <v>13</v>
      </c>
      <c r="H232" s="13">
        <v>10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2</v>
      </c>
      <c r="O232" s="25">
        <v>5</v>
      </c>
    </row>
    <row r="233" spans="1:15" x14ac:dyDescent="0.25">
      <c r="A233" s="12" t="s">
        <v>530</v>
      </c>
      <c r="B233" s="13">
        <v>96</v>
      </c>
      <c r="C233" s="13">
        <v>101</v>
      </c>
      <c r="D233" s="34">
        <v>-4.95049504950495E-2</v>
      </c>
      <c r="E233" s="13">
        <v>18</v>
      </c>
      <c r="F233" s="13">
        <v>5</v>
      </c>
      <c r="G233" s="13">
        <v>35</v>
      </c>
      <c r="H233" s="13">
        <v>50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4</v>
      </c>
      <c r="O233" s="25">
        <v>21</v>
      </c>
    </row>
    <row r="234" spans="1:15" x14ac:dyDescent="0.25">
      <c r="A234" s="12" t="s">
        <v>531</v>
      </c>
      <c r="B234" s="13">
        <v>6</v>
      </c>
      <c r="C234" s="13">
        <v>8</v>
      </c>
      <c r="D234" s="34">
        <v>-0.25</v>
      </c>
      <c r="E234" s="13">
        <v>1</v>
      </c>
      <c r="F234" s="13">
        <v>0</v>
      </c>
      <c r="G234" s="13">
        <v>1</v>
      </c>
      <c r="H234" s="13">
        <v>5</v>
      </c>
      <c r="I234" s="13">
        <v>0</v>
      </c>
      <c r="J234" s="13">
        <v>0</v>
      </c>
      <c r="K234" s="13">
        <v>0</v>
      </c>
      <c r="L234" s="13">
        <v>0</v>
      </c>
      <c r="M234" s="13">
        <v>6</v>
      </c>
      <c r="N234" s="13">
        <v>0</v>
      </c>
      <c r="O234" s="25">
        <v>2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2365</v>
      </c>
      <c r="C236" s="13">
        <v>4145</v>
      </c>
      <c r="D236" s="34">
        <v>-0.42943305186972303</v>
      </c>
      <c r="E236" s="13">
        <v>1517</v>
      </c>
      <c r="F236" s="13">
        <v>970</v>
      </c>
      <c r="G236" s="13">
        <v>960</v>
      </c>
      <c r="H236" s="13">
        <v>1028</v>
      </c>
      <c r="I236" s="13">
        <v>2</v>
      </c>
      <c r="J236" s="13">
        <v>4</v>
      </c>
      <c r="K236" s="13">
        <v>2</v>
      </c>
      <c r="L236" s="13">
        <v>4</v>
      </c>
      <c r="M236" s="13">
        <v>6</v>
      </c>
      <c r="N236" s="13">
        <v>168</v>
      </c>
      <c r="O236" s="25">
        <v>1031</v>
      </c>
    </row>
    <row r="237" spans="1:15" x14ac:dyDescent="0.25">
      <c r="A237" s="12" t="s">
        <v>534</v>
      </c>
      <c r="B237" s="13">
        <v>1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1</v>
      </c>
      <c r="C239" s="13">
        <v>1</v>
      </c>
      <c r="D239" s="34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4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1</v>
      </c>
      <c r="C241" s="13">
        <v>1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1" t="s">
        <v>539</v>
      </c>
      <c r="B242" s="32">
        <v>67</v>
      </c>
      <c r="C242" s="32">
        <v>83</v>
      </c>
      <c r="D242" s="33">
        <v>-0.19277108433734899</v>
      </c>
      <c r="E242" s="32">
        <v>3</v>
      </c>
      <c r="F242" s="32">
        <v>1</v>
      </c>
      <c r="G242" s="32">
        <v>15</v>
      </c>
      <c r="H242" s="32">
        <v>34</v>
      </c>
      <c r="I242" s="32">
        <v>0</v>
      </c>
      <c r="J242" s="32">
        <v>1</v>
      </c>
      <c r="K242" s="32">
        <v>0</v>
      </c>
      <c r="L242" s="32">
        <v>0</v>
      </c>
      <c r="M242" s="32">
        <v>33</v>
      </c>
      <c r="N242" s="32">
        <v>0</v>
      </c>
      <c r="O242" s="32">
        <v>22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4</v>
      </c>
      <c r="D245" s="34">
        <v>-1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5">
        <v>2</v>
      </c>
    </row>
    <row r="246" spans="1:15" x14ac:dyDescent="0.25">
      <c r="A246" s="12" t="s">
        <v>543</v>
      </c>
      <c r="B246" s="13">
        <v>1</v>
      </c>
      <c r="C246" s="13">
        <v>2</v>
      </c>
      <c r="D246" s="34">
        <v>-0.5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49</v>
      </c>
      <c r="C247" s="13">
        <v>64</v>
      </c>
      <c r="D247" s="34">
        <v>-0.234375</v>
      </c>
      <c r="E247" s="13">
        <v>2</v>
      </c>
      <c r="F247" s="13">
        <v>1</v>
      </c>
      <c r="G247" s="13">
        <v>9</v>
      </c>
      <c r="H247" s="13">
        <v>24</v>
      </c>
      <c r="I247" s="13">
        <v>0</v>
      </c>
      <c r="J247" s="13">
        <v>0</v>
      </c>
      <c r="K247" s="13">
        <v>0</v>
      </c>
      <c r="L247" s="13">
        <v>0</v>
      </c>
      <c r="M247" s="13">
        <v>30</v>
      </c>
      <c r="N247" s="13">
        <v>0</v>
      </c>
      <c r="O247" s="25">
        <v>15</v>
      </c>
    </row>
    <row r="248" spans="1:15" x14ac:dyDescent="0.25">
      <c r="A248" s="12" t="s">
        <v>545</v>
      </c>
      <c r="B248" s="13">
        <v>5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1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2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1</v>
      </c>
      <c r="C250" s="13">
        <v>2</v>
      </c>
      <c r="D250" s="34">
        <v>-0.5</v>
      </c>
      <c r="E250" s="13">
        <v>0</v>
      </c>
      <c r="F250" s="13">
        <v>0</v>
      </c>
      <c r="G250" s="13">
        <v>2</v>
      </c>
      <c r="H250" s="13">
        <v>9</v>
      </c>
      <c r="I250" s="13">
        <v>0</v>
      </c>
      <c r="J250" s="13">
        <v>1</v>
      </c>
      <c r="K250" s="13">
        <v>0</v>
      </c>
      <c r="L250" s="13">
        <v>0</v>
      </c>
      <c r="M250" s="13">
        <v>0</v>
      </c>
      <c r="N250" s="13">
        <v>0</v>
      </c>
      <c r="O250" s="25">
        <v>5</v>
      </c>
    </row>
    <row r="251" spans="1:15" x14ac:dyDescent="0.25">
      <c r="A251" s="12" t="s">
        <v>548</v>
      </c>
      <c r="B251" s="13">
        <v>1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2</v>
      </c>
      <c r="D252" s="34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1</v>
      </c>
      <c r="C253" s="13">
        <v>2</v>
      </c>
      <c r="D253" s="34">
        <v>-0.5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1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1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1</v>
      </c>
      <c r="D255" s="34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1</v>
      </c>
      <c r="C256" s="13">
        <v>1</v>
      </c>
      <c r="D256" s="34">
        <v>0</v>
      </c>
      <c r="E256" s="13">
        <v>1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1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1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1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4</v>
      </c>
      <c r="D267" s="34">
        <v>-1</v>
      </c>
      <c r="E267" s="13">
        <v>0</v>
      </c>
      <c r="F267" s="13">
        <v>0</v>
      </c>
      <c r="G267" s="13">
        <v>1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3</v>
      </c>
      <c r="C268" s="13">
        <v>1</v>
      </c>
      <c r="D268" s="34">
        <v>2</v>
      </c>
      <c r="E268" s="13">
        <v>0</v>
      </c>
      <c r="F268" s="13">
        <v>0</v>
      </c>
      <c r="G268" s="13">
        <v>1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1" t="s">
        <v>566</v>
      </c>
      <c r="B269" s="32">
        <v>1859</v>
      </c>
      <c r="C269" s="32">
        <v>1401</v>
      </c>
      <c r="D269" s="33">
        <v>0.32690935046395397</v>
      </c>
      <c r="E269" s="32">
        <v>639</v>
      </c>
      <c r="F269" s="32">
        <v>470</v>
      </c>
      <c r="G269" s="32">
        <v>684</v>
      </c>
      <c r="H269" s="32">
        <v>884</v>
      </c>
      <c r="I269" s="32">
        <v>9</v>
      </c>
      <c r="J269" s="32">
        <v>6</v>
      </c>
      <c r="K269" s="32">
        <v>1</v>
      </c>
      <c r="L269" s="32">
        <v>1</v>
      </c>
      <c r="M269" s="32">
        <v>2</v>
      </c>
      <c r="N269" s="32">
        <v>83</v>
      </c>
      <c r="O269" s="32">
        <v>668</v>
      </c>
    </row>
    <row r="270" spans="1:15" x14ac:dyDescent="0.25">
      <c r="A270" s="12" t="s">
        <v>567</v>
      </c>
      <c r="B270" s="13">
        <v>185</v>
      </c>
      <c r="C270" s="13">
        <v>1</v>
      </c>
      <c r="D270" s="34">
        <v>184</v>
      </c>
      <c r="E270" s="13">
        <v>1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794</v>
      </c>
      <c r="C271" s="13">
        <v>663</v>
      </c>
      <c r="D271" s="34">
        <v>0.197586726998492</v>
      </c>
      <c r="E271" s="13">
        <v>380</v>
      </c>
      <c r="F271" s="13">
        <v>291</v>
      </c>
      <c r="G271" s="13">
        <v>428</v>
      </c>
      <c r="H271" s="13">
        <v>502</v>
      </c>
      <c r="I271" s="13">
        <v>2</v>
      </c>
      <c r="J271" s="13">
        <v>1</v>
      </c>
      <c r="K271" s="13">
        <v>1</v>
      </c>
      <c r="L271" s="13">
        <v>0</v>
      </c>
      <c r="M271" s="13">
        <v>1</v>
      </c>
      <c r="N271" s="13">
        <v>25</v>
      </c>
      <c r="O271" s="25">
        <v>371</v>
      </c>
    </row>
    <row r="272" spans="1:15" x14ac:dyDescent="0.25">
      <c r="A272" s="12" t="s">
        <v>569</v>
      </c>
      <c r="B272" s="13">
        <v>505</v>
      </c>
      <c r="C272" s="13">
        <v>436</v>
      </c>
      <c r="D272" s="34">
        <v>0.158256880733945</v>
      </c>
      <c r="E272" s="13">
        <v>248</v>
      </c>
      <c r="F272" s="13">
        <v>173</v>
      </c>
      <c r="G272" s="13">
        <v>200</v>
      </c>
      <c r="H272" s="13">
        <v>275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18</v>
      </c>
      <c r="O272" s="25">
        <v>236</v>
      </c>
    </row>
    <row r="273" spans="1:15" x14ac:dyDescent="0.25">
      <c r="A273" s="12" t="s">
        <v>570</v>
      </c>
      <c r="B273" s="13">
        <v>0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1</v>
      </c>
    </row>
    <row r="274" spans="1:15" x14ac:dyDescent="0.25">
      <c r="A274" s="12" t="s">
        <v>571</v>
      </c>
      <c r="B274" s="13">
        <v>99</v>
      </c>
      <c r="C274" s="13">
        <v>62</v>
      </c>
      <c r="D274" s="34">
        <v>0.59677419354838701</v>
      </c>
      <c r="E274" s="13">
        <v>4</v>
      </c>
      <c r="F274" s="13">
        <v>3</v>
      </c>
      <c r="G274" s="13">
        <v>15</v>
      </c>
      <c r="H274" s="13">
        <v>26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19</v>
      </c>
      <c r="O274" s="25">
        <v>6</v>
      </c>
    </row>
    <row r="275" spans="1:15" x14ac:dyDescent="0.25">
      <c r="A275" s="12" t="s">
        <v>572</v>
      </c>
      <c r="B275" s="13">
        <v>10</v>
      </c>
      <c r="C275" s="13">
        <v>5</v>
      </c>
      <c r="D275" s="34">
        <v>1</v>
      </c>
      <c r="E275" s="13">
        <v>1</v>
      </c>
      <c r="F275" s="13">
        <v>0</v>
      </c>
      <c r="G275" s="13">
        <v>8</v>
      </c>
      <c r="H275" s="13">
        <v>21</v>
      </c>
      <c r="I275" s="13">
        <v>2</v>
      </c>
      <c r="J275" s="13">
        <v>1</v>
      </c>
      <c r="K275" s="13">
        <v>0</v>
      </c>
      <c r="L275" s="13">
        <v>0</v>
      </c>
      <c r="M275" s="13">
        <v>0</v>
      </c>
      <c r="N275" s="13">
        <v>2</v>
      </c>
      <c r="O275" s="25">
        <v>14</v>
      </c>
    </row>
    <row r="276" spans="1:15" x14ac:dyDescent="0.25">
      <c r="A276" s="12" t="s">
        <v>573</v>
      </c>
      <c r="B276" s="13">
        <v>105</v>
      </c>
      <c r="C276" s="13">
        <v>90</v>
      </c>
      <c r="D276" s="34">
        <v>0.16666666666666699</v>
      </c>
      <c r="E276" s="13">
        <v>3</v>
      </c>
      <c r="F276" s="13">
        <v>3</v>
      </c>
      <c r="G276" s="13">
        <v>22</v>
      </c>
      <c r="H276" s="13">
        <v>45</v>
      </c>
      <c r="I276" s="13">
        <v>2</v>
      </c>
      <c r="J276" s="13">
        <v>1</v>
      </c>
      <c r="K276" s="13">
        <v>0</v>
      </c>
      <c r="L276" s="13">
        <v>1</v>
      </c>
      <c r="M276" s="13">
        <v>0</v>
      </c>
      <c r="N276" s="13">
        <v>9</v>
      </c>
      <c r="O276" s="25">
        <v>20</v>
      </c>
    </row>
    <row r="277" spans="1:15" x14ac:dyDescent="0.25">
      <c r="A277" s="12" t="s">
        <v>574</v>
      </c>
      <c r="B277" s="13">
        <v>4</v>
      </c>
      <c r="C277" s="13">
        <v>6</v>
      </c>
      <c r="D277" s="34">
        <v>-0.33333333333333298</v>
      </c>
      <c r="E277" s="13">
        <v>0</v>
      </c>
      <c r="F277" s="13">
        <v>0</v>
      </c>
      <c r="G277" s="13">
        <v>1</v>
      </c>
      <c r="H277" s="13">
        <v>0</v>
      </c>
      <c r="I277" s="13">
        <v>1</v>
      </c>
      <c r="J277" s="13">
        <v>1</v>
      </c>
      <c r="K277" s="13">
        <v>0</v>
      </c>
      <c r="L277" s="13">
        <v>0</v>
      </c>
      <c r="M277" s="13">
        <v>0</v>
      </c>
      <c r="N277" s="13">
        <v>1</v>
      </c>
      <c r="O277" s="25">
        <v>0</v>
      </c>
    </row>
    <row r="278" spans="1:15" x14ac:dyDescent="0.25">
      <c r="A278" s="12" t="s">
        <v>575</v>
      </c>
      <c r="B278" s="13">
        <v>5</v>
      </c>
      <c r="C278" s="13">
        <v>6</v>
      </c>
      <c r="D278" s="34">
        <v>-0.16666666666666699</v>
      </c>
      <c r="E278" s="13">
        <v>0</v>
      </c>
      <c r="F278" s="13">
        <v>0</v>
      </c>
      <c r="G278" s="13">
        <v>4</v>
      </c>
      <c r="H278" s="13">
        <v>1</v>
      </c>
      <c r="I278" s="13">
        <v>1</v>
      </c>
      <c r="J278" s="13">
        <v>0</v>
      </c>
      <c r="K278" s="13">
        <v>0</v>
      </c>
      <c r="L278" s="13">
        <v>0</v>
      </c>
      <c r="M278" s="13">
        <v>0</v>
      </c>
      <c r="N278" s="13">
        <v>1</v>
      </c>
      <c r="O278" s="25">
        <v>1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1</v>
      </c>
      <c r="C280" s="13">
        <v>3</v>
      </c>
      <c r="D280" s="34">
        <v>-0.66666666666666696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1</v>
      </c>
      <c r="C281" s="13">
        <v>1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10</v>
      </c>
      <c r="C282" s="13">
        <v>70</v>
      </c>
      <c r="D282" s="34">
        <v>-0.85714285714285698</v>
      </c>
      <c r="E282" s="13">
        <v>0</v>
      </c>
      <c r="F282" s="13">
        <v>0</v>
      </c>
      <c r="G282" s="13">
        <v>1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2</v>
      </c>
      <c r="C286" s="13">
        <v>10</v>
      </c>
      <c r="D286" s="34">
        <v>-0.8</v>
      </c>
      <c r="E286" s="13">
        <v>2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15</v>
      </c>
      <c r="C289" s="13">
        <v>25</v>
      </c>
      <c r="D289" s="34">
        <v>-0.4</v>
      </c>
      <c r="E289" s="13">
        <v>0</v>
      </c>
      <c r="F289" s="13">
        <v>0</v>
      </c>
      <c r="G289" s="13">
        <v>1</v>
      </c>
      <c r="H289" s="13">
        <v>6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2</v>
      </c>
      <c r="O289" s="25">
        <v>9</v>
      </c>
    </row>
    <row r="290" spans="1:15" x14ac:dyDescent="0.25">
      <c r="A290" s="12" t="s">
        <v>587</v>
      </c>
      <c r="B290" s="13">
        <v>6</v>
      </c>
      <c r="C290" s="13">
        <v>1</v>
      </c>
      <c r="D290" s="34">
        <v>5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10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14</v>
      </c>
      <c r="C292" s="13">
        <v>22</v>
      </c>
      <c r="D292" s="34">
        <v>-0.36363636363636398</v>
      </c>
      <c r="E292" s="13">
        <v>0</v>
      </c>
      <c r="F292" s="13">
        <v>0</v>
      </c>
      <c r="G292" s="13">
        <v>3</v>
      </c>
      <c r="H292" s="13">
        <v>7</v>
      </c>
      <c r="I292" s="13">
        <v>1</v>
      </c>
      <c r="J292" s="13">
        <v>2</v>
      </c>
      <c r="K292" s="13">
        <v>0</v>
      </c>
      <c r="L292" s="13">
        <v>0</v>
      </c>
      <c r="M292" s="13">
        <v>0</v>
      </c>
      <c r="N292" s="13">
        <v>6</v>
      </c>
      <c r="O292" s="25">
        <v>0</v>
      </c>
    </row>
    <row r="293" spans="1:15" x14ac:dyDescent="0.25">
      <c r="A293" s="12" t="s">
        <v>590</v>
      </c>
      <c r="B293" s="13">
        <v>83</v>
      </c>
      <c r="C293" s="13">
        <v>0</v>
      </c>
      <c r="D293" s="34">
        <v>0</v>
      </c>
      <c r="E293" s="13">
        <v>0</v>
      </c>
      <c r="F293" s="13">
        <v>0</v>
      </c>
      <c r="G293" s="13">
        <v>1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19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1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1" t="s">
        <v>596</v>
      </c>
      <c r="B299" s="32">
        <v>1</v>
      </c>
      <c r="C299" s="32">
        <v>0</v>
      </c>
      <c r="D299" s="33">
        <v>0</v>
      </c>
      <c r="E299" s="32">
        <v>0</v>
      </c>
      <c r="F299" s="32">
        <v>0</v>
      </c>
      <c r="G299" s="32">
        <v>1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1</v>
      </c>
      <c r="C300" s="13">
        <v>0</v>
      </c>
      <c r="D300" s="34">
        <v>0</v>
      </c>
      <c r="E300" s="13">
        <v>0</v>
      </c>
      <c r="F300" s="13">
        <v>0</v>
      </c>
      <c r="G300" s="13">
        <v>1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1" t="s">
        <v>600</v>
      </c>
      <c r="B303" s="32">
        <v>13</v>
      </c>
      <c r="C303" s="32">
        <v>10</v>
      </c>
      <c r="D303" s="33">
        <v>0.3</v>
      </c>
      <c r="E303" s="32">
        <v>1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1</v>
      </c>
    </row>
    <row r="304" spans="1:15" x14ac:dyDescent="0.25">
      <c r="A304" s="12" t="s">
        <v>601</v>
      </c>
      <c r="B304" s="13">
        <v>6</v>
      </c>
      <c r="C304" s="13">
        <v>4</v>
      </c>
      <c r="D304" s="34">
        <v>0.5</v>
      </c>
      <c r="E304" s="13">
        <v>1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5</v>
      </c>
      <c r="C306" s="13">
        <v>6</v>
      </c>
      <c r="D306" s="34">
        <v>-0.16666666666666699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1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2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1" t="s">
        <v>607</v>
      </c>
      <c r="B310" s="32">
        <v>23</v>
      </c>
      <c r="C310" s="32">
        <v>14</v>
      </c>
      <c r="D310" s="33">
        <v>0.64285714285714302</v>
      </c>
      <c r="E310" s="32">
        <v>0</v>
      </c>
      <c r="F310" s="32">
        <v>0</v>
      </c>
      <c r="G310" s="32">
        <v>5</v>
      </c>
      <c r="H310" s="32">
        <v>5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4</v>
      </c>
    </row>
    <row r="311" spans="1:15" x14ac:dyDescent="0.25">
      <c r="A311" s="12" t="s">
        <v>608</v>
      </c>
      <c r="B311" s="13">
        <v>13</v>
      </c>
      <c r="C311" s="13">
        <v>14</v>
      </c>
      <c r="D311" s="34">
        <v>-7.1428571428571397E-2</v>
      </c>
      <c r="E311" s="13">
        <v>0</v>
      </c>
      <c r="F311" s="13">
        <v>0</v>
      </c>
      <c r="G311" s="13">
        <v>5</v>
      </c>
      <c r="H311" s="13">
        <v>5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2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9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2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1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1" t="s">
        <v>613</v>
      </c>
      <c r="B316" s="32">
        <v>415</v>
      </c>
      <c r="C316" s="32">
        <v>181</v>
      </c>
      <c r="D316" s="33">
        <v>1.29281767955801</v>
      </c>
      <c r="E316" s="32">
        <v>0</v>
      </c>
      <c r="F316" s="32">
        <v>0</v>
      </c>
      <c r="G316" s="32">
        <v>105</v>
      </c>
      <c r="H316" s="32">
        <v>76</v>
      </c>
      <c r="I316" s="32">
        <v>0</v>
      </c>
      <c r="J316" s="32">
        <v>0</v>
      </c>
      <c r="K316" s="32">
        <v>0</v>
      </c>
      <c r="L316" s="32">
        <v>0</v>
      </c>
      <c r="M316" s="32">
        <v>610</v>
      </c>
      <c r="N316" s="32">
        <v>0</v>
      </c>
      <c r="O316" s="32">
        <v>49</v>
      </c>
    </row>
    <row r="317" spans="1:15" x14ac:dyDescent="0.25">
      <c r="A317" s="12" t="s">
        <v>614</v>
      </c>
      <c r="B317" s="13">
        <v>415</v>
      </c>
      <c r="C317" s="13">
        <v>181</v>
      </c>
      <c r="D317" s="34">
        <v>1.29281767955801</v>
      </c>
      <c r="E317" s="13">
        <v>0</v>
      </c>
      <c r="F317" s="13">
        <v>0</v>
      </c>
      <c r="G317" s="13">
        <v>105</v>
      </c>
      <c r="H317" s="13">
        <v>76</v>
      </c>
      <c r="I317" s="13">
        <v>0</v>
      </c>
      <c r="J317" s="13">
        <v>0</v>
      </c>
      <c r="K317" s="13">
        <v>0</v>
      </c>
      <c r="L317" s="13">
        <v>0</v>
      </c>
      <c r="M317" s="13">
        <v>610</v>
      </c>
      <c r="N317" s="13">
        <v>0</v>
      </c>
      <c r="O317" s="25">
        <v>49</v>
      </c>
    </row>
    <row r="318" spans="1:15" x14ac:dyDescent="0.25">
      <c r="A318" s="51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1" t="s">
        <v>618</v>
      </c>
      <c r="B321" s="32">
        <v>34637</v>
      </c>
      <c r="C321" s="32">
        <v>30698</v>
      </c>
      <c r="D321" s="33">
        <v>0.12831454817903401</v>
      </c>
      <c r="E321" s="32">
        <v>6</v>
      </c>
      <c r="F321" s="32">
        <v>4</v>
      </c>
      <c r="G321" s="32">
        <v>348</v>
      </c>
      <c r="H321" s="32">
        <v>14</v>
      </c>
      <c r="I321" s="32">
        <v>7</v>
      </c>
      <c r="J321" s="32">
        <v>0</v>
      </c>
      <c r="K321" s="32">
        <v>0</v>
      </c>
      <c r="L321" s="32">
        <v>0</v>
      </c>
      <c r="M321" s="32">
        <v>39</v>
      </c>
      <c r="N321" s="32">
        <v>18</v>
      </c>
      <c r="O321" s="32">
        <v>0</v>
      </c>
    </row>
    <row r="322" spans="1:15" x14ac:dyDescent="0.25">
      <c r="A322" s="12" t="s">
        <v>619</v>
      </c>
      <c r="B322" s="13">
        <v>34637</v>
      </c>
      <c r="C322" s="13">
        <v>30698</v>
      </c>
      <c r="D322" s="34">
        <v>0.12831454817903401</v>
      </c>
      <c r="E322" s="13">
        <v>6</v>
      </c>
      <c r="F322" s="13">
        <v>4</v>
      </c>
      <c r="G322" s="13">
        <v>348</v>
      </c>
      <c r="H322" s="13">
        <v>14</v>
      </c>
      <c r="I322" s="13">
        <v>7</v>
      </c>
      <c r="J322" s="13">
        <v>0</v>
      </c>
      <c r="K322" s="13">
        <v>0</v>
      </c>
      <c r="L322" s="13">
        <v>0</v>
      </c>
      <c r="M322" s="13">
        <v>39</v>
      </c>
      <c r="N322" s="13">
        <v>18</v>
      </c>
      <c r="O322" s="25">
        <v>0</v>
      </c>
    </row>
    <row r="323" spans="1:15" x14ac:dyDescent="0.25">
      <c r="A323" s="51" t="s">
        <v>620</v>
      </c>
      <c r="B323" s="32">
        <v>2</v>
      </c>
      <c r="C323" s="32">
        <v>37</v>
      </c>
      <c r="D323" s="33">
        <v>-0.94594594594594605</v>
      </c>
      <c r="E323" s="32">
        <v>0</v>
      </c>
      <c r="F323" s="32">
        <v>0</v>
      </c>
      <c r="G323" s="32">
        <v>1</v>
      </c>
      <c r="H323" s="32">
        <v>0</v>
      </c>
      <c r="I323" s="32">
        <v>0</v>
      </c>
      <c r="J323" s="32">
        <v>1</v>
      </c>
      <c r="K323" s="32">
        <v>0</v>
      </c>
      <c r="L323" s="32">
        <v>0</v>
      </c>
      <c r="M323" s="32">
        <v>1</v>
      </c>
      <c r="N323" s="32">
        <v>5</v>
      </c>
      <c r="O323" s="32">
        <v>0</v>
      </c>
    </row>
    <row r="324" spans="1:15" x14ac:dyDescent="0.25">
      <c r="A324" s="12" t="s">
        <v>621</v>
      </c>
      <c r="B324" s="13">
        <v>2</v>
      </c>
      <c r="C324" s="13">
        <v>37</v>
      </c>
      <c r="D324" s="34">
        <v>-0.94594594594594605</v>
      </c>
      <c r="E324" s="13">
        <v>0</v>
      </c>
      <c r="F324" s="13">
        <v>0</v>
      </c>
      <c r="G324" s="13">
        <v>1</v>
      </c>
      <c r="H324" s="13">
        <v>0</v>
      </c>
      <c r="I324" s="13">
        <v>0</v>
      </c>
      <c r="J324" s="13">
        <v>1</v>
      </c>
      <c r="K324" s="13">
        <v>0</v>
      </c>
      <c r="L324" s="13">
        <v>0</v>
      </c>
      <c r="M324" s="13">
        <v>1</v>
      </c>
      <c r="N324" s="13">
        <v>5</v>
      </c>
      <c r="O324" s="25">
        <v>0</v>
      </c>
    </row>
    <row r="325" spans="1:15" x14ac:dyDescent="0.25">
      <c r="A325" s="51" t="s">
        <v>622</v>
      </c>
      <c r="B325" s="32">
        <v>0</v>
      </c>
      <c r="C325" s="32">
        <v>1</v>
      </c>
      <c r="D325" s="33">
        <v>-1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1</v>
      </c>
      <c r="D326" s="34">
        <v>-1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0" t="s">
        <v>624</v>
      </c>
      <c r="B327" s="32">
        <v>160553</v>
      </c>
      <c r="C327" s="32">
        <v>157306</v>
      </c>
      <c r="D327" s="33">
        <v>2.0641297852592999E-2</v>
      </c>
      <c r="E327" s="32">
        <v>26501</v>
      </c>
      <c r="F327" s="32">
        <v>16979</v>
      </c>
      <c r="G327" s="32">
        <v>18395</v>
      </c>
      <c r="H327" s="32">
        <v>18402</v>
      </c>
      <c r="I327" s="32">
        <v>479</v>
      </c>
      <c r="J327" s="32">
        <v>384</v>
      </c>
      <c r="K327" s="32">
        <v>176</v>
      </c>
      <c r="L327" s="32">
        <v>82</v>
      </c>
      <c r="M327" s="32">
        <v>1674</v>
      </c>
      <c r="N327" s="32">
        <v>2979</v>
      </c>
      <c r="O327" s="32">
        <v>19080</v>
      </c>
    </row>
  </sheetData>
  <sheetProtection algorithmName="SHA-512" hashValue="GHLCLumIIZ6WC/Zwq/aptCyndAQFaKMtkmZPaUOBczG6MJz7de/pH6BPhoDPF9l+QQ2aZYG+GuZaB8Snw/v4CQ==" saltValue="GX443lE/046rc+tgpyJeb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9" t="s">
        <v>627</v>
      </c>
      <c r="B5" s="12" t="s">
        <v>628</v>
      </c>
      <c r="C5" s="25">
        <v>12</v>
      </c>
    </row>
    <row r="6" spans="1:3" x14ac:dyDescent="0.25">
      <c r="A6" s="170"/>
      <c r="B6" s="12" t="s">
        <v>311</v>
      </c>
      <c r="C6" s="25">
        <v>515</v>
      </c>
    </row>
    <row r="7" spans="1:3" x14ac:dyDescent="0.25">
      <c r="A7" s="170"/>
      <c r="B7" s="12" t="s">
        <v>629</v>
      </c>
      <c r="C7" s="25">
        <v>39</v>
      </c>
    </row>
    <row r="8" spans="1:3" x14ac:dyDescent="0.25">
      <c r="A8" s="170"/>
      <c r="B8" s="12" t="s">
        <v>630</v>
      </c>
      <c r="C8" s="25">
        <v>76</v>
      </c>
    </row>
    <row r="9" spans="1:3" x14ac:dyDescent="0.25">
      <c r="A9" s="170"/>
      <c r="B9" s="12" t="s">
        <v>631</v>
      </c>
      <c r="C9" s="25">
        <v>305</v>
      </c>
    </row>
    <row r="10" spans="1:3" x14ac:dyDescent="0.25">
      <c r="A10" s="170"/>
      <c r="B10" s="12" t="s">
        <v>632</v>
      </c>
      <c r="C10" s="25">
        <v>798</v>
      </c>
    </row>
    <row r="11" spans="1:3" x14ac:dyDescent="0.25">
      <c r="A11" s="170"/>
      <c r="B11" s="12" t="s">
        <v>633</v>
      </c>
      <c r="C11" s="25">
        <v>462</v>
      </c>
    </row>
    <row r="12" spans="1:3" x14ac:dyDescent="0.25">
      <c r="A12" s="170"/>
      <c r="B12" s="12" t="s">
        <v>408</v>
      </c>
      <c r="C12" s="25">
        <v>154</v>
      </c>
    </row>
    <row r="13" spans="1:3" x14ac:dyDescent="0.25">
      <c r="A13" s="170"/>
      <c r="B13" s="12" t="s">
        <v>634</v>
      </c>
      <c r="C13" s="25">
        <v>44</v>
      </c>
    </row>
    <row r="14" spans="1:3" x14ac:dyDescent="0.25">
      <c r="A14" s="170"/>
      <c r="B14" s="12" t="s">
        <v>635</v>
      </c>
      <c r="C14" s="25">
        <v>3</v>
      </c>
    </row>
    <row r="15" spans="1:3" x14ac:dyDescent="0.25">
      <c r="A15" s="170"/>
      <c r="B15" s="12" t="s">
        <v>478</v>
      </c>
      <c r="C15" s="25">
        <v>17</v>
      </c>
    </row>
    <row r="16" spans="1:3" x14ac:dyDescent="0.25">
      <c r="A16" s="170"/>
      <c r="B16" s="12" t="s">
        <v>636</v>
      </c>
      <c r="C16" s="25">
        <v>105</v>
      </c>
    </row>
    <row r="17" spans="1:3" x14ac:dyDescent="0.25">
      <c r="A17" s="170"/>
      <c r="B17" s="12" t="s">
        <v>637</v>
      </c>
      <c r="C17" s="25">
        <v>164</v>
      </c>
    </row>
    <row r="18" spans="1:3" x14ac:dyDescent="0.25">
      <c r="A18" s="170"/>
      <c r="B18" s="12" t="s">
        <v>638</v>
      </c>
      <c r="C18" s="25">
        <v>15</v>
      </c>
    </row>
    <row r="19" spans="1:3" x14ac:dyDescent="0.25">
      <c r="A19" s="171"/>
      <c r="B19" s="12" t="s">
        <v>106</v>
      </c>
      <c r="C19" s="25">
        <v>652</v>
      </c>
    </row>
    <row r="20" spans="1:3" x14ac:dyDescent="0.25">
      <c r="A20" s="169" t="s">
        <v>639</v>
      </c>
      <c r="B20" s="12" t="s">
        <v>640</v>
      </c>
      <c r="C20" s="25">
        <v>167</v>
      </c>
    </row>
    <row r="21" spans="1:3" x14ac:dyDescent="0.25">
      <c r="A21" s="171"/>
      <c r="B21" s="12" t="s">
        <v>641</v>
      </c>
      <c r="C21" s="25">
        <v>3</v>
      </c>
    </row>
    <row r="22" spans="1:3" x14ac:dyDescent="0.25">
      <c r="A22" s="169" t="s">
        <v>642</v>
      </c>
      <c r="B22" s="12" t="s">
        <v>643</v>
      </c>
      <c r="C22" s="25">
        <v>358</v>
      </c>
    </row>
    <row r="23" spans="1:3" x14ac:dyDescent="0.25">
      <c r="A23" s="170"/>
      <c r="B23" s="12" t="s">
        <v>644</v>
      </c>
      <c r="C23" s="25">
        <v>440</v>
      </c>
    </row>
    <row r="24" spans="1:3" x14ac:dyDescent="0.25">
      <c r="A24" s="171"/>
      <c r="B24" s="15" t="s">
        <v>645</v>
      </c>
      <c r="C24" s="35">
        <v>13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8"/>
    </row>
    <row r="28" spans="1:3" x14ac:dyDescent="0.25">
      <c r="A28" s="169" t="s">
        <v>282</v>
      </c>
      <c r="B28" s="12" t="s">
        <v>648</v>
      </c>
      <c r="C28" s="25">
        <v>384</v>
      </c>
    </row>
    <row r="29" spans="1:3" x14ac:dyDescent="0.25">
      <c r="A29" s="170"/>
      <c r="B29" s="12" t="s">
        <v>649</v>
      </c>
      <c r="C29" s="25">
        <v>224</v>
      </c>
    </row>
    <row r="30" spans="1:3" x14ac:dyDescent="0.25">
      <c r="A30" s="170"/>
      <c r="B30" s="12" t="s">
        <v>650</v>
      </c>
      <c r="C30" s="25">
        <v>2</v>
      </c>
    </row>
    <row r="31" spans="1:3" x14ac:dyDescent="0.25">
      <c r="A31" s="171"/>
      <c r="B31" s="12" t="s">
        <v>651</v>
      </c>
      <c r="C31" s="25">
        <v>20</v>
      </c>
    </row>
    <row r="32" spans="1:3" x14ac:dyDescent="0.25">
      <c r="A32" s="11" t="s">
        <v>652</v>
      </c>
      <c r="B32" s="18"/>
      <c r="C32" s="25">
        <v>16</v>
      </c>
    </row>
    <row r="33" spans="1:3" x14ac:dyDescent="0.25">
      <c r="A33" s="11" t="s">
        <v>653</v>
      </c>
      <c r="B33" s="18"/>
      <c r="C33" s="25">
        <v>1538</v>
      </c>
    </row>
    <row r="34" spans="1:3" x14ac:dyDescent="0.25">
      <c r="A34" s="11" t="s">
        <v>654</v>
      </c>
      <c r="B34" s="18"/>
      <c r="C34" s="25">
        <v>106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94</v>
      </c>
    </row>
    <row r="37" spans="1:3" x14ac:dyDescent="0.25">
      <c r="A37" s="11" t="s">
        <v>657</v>
      </c>
      <c r="B37" s="18"/>
      <c r="C37" s="25">
        <v>9</v>
      </c>
    </row>
    <row r="38" spans="1:3" x14ac:dyDescent="0.25">
      <c r="A38" s="11" t="s">
        <v>645</v>
      </c>
      <c r="B38" s="18"/>
      <c r="C38" s="25">
        <v>134</v>
      </c>
    </row>
    <row r="39" spans="1:3" x14ac:dyDescent="0.25">
      <c r="A39" s="169" t="s">
        <v>658</v>
      </c>
      <c r="B39" s="12" t="s">
        <v>659</v>
      </c>
      <c r="C39" s="28"/>
    </row>
    <row r="40" spans="1:3" x14ac:dyDescent="0.25">
      <c r="A40" s="170"/>
      <c r="B40" s="12" t="s">
        <v>660</v>
      </c>
      <c r="C40" s="28"/>
    </row>
    <row r="41" spans="1:3" x14ac:dyDescent="0.25">
      <c r="A41" s="170"/>
      <c r="B41" s="12" t="s">
        <v>661</v>
      </c>
      <c r="C41" s="28"/>
    </row>
    <row r="42" spans="1:3" x14ac:dyDescent="0.25">
      <c r="A42" s="170"/>
      <c r="B42" s="12" t="s">
        <v>662</v>
      </c>
      <c r="C42" s="28"/>
    </row>
    <row r="43" spans="1:3" x14ac:dyDescent="0.25">
      <c r="A43" s="171"/>
      <c r="B43" s="15" t="s">
        <v>663</v>
      </c>
      <c r="C43" s="36"/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195</v>
      </c>
    </row>
    <row r="47" spans="1:3" x14ac:dyDescent="0.25">
      <c r="A47" s="169" t="s">
        <v>76</v>
      </c>
      <c r="B47" s="12" t="s">
        <v>665</v>
      </c>
      <c r="C47" s="25">
        <v>335</v>
      </c>
    </row>
    <row r="48" spans="1:3" x14ac:dyDescent="0.25">
      <c r="A48" s="171"/>
      <c r="B48" s="12" t="s">
        <v>666</v>
      </c>
      <c r="C48" s="25">
        <v>1251</v>
      </c>
    </row>
    <row r="49" spans="1:3" x14ac:dyDescent="0.25">
      <c r="A49" s="169" t="s">
        <v>667</v>
      </c>
      <c r="B49" s="12" t="s">
        <v>668</v>
      </c>
      <c r="C49" s="25">
        <v>6</v>
      </c>
    </row>
    <row r="50" spans="1:3" x14ac:dyDescent="0.25">
      <c r="A50" s="171"/>
      <c r="B50" s="15" t="s">
        <v>669</v>
      </c>
      <c r="C50" s="36"/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9" t="s">
        <v>204</v>
      </c>
      <c r="B53" s="12" t="s">
        <v>17</v>
      </c>
      <c r="C53" s="25">
        <v>8616</v>
      </c>
    </row>
    <row r="54" spans="1:3" x14ac:dyDescent="0.25">
      <c r="A54" s="170"/>
      <c r="B54" s="12" t="s">
        <v>671</v>
      </c>
      <c r="C54" s="25">
        <v>861</v>
      </c>
    </row>
    <row r="55" spans="1:3" x14ac:dyDescent="0.25">
      <c r="A55" s="170"/>
      <c r="B55" s="12" t="s">
        <v>672</v>
      </c>
      <c r="C55" s="25">
        <v>1888</v>
      </c>
    </row>
    <row r="56" spans="1:3" x14ac:dyDescent="0.25">
      <c r="A56" s="170"/>
      <c r="B56" s="12" t="s">
        <v>673</v>
      </c>
      <c r="C56" s="25">
        <v>2893</v>
      </c>
    </row>
    <row r="57" spans="1:3" x14ac:dyDescent="0.25">
      <c r="A57" s="171"/>
      <c r="B57" s="12" t="s">
        <v>674</v>
      </c>
      <c r="C57" s="28"/>
    </row>
    <row r="58" spans="1:3" x14ac:dyDescent="0.25">
      <c r="A58" s="169" t="s">
        <v>675</v>
      </c>
      <c r="B58" s="12" t="s">
        <v>676</v>
      </c>
      <c r="C58" s="25">
        <v>3475</v>
      </c>
    </row>
    <row r="59" spans="1:3" x14ac:dyDescent="0.25">
      <c r="A59" s="170"/>
      <c r="B59" s="12" t="s">
        <v>677</v>
      </c>
      <c r="C59" s="25">
        <v>494</v>
      </c>
    </row>
    <row r="60" spans="1:3" x14ac:dyDescent="0.25">
      <c r="A60" s="170"/>
      <c r="B60" s="12" t="s">
        <v>678</v>
      </c>
      <c r="C60" s="25">
        <v>64</v>
      </c>
    </row>
    <row r="61" spans="1:3" x14ac:dyDescent="0.25">
      <c r="A61" s="170"/>
      <c r="B61" s="12" t="s">
        <v>679</v>
      </c>
      <c r="C61" s="25">
        <v>2196</v>
      </c>
    </row>
    <row r="62" spans="1:3" x14ac:dyDescent="0.25">
      <c r="A62" s="171"/>
      <c r="B62" s="15" t="s">
        <v>674</v>
      </c>
      <c r="C62" s="35">
        <v>1884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2685</v>
      </c>
    </row>
    <row r="66" spans="1:3" x14ac:dyDescent="0.25">
      <c r="A66" s="11" t="s">
        <v>682</v>
      </c>
      <c r="B66" s="18"/>
      <c r="C66" s="25">
        <v>57</v>
      </c>
    </row>
    <row r="67" spans="1:3" x14ac:dyDescent="0.25">
      <c r="A67" s="11" t="s">
        <v>683</v>
      </c>
      <c r="B67" s="18"/>
      <c r="C67" s="25">
        <v>7542</v>
      </c>
    </row>
    <row r="68" spans="1:3" x14ac:dyDescent="0.25">
      <c r="A68" s="169" t="s">
        <v>684</v>
      </c>
      <c r="B68" s="12" t="s">
        <v>685</v>
      </c>
      <c r="C68" s="25">
        <v>0</v>
      </c>
    </row>
    <row r="69" spans="1:3" x14ac:dyDescent="0.25">
      <c r="A69" s="171"/>
      <c r="B69" s="12" t="s">
        <v>686</v>
      </c>
      <c r="C69" s="25">
        <v>263</v>
      </c>
    </row>
    <row r="70" spans="1:3" x14ac:dyDescent="0.25">
      <c r="A70" s="11" t="s">
        <v>687</v>
      </c>
      <c r="B70" s="18"/>
      <c r="C70" s="28"/>
    </row>
    <row r="71" spans="1:3" x14ac:dyDescent="0.25">
      <c r="A71" s="11" t="s">
        <v>688</v>
      </c>
      <c r="B71" s="18"/>
      <c r="C71" s="28"/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8"/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5">
        <v>0</v>
      </c>
    </row>
  </sheetData>
  <sheetProtection algorithmName="SHA-512" hashValue="fVxoqRcn+zgMNDNlj7yeHY4qcKe+d3CqPHE2ZlzYGgBZ/LSAULR3FAvvBhjlbxw+jmOtRHt3nl5xh5X1jomdKw==" saltValue="7WiuKBvhnRSz1jpq91FBE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x14ac:dyDescent="0.25">
      <c r="A3" s="5"/>
      <c r="B3" s="38" t="s">
        <v>694</v>
      </c>
    </row>
    <row r="4" spans="1:3" x14ac:dyDescent="0.25">
      <c r="A4" s="7"/>
      <c r="B4" s="8"/>
      <c r="C4" s="39" t="s">
        <v>2</v>
      </c>
    </row>
    <row r="5" spans="1:3" x14ac:dyDescent="0.25">
      <c r="A5" s="180" t="s">
        <v>695</v>
      </c>
      <c r="B5" s="41" t="s">
        <v>696</v>
      </c>
      <c r="C5" s="42">
        <v>3188</v>
      </c>
    </row>
    <row r="6" spans="1:3" x14ac:dyDescent="0.25">
      <c r="A6" s="181"/>
      <c r="B6" s="41" t="s">
        <v>289</v>
      </c>
      <c r="C6" s="42">
        <v>2296</v>
      </c>
    </row>
    <row r="7" spans="1:3" x14ac:dyDescent="0.25">
      <c r="A7" s="181"/>
      <c r="B7" s="41" t="s">
        <v>697</v>
      </c>
      <c r="C7" s="42">
        <v>386</v>
      </c>
    </row>
    <row r="8" spans="1:3" x14ac:dyDescent="0.25">
      <c r="A8" s="181"/>
      <c r="B8" s="41" t="s">
        <v>698</v>
      </c>
      <c r="C8" s="42">
        <v>8</v>
      </c>
    </row>
    <row r="9" spans="1:3" x14ac:dyDescent="0.25">
      <c r="A9" s="181"/>
      <c r="B9" s="41" t="s">
        <v>699</v>
      </c>
      <c r="C9" s="42">
        <v>1</v>
      </c>
    </row>
    <row r="10" spans="1:3" x14ac:dyDescent="0.25">
      <c r="A10" s="181"/>
      <c r="B10" s="41" t="s">
        <v>700</v>
      </c>
      <c r="C10" s="42">
        <v>0</v>
      </c>
    </row>
    <row r="11" spans="1:3" x14ac:dyDescent="0.25">
      <c r="A11" s="182"/>
      <c r="B11" s="41" t="s">
        <v>701</v>
      </c>
      <c r="C11" s="42">
        <v>2</v>
      </c>
    </row>
    <row r="12" spans="1:3" x14ac:dyDescent="0.25">
      <c r="A12" s="180" t="s">
        <v>702</v>
      </c>
      <c r="B12" s="41" t="s">
        <v>59</v>
      </c>
      <c r="C12" s="42">
        <v>723</v>
      </c>
    </row>
    <row r="13" spans="1:3" x14ac:dyDescent="0.25">
      <c r="A13" s="181"/>
      <c r="B13" s="41" t="s">
        <v>703</v>
      </c>
      <c r="C13" s="42">
        <v>621</v>
      </c>
    </row>
    <row r="14" spans="1:3" x14ac:dyDescent="0.25">
      <c r="A14" s="181"/>
      <c r="B14" s="41" t="s">
        <v>704</v>
      </c>
      <c r="C14" s="42">
        <v>690</v>
      </c>
    </row>
    <row r="15" spans="1:3" x14ac:dyDescent="0.25">
      <c r="A15" s="182"/>
      <c r="B15" s="43" t="s">
        <v>705</v>
      </c>
      <c r="C15" s="44">
        <v>754</v>
      </c>
    </row>
    <row r="16" spans="1:3" ht="18.399999999999999" customHeight="1" x14ac:dyDescent="0.25">
      <c r="A16" s="5"/>
      <c r="B16" s="38" t="s">
        <v>706</v>
      </c>
    </row>
    <row r="17" spans="1:3" x14ac:dyDescent="0.25">
      <c r="A17" s="7"/>
      <c r="B17" s="8"/>
      <c r="C17" s="39" t="s">
        <v>2</v>
      </c>
    </row>
    <row r="18" spans="1:3" x14ac:dyDescent="0.25">
      <c r="A18" s="40" t="s">
        <v>707</v>
      </c>
      <c r="B18" s="18"/>
      <c r="C18" s="42">
        <v>33</v>
      </c>
    </row>
    <row r="19" spans="1:3" x14ac:dyDescent="0.25">
      <c r="A19" s="40" t="s">
        <v>708</v>
      </c>
      <c r="B19" s="18"/>
      <c r="C19" s="42">
        <v>28</v>
      </c>
    </row>
    <row r="20" spans="1:3" x14ac:dyDescent="0.25">
      <c r="A20" s="40" t="s">
        <v>709</v>
      </c>
      <c r="B20" s="18"/>
      <c r="C20" s="42">
        <v>82</v>
      </c>
    </row>
    <row r="21" spans="1:3" x14ac:dyDescent="0.25">
      <c r="A21" s="40" t="s">
        <v>710</v>
      </c>
      <c r="B21" s="18"/>
      <c r="C21" s="42">
        <v>43</v>
      </c>
    </row>
    <row r="22" spans="1:3" x14ac:dyDescent="0.25">
      <c r="A22" s="40" t="s">
        <v>711</v>
      </c>
      <c r="B22" s="18"/>
      <c r="C22" s="42">
        <v>13</v>
      </c>
    </row>
    <row r="23" spans="1:3" x14ac:dyDescent="0.25">
      <c r="A23" s="40" t="s">
        <v>712</v>
      </c>
      <c r="B23" s="18"/>
      <c r="C23" s="42">
        <v>18</v>
      </c>
    </row>
    <row r="24" spans="1:3" x14ac:dyDescent="0.25">
      <c r="A24" s="40" t="s">
        <v>713</v>
      </c>
      <c r="B24" s="18"/>
      <c r="C24" s="42">
        <v>3</v>
      </c>
    </row>
    <row r="25" spans="1:3" x14ac:dyDescent="0.25">
      <c r="A25" s="40" t="s">
        <v>714</v>
      </c>
      <c r="B25" s="18"/>
      <c r="C25" s="42">
        <v>0</v>
      </c>
    </row>
    <row r="26" spans="1:3" x14ac:dyDescent="0.25">
      <c r="A26" s="40" t="s">
        <v>715</v>
      </c>
      <c r="B26" s="18"/>
      <c r="C26" s="42">
        <v>2</v>
      </c>
    </row>
    <row r="27" spans="1:3" x14ac:dyDescent="0.25">
      <c r="A27" s="40" t="s">
        <v>716</v>
      </c>
      <c r="B27" s="19"/>
      <c r="C27" s="44">
        <v>6</v>
      </c>
    </row>
    <row r="28" spans="1:3" ht="18.399999999999999" customHeight="1" x14ac:dyDescent="0.25">
      <c r="A28" s="5"/>
      <c r="B28" s="38" t="s">
        <v>717</v>
      </c>
    </row>
    <row r="29" spans="1:3" x14ac:dyDescent="0.25">
      <c r="A29" s="7"/>
      <c r="B29" s="8"/>
      <c r="C29" s="39" t="s">
        <v>2</v>
      </c>
    </row>
    <row r="30" spans="1:3" x14ac:dyDescent="0.25">
      <c r="A30" s="40" t="s">
        <v>718</v>
      </c>
      <c r="B30" s="18"/>
      <c r="C30" s="42">
        <v>0</v>
      </c>
    </row>
    <row r="31" spans="1:3" x14ac:dyDescent="0.25">
      <c r="A31" s="40" t="s">
        <v>719</v>
      </c>
      <c r="B31" s="18"/>
      <c r="C31" s="42">
        <v>372</v>
      </c>
    </row>
    <row r="32" spans="1:3" x14ac:dyDescent="0.25">
      <c r="A32" s="40" t="s">
        <v>720</v>
      </c>
      <c r="B32" s="18"/>
      <c r="C32" s="42">
        <v>512</v>
      </c>
    </row>
    <row r="33" spans="1:6" x14ac:dyDescent="0.25">
      <c r="A33" s="40" t="s">
        <v>721</v>
      </c>
      <c r="B33" s="18"/>
      <c r="C33" s="42">
        <v>532</v>
      </c>
    </row>
    <row r="34" spans="1:6" x14ac:dyDescent="0.25">
      <c r="A34" s="40" t="s">
        <v>722</v>
      </c>
      <c r="B34" s="18"/>
      <c r="C34" s="42">
        <v>599</v>
      </c>
    </row>
    <row r="35" spans="1:6" x14ac:dyDescent="0.25">
      <c r="A35" s="40" t="s">
        <v>723</v>
      </c>
      <c r="B35" s="18"/>
      <c r="C35" s="28"/>
    </row>
    <row r="36" spans="1:6" x14ac:dyDescent="0.25">
      <c r="A36" s="40" t="s">
        <v>724</v>
      </c>
      <c r="B36" s="18"/>
      <c r="C36" s="28"/>
    </row>
    <row r="37" spans="1:6" x14ac:dyDescent="0.25">
      <c r="A37" s="40" t="s">
        <v>725</v>
      </c>
      <c r="B37" s="19"/>
      <c r="C37" s="36"/>
    </row>
    <row r="38" spans="1:6" ht="18.399999999999999" customHeight="1" x14ac:dyDescent="0.25">
      <c r="A38" s="5"/>
      <c r="B38" s="38" t="s">
        <v>726</v>
      </c>
    </row>
    <row r="39" spans="1:6" x14ac:dyDescent="0.25">
      <c r="A39" s="7"/>
      <c r="B39" s="8"/>
      <c r="C39" s="39" t="s">
        <v>2</v>
      </c>
    </row>
    <row r="40" spans="1:6" x14ac:dyDescent="0.25">
      <c r="A40" s="40" t="s">
        <v>99</v>
      </c>
      <c r="B40" s="18"/>
      <c r="C40" s="42">
        <v>35</v>
      </c>
    </row>
    <row r="41" spans="1:6" x14ac:dyDescent="0.25">
      <c r="A41" s="40" t="s">
        <v>109</v>
      </c>
      <c r="B41" s="18"/>
      <c r="C41" s="42">
        <v>38</v>
      </c>
    </row>
    <row r="42" spans="1:6" x14ac:dyDescent="0.25">
      <c r="A42" s="40" t="s">
        <v>727</v>
      </c>
      <c r="B42" s="19"/>
      <c r="C42" s="44">
        <v>7</v>
      </c>
    </row>
    <row r="43" spans="1:6" ht="18.399999999999999" customHeight="1" x14ac:dyDescent="0.25">
      <c r="A43" s="5"/>
      <c r="B43" s="38" t="s">
        <v>728</v>
      </c>
    </row>
    <row r="44" spans="1:6" ht="22.5" x14ac:dyDescent="0.25">
      <c r="A44" s="7"/>
      <c r="B44" s="8"/>
      <c r="C44" s="45" t="s">
        <v>99</v>
      </c>
      <c r="D44" s="45" t="s">
        <v>729</v>
      </c>
      <c r="E44" s="45" t="s">
        <v>704</v>
      </c>
      <c r="F44" s="45" t="s">
        <v>703</v>
      </c>
    </row>
    <row r="45" spans="1:6" x14ac:dyDescent="0.25">
      <c r="A45" s="180" t="s">
        <v>627</v>
      </c>
      <c r="B45" s="41" t="s">
        <v>730</v>
      </c>
      <c r="C45" s="46">
        <v>0</v>
      </c>
      <c r="D45" s="46">
        <v>0</v>
      </c>
      <c r="E45" s="46">
        <v>0</v>
      </c>
      <c r="F45" s="42">
        <v>0</v>
      </c>
    </row>
    <row r="46" spans="1:6" x14ac:dyDescent="0.25">
      <c r="A46" s="181"/>
      <c r="B46" s="41" t="s">
        <v>731</v>
      </c>
      <c r="C46" s="46">
        <v>1</v>
      </c>
      <c r="D46" s="46">
        <v>0</v>
      </c>
      <c r="E46" s="46">
        <v>0</v>
      </c>
      <c r="F46" s="42">
        <v>0</v>
      </c>
    </row>
    <row r="47" spans="1:6" x14ac:dyDescent="0.25">
      <c r="A47" s="181"/>
      <c r="B47" s="41" t="s">
        <v>732</v>
      </c>
      <c r="C47" s="46">
        <v>5</v>
      </c>
      <c r="D47" s="46">
        <v>0</v>
      </c>
      <c r="E47" s="46">
        <v>1</v>
      </c>
      <c r="F47" s="42">
        <v>0</v>
      </c>
    </row>
    <row r="48" spans="1:6" x14ac:dyDescent="0.25">
      <c r="A48" s="181"/>
      <c r="B48" s="41" t="s">
        <v>733</v>
      </c>
      <c r="C48" s="46">
        <v>15</v>
      </c>
      <c r="D48" s="46">
        <v>0</v>
      </c>
      <c r="E48" s="46">
        <v>0</v>
      </c>
      <c r="F48" s="42">
        <v>0</v>
      </c>
    </row>
    <row r="49" spans="1:6" x14ac:dyDescent="0.25">
      <c r="A49" s="181"/>
      <c r="B49" s="41" t="s">
        <v>311</v>
      </c>
      <c r="C49" s="46">
        <v>395</v>
      </c>
      <c r="D49" s="46">
        <v>34</v>
      </c>
      <c r="E49" s="46">
        <v>29</v>
      </c>
      <c r="F49" s="42">
        <v>15</v>
      </c>
    </row>
    <row r="50" spans="1:6" x14ac:dyDescent="0.25">
      <c r="A50" s="181"/>
      <c r="B50" s="41" t="s">
        <v>734</v>
      </c>
      <c r="C50" s="46">
        <v>1759</v>
      </c>
      <c r="D50" s="46">
        <v>305</v>
      </c>
      <c r="E50" s="46">
        <v>193</v>
      </c>
      <c r="F50" s="42">
        <v>128</v>
      </c>
    </row>
    <row r="51" spans="1:6" x14ac:dyDescent="0.25">
      <c r="A51" s="181"/>
      <c r="B51" s="41" t="s">
        <v>735</v>
      </c>
      <c r="C51" s="46">
        <v>900</v>
      </c>
      <c r="D51" s="46">
        <v>132</v>
      </c>
      <c r="E51" s="46">
        <v>101</v>
      </c>
      <c r="F51" s="42">
        <v>49</v>
      </c>
    </row>
    <row r="52" spans="1:6" x14ac:dyDescent="0.25">
      <c r="A52" s="181"/>
      <c r="B52" s="41" t="s">
        <v>736</v>
      </c>
      <c r="C52" s="46">
        <v>78</v>
      </c>
      <c r="D52" s="46">
        <v>6</v>
      </c>
      <c r="E52" s="46">
        <v>4</v>
      </c>
      <c r="F52" s="42">
        <v>2</v>
      </c>
    </row>
    <row r="53" spans="1:6" x14ac:dyDescent="0.25">
      <c r="A53" s="181"/>
      <c r="B53" s="41" t="s">
        <v>737</v>
      </c>
      <c r="C53" s="46">
        <v>4</v>
      </c>
      <c r="D53" s="46">
        <v>0</v>
      </c>
      <c r="E53" s="46">
        <v>0</v>
      </c>
      <c r="F53" s="42">
        <v>0</v>
      </c>
    </row>
    <row r="54" spans="1:6" x14ac:dyDescent="0.25">
      <c r="A54" s="181"/>
      <c r="B54" s="41" t="s">
        <v>738</v>
      </c>
      <c r="C54" s="46">
        <v>168</v>
      </c>
      <c r="D54" s="46">
        <v>51</v>
      </c>
      <c r="E54" s="46">
        <v>24</v>
      </c>
      <c r="F54" s="42">
        <v>10</v>
      </c>
    </row>
    <row r="55" spans="1:6" x14ac:dyDescent="0.25">
      <c r="A55" s="181"/>
      <c r="B55" s="41" t="s">
        <v>739</v>
      </c>
      <c r="C55" s="46">
        <v>48</v>
      </c>
      <c r="D55" s="46">
        <v>8</v>
      </c>
      <c r="E55" s="46">
        <v>10</v>
      </c>
      <c r="F55" s="42">
        <v>7</v>
      </c>
    </row>
    <row r="56" spans="1:6" x14ac:dyDescent="0.25">
      <c r="A56" s="181"/>
      <c r="B56" s="41" t="s">
        <v>740</v>
      </c>
      <c r="C56" s="46">
        <v>2</v>
      </c>
      <c r="D56" s="46">
        <v>0</v>
      </c>
      <c r="E56" s="46">
        <v>0</v>
      </c>
      <c r="F56" s="42">
        <v>0</v>
      </c>
    </row>
    <row r="57" spans="1:6" x14ac:dyDescent="0.25">
      <c r="A57" s="181"/>
      <c r="B57" s="41" t="s">
        <v>349</v>
      </c>
      <c r="C57" s="46">
        <v>0</v>
      </c>
      <c r="D57" s="46">
        <v>0</v>
      </c>
      <c r="E57" s="46">
        <v>0</v>
      </c>
      <c r="F57" s="42">
        <v>0</v>
      </c>
    </row>
    <row r="58" spans="1:6" x14ac:dyDescent="0.25">
      <c r="A58" s="181"/>
      <c r="B58" s="41" t="s">
        <v>741</v>
      </c>
      <c r="C58" s="46">
        <v>29</v>
      </c>
      <c r="D58" s="46">
        <v>1</v>
      </c>
      <c r="E58" s="46">
        <v>4</v>
      </c>
      <c r="F58" s="42">
        <v>2</v>
      </c>
    </row>
    <row r="59" spans="1:6" x14ac:dyDescent="0.25">
      <c r="A59" s="181"/>
      <c r="B59" s="41" t="s">
        <v>742</v>
      </c>
      <c r="C59" s="46">
        <v>14</v>
      </c>
      <c r="D59" s="46">
        <v>1</v>
      </c>
      <c r="E59" s="46">
        <v>3</v>
      </c>
      <c r="F59" s="42">
        <v>3</v>
      </c>
    </row>
    <row r="60" spans="1:6" x14ac:dyDescent="0.25">
      <c r="A60" s="181"/>
      <c r="B60" s="41" t="s">
        <v>743</v>
      </c>
      <c r="C60" s="46">
        <v>17</v>
      </c>
      <c r="D60" s="46">
        <v>68</v>
      </c>
      <c r="E60" s="46">
        <v>0</v>
      </c>
      <c r="F60" s="42">
        <v>0</v>
      </c>
    </row>
    <row r="61" spans="1:6" x14ac:dyDescent="0.25">
      <c r="A61" s="181"/>
      <c r="B61" s="41" t="s">
        <v>744</v>
      </c>
      <c r="C61" s="46">
        <v>750</v>
      </c>
      <c r="D61" s="46">
        <v>14</v>
      </c>
      <c r="E61" s="46">
        <v>192</v>
      </c>
      <c r="F61" s="42">
        <v>112</v>
      </c>
    </row>
    <row r="62" spans="1:6" x14ac:dyDescent="0.25">
      <c r="A62" s="181"/>
      <c r="B62" s="41" t="s">
        <v>745</v>
      </c>
      <c r="C62" s="46">
        <v>86</v>
      </c>
      <c r="D62" s="46">
        <v>22</v>
      </c>
      <c r="E62" s="46">
        <v>30</v>
      </c>
      <c r="F62" s="42">
        <v>0</v>
      </c>
    </row>
    <row r="63" spans="1:6" x14ac:dyDescent="0.25">
      <c r="A63" s="182"/>
      <c r="B63" s="41" t="s">
        <v>746</v>
      </c>
      <c r="C63" s="46">
        <v>8</v>
      </c>
      <c r="D63" s="46">
        <v>0</v>
      </c>
      <c r="E63" s="46">
        <v>4</v>
      </c>
      <c r="F63" s="42">
        <v>2</v>
      </c>
    </row>
    <row r="64" spans="1:6" x14ac:dyDescent="0.25">
      <c r="A64" s="178" t="s">
        <v>747</v>
      </c>
      <c r="B64" s="179"/>
      <c r="C64" s="47">
        <v>4279</v>
      </c>
      <c r="D64" s="47">
        <v>642</v>
      </c>
      <c r="E64" s="47">
        <v>595</v>
      </c>
      <c r="F64" s="47">
        <v>330</v>
      </c>
    </row>
    <row r="65" spans="1:6" x14ac:dyDescent="0.25">
      <c r="A65" s="180" t="s">
        <v>642</v>
      </c>
      <c r="B65" s="41" t="s">
        <v>748</v>
      </c>
      <c r="C65" s="46">
        <v>26</v>
      </c>
      <c r="D65" s="46">
        <v>4</v>
      </c>
      <c r="E65" s="46">
        <v>28</v>
      </c>
      <c r="F65" s="42">
        <v>0</v>
      </c>
    </row>
    <row r="66" spans="1:6" x14ac:dyDescent="0.25">
      <c r="A66" s="181"/>
      <c r="B66" s="41" t="s">
        <v>749</v>
      </c>
      <c r="C66" s="46">
        <v>12</v>
      </c>
      <c r="D66" s="46">
        <v>1</v>
      </c>
      <c r="E66" s="46">
        <v>3</v>
      </c>
      <c r="F66" s="42">
        <v>0</v>
      </c>
    </row>
    <row r="67" spans="1:6" x14ac:dyDescent="0.25">
      <c r="A67" s="182"/>
      <c r="B67" s="41" t="s">
        <v>106</v>
      </c>
      <c r="C67" s="46">
        <v>39</v>
      </c>
      <c r="D67" s="46">
        <v>26</v>
      </c>
      <c r="E67" s="46">
        <v>405</v>
      </c>
      <c r="F67" s="42">
        <v>0</v>
      </c>
    </row>
    <row r="68" spans="1:6" x14ac:dyDescent="0.25">
      <c r="A68" s="178" t="s">
        <v>750</v>
      </c>
      <c r="B68" s="179"/>
      <c r="C68" s="47">
        <v>77</v>
      </c>
      <c r="D68" s="47">
        <v>31</v>
      </c>
      <c r="E68" s="47">
        <v>436</v>
      </c>
      <c r="F68" s="47">
        <v>0</v>
      </c>
    </row>
  </sheetData>
  <sheetProtection algorithmName="SHA-512" hashValue="VF3N6+qXsVvSgnbgxvzOpyzNNPcfDp3rjRVwup4BofgNlpw6QtOrqdCBC/tfYEFNEZHzM6WtkqogB3N36OsM4Q==" saltValue="GvTy+7QbeiZOG+St0PenK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9" t="s">
        <v>753</v>
      </c>
      <c r="B6" s="12" t="s">
        <v>754</v>
      </c>
      <c r="C6" s="25">
        <v>9359</v>
      </c>
    </row>
    <row r="7" spans="1:3" x14ac:dyDescent="0.25">
      <c r="A7" s="170"/>
      <c r="B7" s="12" t="s">
        <v>696</v>
      </c>
      <c r="C7" s="25">
        <v>516</v>
      </c>
    </row>
    <row r="8" spans="1:3" x14ac:dyDescent="0.25">
      <c r="A8" s="170"/>
      <c r="B8" s="12" t="s">
        <v>755</v>
      </c>
      <c r="C8" s="25">
        <v>11817</v>
      </c>
    </row>
    <row r="9" spans="1:3" x14ac:dyDescent="0.25">
      <c r="A9" s="170"/>
      <c r="B9" s="12" t="s">
        <v>756</v>
      </c>
      <c r="C9" s="25">
        <v>3106</v>
      </c>
    </row>
    <row r="10" spans="1:3" x14ac:dyDescent="0.25">
      <c r="A10" s="170"/>
      <c r="B10" s="12" t="s">
        <v>698</v>
      </c>
      <c r="C10" s="25">
        <v>109</v>
      </c>
    </row>
    <row r="11" spans="1:3" x14ac:dyDescent="0.25">
      <c r="A11" s="170"/>
      <c r="B11" s="12" t="s">
        <v>699</v>
      </c>
      <c r="C11" s="25">
        <v>0</v>
      </c>
    </row>
    <row r="12" spans="1:3" x14ac:dyDescent="0.25">
      <c r="A12" s="170"/>
      <c r="B12" s="12" t="s">
        <v>757</v>
      </c>
      <c r="C12" s="25">
        <v>45</v>
      </c>
    </row>
    <row r="13" spans="1:3" x14ac:dyDescent="0.25">
      <c r="A13" s="171"/>
      <c r="B13" s="15" t="s">
        <v>758</v>
      </c>
      <c r="C13" s="35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8312</v>
      </c>
    </row>
    <row r="17" spans="1:3" x14ac:dyDescent="0.25">
      <c r="A17" s="11" t="s">
        <v>761</v>
      </c>
      <c r="B17" s="18"/>
      <c r="C17" s="25">
        <v>2681</v>
      </c>
    </row>
    <row r="18" spans="1:3" x14ac:dyDescent="0.25">
      <c r="A18" s="11" t="s">
        <v>762</v>
      </c>
      <c r="B18" s="18"/>
      <c r="C18" s="25">
        <v>1914</v>
      </c>
    </row>
    <row r="19" spans="1:3" x14ac:dyDescent="0.25">
      <c r="A19" s="11" t="s">
        <v>763</v>
      </c>
      <c r="B19" s="19"/>
      <c r="C19" s="35">
        <v>2470</v>
      </c>
    </row>
    <row r="20" spans="1:3" ht="18.399999999999999" customHeight="1" x14ac:dyDescent="0.25">
      <c r="A20" s="5"/>
      <c r="B20" s="49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0</v>
      </c>
    </row>
    <row r="23" spans="1:3" x14ac:dyDescent="0.25">
      <c r="A23" s="11" t="s">
        <v>766</v>
      </c>
      <c r="B23" s="18"/>
      <c r="C23" s="25">
        <v>0</v>
      </c>
    </row>
    <row r="24" spans="1:3" x14ac:dyDescent="0.25">
      <c r="A24" s="11" t="s">
        <v>767</v>
      </c>
      <c r="B24" s="18"/>
      <c r="C24" s="25">
        <v>0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0</v>
      </c>
    </row>
    <row r="27" spans="1:3" x14ac:dyDescent="0.25">
      <c r="A27" s="11" t="s">
        <v>770</v>
      </c>
      <c r="B27" s="19"/>
      <c r="C27" s="35">
        <v>0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0</v>
      </c>
    </row>
    <row r="31" spans="1:3" x14ac:dyDescent="0.25">
      <c r="A31" s="11" t="s">
        <v>773</v>
      </c>
      <c r="B31" s="19"/>
      <c r="C31" s="35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85</v>
      </c>
    </row>
    <row r="35" spans="1:3" x14ac:dyDescent="0.25">
      <c r="A35" s="11" t="s">
        <v>775</v>
      </c>
      <c r="B35" s="18"/>
      <c r="C35" s="25">
        <v>574</v>
      </c>
    </row>
    <row r="36" spans="1:3" x14ac:dyDescent="0.25">
      <c r="A36" s="11" t="s">
        <v>776</v>
      </c>
      <c r="B36" s="18"/>
      <c r="C36" s="25">
        <v>1202</v>
      </c>
    </row>
    <row r="37" spans="1:3" x14ac:dyDescent="0.25">
      <c r="A37" s="11" t="s">
        <v>777</v>
      </c>
      <c r="B37" s="18"/>
      <c r="C37" s="25">
        <v>2289</v>
      </c>
    </row>
    <row r="38" spans="1:3" x14ac:dyDescent="0.25">
      <c r="A38" s="11" t="s">
        <v>778</v>
      </c>
      <c r="B38" s="18"/>
      <c r="C38" s="25">
        <v>148</v>
      </c>
    </row>
    <row r="39" spans="1:3" x14ac:dyDescent="0.25">
      <c r="A39" s="11" t="s">
        <v>779</v>
      </c>
      <c r="B39" s="19"/>
      <c r="C39" s="35">
        <v>17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0</v>
      </c>
    </row>
    <row r="43" spans="1:3" x14ac:dyDescent="0.25">
      <c r="A43" s="11" t="s">
        <v>782</v>
      </c>
      <c r="B43" s="19"/>
      <c r="C43" s="35">
        <v>0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9" t="s">
        <v>784</v>
      </c>
      <c r="B46" s="12" t="s">
        <v>785</v>
      </c>
      <c r="C46" s="28"/>
    </row>
    <row r="47" spans="1:3" x14ac:dyDescent="0.25">
      <c r="A47" s="170"/>
      <c r="B47" s="12" t="s">
        <v>120</v>
      </c>
      <c r="C47" s="28"/>
    </row>
    <row r="48" spans="1:3" x14ac:dyDescent="0.25">
      <c r="A48" s="170"/>
      <c r="B48" s="12" t="s">
        <v>786</v>
      </c>
      <c r="C48" s="25">
        <v>419</v>
      </c>
    </row>
    <row r="49" spans="1:6" x14ac:dyDescent="0.25">
      <c r="A49" s="171"/>
      <c r="B49" s="15" t="s">
        <v>787</v>
      </c>
      <c r="C49" s="35">
        <v>6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35</v>
      </c>
    </row>
    <row r="53" spans="1:6" x14ac:dyDescent="0.25">
      <c r="A53" s="11" t="s">
        <v>109</v>
      </c>
      <c r="B53" s="18"/>
      <c r="C53" s="25">
        <v>38</v>
      </c>
    </row>
    <row r="54" spans="1:6" x14ac:dyDescent="0.25">
      <c r="A54" s="11" t="s">
        <v>727</v>
      </c>
      <c r="B54" s="19"/>
      <c r="C54" s="35">
        <v>7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69" t="s">
        <v>627</v>
      </c>
      <c r="B57" s="12" t="s">
        <v>730</v>
      </c>
      <c r="C57" s="13">
        <v>8</v>
      </c>
      <c r="D57" s="13">
        <v>4</v>
      </c>
      <c r="E57" s="13">
        <v>5</v>
      </c>
      <c r="F57" s="25">
        <v>5</v>
      </c>
    </row>
    <row r="58" spans="1:6" x14ac:dyDescent="0.25">
      <c r="A58" s="170"/>
      <c r="B58" s="12" t="s">
        <v>731</v>
      </c>
      <c r="C58" s="13">
        <v>0</v>
      </c>
      <c r="D58" s="13">
        <v>0</v>
      </c>
      <c r="E58" s="13">
        <v>0</v>
      </c>
      <c r="F58" s="25">
        <v>5</v>
      </c>
    </row>
    <row r="59" spans="1:6" x14ac:dyDescent="0.25">
      <c r="A59" s="170"/>
      <c r="B59" s="12" t="s">
        <v>732</v>
      </c>
      <c r="C59" s="13">
        <v>8</v>
      </c>
      <c r="D59" s="13">
        <v>3</v>
      </c>
      <c r="E59" s="13">
        <v>5</v>
      </c>
      <c r="F59" s="25">
        <v>0</v>
      </c>
    </row>
    <row r="60" spans="1:6" x14ac:dyDescent="0.25">
      <c r="A60" s="170"/>
      <c r="B60" s="12" t="s">
        <v>733</v>
      </c>
      <c r="C60" s="13">
        <v>34</v>
      </c>
      <c r="D60" s="13">
        <v>0</v>
      </c>
      <c r="E60" s="13">
        <v>1</v>
      </c>
      <c r="F60" s="25">
        <v>0</v>
      </c>
    </row>
    <row r="61" spans="1:6" x14ac:dyDescent="0.25">
      <c r="A61" s="170"/>
      <c r="B61" s="12" t="s">
        <v>311</v>
      </c>
      <c r="C61" s="13">
        <v>1667</v>
      </c>
      <c r="D61" s="13">
        <v>430</v>
      </c>
      <c r="E61" s="13">
        <v>220</v>
      </c>
      <c r="F61" s="25">
        <v>143</v>
      </c>
    </row>
    <row r="62" spans="1:6" x14ac:dyDescent="0.25">
      <c r="A62" s="170"/>
      <c r="B62" s="12" t="s">
        <v>788</v>
      </c>
      <c r="C62" s="13">
        <v>13550</v>
      </c>
      <c r="D62" s="13">
        <v>6929</v>
      </c>
      <c r="E62" s="13">
        <v>1920</v>
      </c>
      <c r="F62" s="25">
        <v>1708</v>
      </c>
    </row>
    <row r="63" spans="1:6" x14ac:dyDescent="0.25">
      <c r="A63" s="170"/>
      <c r="B63" s="12" t="s">
        <v>789</v>
      </c>
      <c r="C63" s="13">
        <v>3592</v>
      </c>
      <c r="D63" s="13">
        <v>2511</v>
      </c>
      <c r="E63" s="13">
        <v>567</v>
      </c>
      <c r="F63" s="25">
        <v>114</v>
      </c>
    </row>
    <row r="64" spans="1:6" x14ac:dyDescent="0.25">
      <c r="A64" s="170"/>
      <c r="B64" s="12" t="s">
        <v>736</v>
      </c>
      <c r="C64" s="13">
        <v>507</v>
      </c>
      <c r="D64" s="13">
        <v>92</v>
      </c>
      <c r="E64" s="13">
        <v>88</v>
      </c>
      <c r="F64" s="25">
        <v>64</v>
      </c>
    </row>
    <row r="65" spans="1:6" x14ac:dyDescent="0.25">
      <c r="A65" s="170"/>
      <c r="B65" s="12" t="s">
        <v>790</v>
      </c>
      <c r="C65" s="13">
        <v>40</v>
      </c>
      <c r="D65" s="13">
        <v>6</v>
      </c>
      <c r="E65" s="13">
        <v>0</v>
      </c>
      <c r="F65" s="25">
        <v>0</v>
      </c>
    </row>
    <row r="66" spans="1:6" x14ac:dyDescent="0.25">
      <c r="A66" s="170"/>
      <c r="B66" s="12" t="s">
        <v>791</v>
      </c>
      <c r="C66" s="13">
        <v>2271</v>
      </c>
      <c r="D66" s="13">
        <v>1139</v>
      </c>
      <c r="E66" s="13">
        <v>446</v>
      </c>
      <c r="F66" s="25">
        <v>266</v>
      </c>
    </row>
    <row r="67" spans="1:6" x14ac:dyDescent="0.25">
      <c r="A67" s="170"/>
      <c r="B67" s="12" t="s">
        <v>792</v>
      </c>
      <c r="C67" s="13">
        <v>708</v>
      </c>
      <c r="D67" s="13">
        <v>320</v>
      </c>
      <c r="E67" s="13">
        <v>144</v>
      </c>
      <c r="F67" s="25">
        <v>89</v>
      </c>
    </row>
    <row r="68" spans="1:6" x14ac:dyDescent="0.25">
      <c r="A68" s="170"/>
      <c r="B68" s="12" t="s">
        <v>740</v>
      </c>
      <c r="C68" s="13">
        <v>14</v>
      </c>
      <c r="D68" s="13">
        <v>12</v>
      </c>
      <c r="E68" s="13">
        <v>11</v>
      </c>
      <c r="F68" s="25">
        <v>0</v>
      </c>
    </row>
    <row r="69" spans="1:6" x14ac:dyDescent="0.25">
      <c r="A69" s="170"/>
      <c r="B69" s="12" t="s">
        <v>349</v>
      </c>
      <c r="C69" s="13">
        <v>4</v>
      </c>
      <c r="D69" s="13">
        <v>0</v>
      </c>
      <c r="E69" s="13">
        <v>10</v>
      </c>
      <c r="F69" s="25">
        <v>10</v>
      </c>
    </row>
    <row r="70" spans="1:6" x14ac:dyDescent="0.25">
      <c r="A70" s="170"/>
      <c r="B70" s="12" t="s">
        <v>741</v>
      </c>
      <c r="C70" s="13">
        <v>124</v>
      </c>
      <c r="D70" s="13">
        <v>13</v>
      </c>
      <c r="E70" s="13">
        <v>32</v>
      </c>
      <c r="F70" s="25">
        <v>27</v>
      </c>
    </row>
    <row r="71" spans="1:6" x14ac:dyDescent="0.25">
      <c r="A71" s="170"/>
      <c r="B71" s="12" t="s">
        <v>742</v>
      </c>
      <c r="C71" s="13">
        <v>226</v>
      </c>
      <c r="D71" s="13">
        <v>30</v>
      </c>
      <c r="E71" s="13">
        <v>6</v>
      </c>
      <c r="F71" s="25">
        <v>3</v>
      </c>
    </row>
    <row r="72" spans="1:6" x14ac:dyDescent="0.25">
      <c r="A72" s="170"/>
      <c r="B72" s="12" t="s">
        <v>743</v>
      </c>
      <c r="C72" s="13">
        <v>132</v>
      </c>
      <c r="D72" s="13">
        <v>18</v>
      </c>
      <c r="E72" s="13">
        <v>0</v>
      </c>
      <c r="F72" s="25">
        <v>0</v>
      </c>
    </row>
    <row r="73" spans="1:6" x14ac:dyDescent="0.25">
      <c r="A73" s="170"/>
      <c r="B73" s="12" t="s">
        <v>744</v>
      </c>
      <c r="C73" s="13">
        <v>6651</v>
      </c>
      <c r="D73" s="13">
        <v>1979</v>
      </c>
      <c r="E73" s="13">
        <v>1256</v>
      </c>
      <c r="F73" s="25">
        <v>930</v>
      </c>
    </row>
    <row r="74" spans="1:6" x14ac:dyDescent="0.25">
      <c r="A74" s="170"/>
      <c r="B74" s="12" t="s">
        <v>745</v>
      </c>
      <c r="C74" s="13">
        <v>32</v>
      </c>
      <c r="D74" s="13">
        <v>3</v>
      </c>
      <c r="E74" s="13">
        <v>7</v>
      </c>
      <c r="F74" s="25">
        <v>5</v>
      </c>
    </row>
    <row r="75" spans="1:6" x14ac:dyDescent="0.25">
      <c r="A75" s="171"/>
      <c r="B75" s="12" t="s">
        <v>746</v>
      </c>
      <c r="C75" s="13">
        <v>88</v>
      </c>
      <c r="D75" s="13">
        <v>28</v>
      </c>
      <c r="E75" s="13">
        <v>15</v>
      </c>
      <c r="F75" s="25">
        <v>9</v>
      </c>
    </row>
    <row r="76" spans="1:6" x14ac:dyDescent="0.25">
      <c r="A76" s="183" t="s">
        <v>747</v>
      </c>
      <c r="B76" s="184"/>
      <c r="C76" s="32">
        <v>29656</v>
      </c>
      <c r="D76" s="32">
        <v>13517</v>
      </c>
      <c r="E76" s="32">
        <v>4733</v>
      </c>
      <c r="F76" s="32">
        <v>3378</v>
      </c>
    </row>
    <row r="77" spans="1:6" x14ac:dyDescent="0.25">
      <c r="A77" s="169" t="s">
        <v>793</v>
      </c>
      <c r="B77" s="12" t="s">
        <v>748</v>
      </c>
      <c r="C77" s="13">
        <v>549</v>
      </c>
      <c r="D77" s="13">
        <v>326</v>
      </c>
      <c r="E77" s="13">
        <v>14</v>
      </c>
      <c r="F77" s="25">
        <v>0</v>
      </c>
    </row>
    <row r="78" spans="1:6" x14ac:dyDescent="0.25">
      <c r="A78" s="170"/>
      <c r="B78" s="12" t="s">
        <v>749</v>
      </c>
      <c r="C78" s="13">
        <v>171</v>
      </c>
      <c r="D78" s="13">
        <v>120</v>
      </c>
      <c r="E78" s="13">
        <v>17</v>
      </c>
      <c r="F78" s="25">
        <v>0</v>
      </c>
    </row>
    <row r="79" spans="1:6" x14ac:dyDescent="0.25">
      <c r="A79" s="171"/>
      <c r="B79" s="12" t="s">
        <v>106</v>
      </c>
      <c r="C79" s="13">
        <v>901</v>
      </c>
      <c r="D79" s="13">
        <v>165</v>
      </c>
      <c r="E79" s="13">
        <v>113</v>
      </c>
      <c r="F79" s="25">
        <v>0</v>
      </c>
    </row>
    <row r="80" spans="1:6" x14ac:dyDescent="0.25">
      <c r="A80" s="183" t="s">
        <v>794</v>
      </c>
      <c r="B80" s="184"/>
      <c r="C80" s="32">
        <v>1621</v>
      </c>
      <c r="D80" s="32">
        <v>611</v>
      </c>
      <c r="E80" s="32">
        <v>144</v>
      </c>
      <c r="F80" s="32">
        <v>0</v>
      </c>
    </row>
  </sheetData>
  <sheetProtection algorithmName="SHA-512" hashValue="Y/BzvSDlaQSJJPOeyu1Afn7IzOhrkZAYZL2gA5KOYvYhlEkEUfn0H3FT/SSrjyUzjAY20w8Wf7BjdNGFHHdZbQ==" saltValue="ItlVYUMCku24KoHtpIjudw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23</v>
      </c>
    </row>
    <row r="6" spans="1:3" x14ac:dyDescent="0.25">
      <c r="A6" s="11" t="s">
        <v>798</v>
      </c>
      <c r="B6" s="18"/>
      <c r="C6" s="25">
        <v>137</v>
      </c>
    </row>
    <row r="7" spans="1:3" x14ac:dyDescent="0.25">
      <c r="A7" s="11" t="s">
        <v>799</v>
      </c>
      <c r="B7" s="18"/>
      <c r="C7" s="25">
        <v>2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5">
        <v>1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8"/>
    </row>
    <row r="13" spans="1:3" x14ac:dyDescent="0.25">
      <c r="A13" s="11" t="s">
        <v>798</v>
      </c>
      <c r="B13" s="18"/>
      <c r="C13" s="25">
        <v>117</v>
      </c>
    </row>
    <row r="14" spans="1:3" x14ac:dyDescent="0.25">
      <c r="A14" s="11" t="s">
        <v>803</v>
      </c>
      <c r="B14" s="18"/>
      <c r="C14" s="28"/>
    </row>
    <row r="15" spans="1:3" x14ac:dyDescent="0.25">
      <c r="A15" s="11" t="s">
        <v>800</v>
      </c>
      <c r="B15" s="18"/>
      <c r="C15" s="28"/>
    </row>
    <row r="16" spans="1:3" x14ac:dyDescent="0.25">
      <c r="A16" s="11" t="s">
        <v>801</v>
      </c>
      <c r="B16" s="19"/>
      <c r="C16" s="36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6</v>
      </c>
    </row>
    <row r="20" spans="1:3" x14ac:dyDescent="0.25">
      <c r="A20" s="11" t="s">
        <v>805</v>
      </c>
      <c r="B20" s="18"/>
      <c r="C20" s="25">
        <v>6</v>
      </c>
    </row>
    <row r="21" spans="1:3" x14ac:dyDescent="0.25">
      <c r="A21" s="11" t="s">
        <v>806</v>
      </c>
      <c r="B21" s="18"/>
      <c r="C21" s="25">
        <v>0</v>
      </c>
    </row>
    <row r="22" spans="1:3" x14ac:dyDescent="0.25">
      <c r="A22" s="11" t="s">
        <v>807</v>
      </c>
      <c r="B22" s="19"/>
      <c r="C22" s="35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66</v>
      </c>
    </row>
    <row r="26" spans="1:3" x14ac:dyDescent="0.25">
      <c r="A26" s="11" t="s">
        <v>810</v>
      </c>
      <c r="B26" s="19"/>
      <c r="C26" s="35">
        <v>119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35</v>
      </c>
    </row>
    <row r="30" spans="1:3" x14ac:dyDescent="0.25">
      <c r="A30" s="11" t="s">
        <v>813</v>
      </c>
      <c r="B30" s="19"/>
      <c r="C30" s="35">
        <v>2</v>
      </c>
    </row>
  </sheetData>
  <sheetProtection algorithmName="SHA-512" hashValue="5ci8PswianLREluKKMqqV/n1K27YUOt6RhnZ6sNr8fCJLr16mGzQcy6X6IL8Re7EuhuedjW78nPpTz59ieEjAQ==" saltValue="qoESLkN3lhhz5cBEp694k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8"/>
    </row>
    <row r="6" spans="1:3" x14ac:dyDescent="0.25">
      <c r="A6" s="11" t="s">
        <v>817</v>
      </c>
      <c r="B6" s="18"/>
      <c r="C6" s="25">
        <v>728</v>
      </c>
    </row>
    <row r="7" spans="1:3" x14ac:dyDescent="0.25">
      <c r="A7" s="11" t="s">
        <v>818</v>
      </c>
      <c r="B7" s="18"/>
      <c r="C7" s="25">
        <v>141</v>
      </c>
    </row>
    <row r="8" spans="1:3" x14ac:dyDescent="0.25">
      <c r="A8" s="11" t="s">
        <v>819</v>
      </c>
      <c r="B8" s="18"/>
      <c r="C8" s="25">
        <v>92</v>
      </c>
    </row>
    <row r="9" spans="1:3" x14ac:dyDescent="0.25">
      <c r="A9" s="11" t="s">
        <v>820</v>
      </c>
      <c r="B9" s="18"/>
      <c r="C9" s="28"/>
    </row>
    <row r="10" spans="1:3" x14ac:dyDescent="0.25">
      <c r="A10" s="11" t="s">
        <v>821</v>
      </c>
      <c r="B10" s="19"/>
      <c r="C10" s="36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967</v>
      </c>
    </row>
    <row r="14" spans="1:3" x14ac:dyDescent="0.25">
      <c r="A14" s="11" t="s">
        <v>824</v>
      </c>
      <c r="B14" s="18"/>
      <c r="C14" s="25">
        <v>168</v>
      </c>
    </row>
    <row r="15" spans="1:3" x14ac:dyDescent="0.25">
      <c r="A15" s="11" t="s">
        <v>825</v>
      </c>
      <c r="B15" s="19"/>
      <c r="C15" s="35">
        <v>3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241</v>
      </c>
    </row>
    <row r="19" spans="1:3" x14ac:dyDescent="0.25">
      <c r="A19" s="11" t="s">
        <v>828</v>
      </c>
      <c r="B19" s="18"/>
      <c r="C19" s="25">
        <v>796</v>
      </c>
    </row>
    <row r="20" spans="1:3" x14ac:dyDescent="0.25">
      <c r="A20" s="11" t="s">
        <v>829</v>
      </c>
      <c r="B20" s="19"/>
      <c r="C20" s="35">
        <v>771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5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3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6</v>
      </c>
    </row>
    <row r="33" spans="1:3" x14ac:dyDescent="0.25">
      <c r="A33" s="11" t="s">
        <v>760</v>
      </c>
      <c r="B33" s="18"/>
      <c r="C33" s="25">
        <v>4</v>
      </c>
    </row>
    <row r="34" spans="1:3" x14ac:dyDescent="0.25">
      <c r="A34" s="11" t="s">
        <v>840</v>
      </c>
      <c r="B34" s="18"/>
      <c r="C34" s="25">
        <v>4</v>
      </c>
    </row>
    <row r="35" spans="1:3" x14ac:dyDescent="0.25">
      <c r="A35" s="11" t="s">
        <v>841</v>
      </c>
      <c r="B35" s="19"/>
      <c r="C35" s="35">
        <v>45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2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13</v>
      </c>
    </row>
    <row r="41" spans="1:3" x14ac:dyDescent="0.25">
      <c r="A41" s="11" t="s">
        <v>760</v>
      </c>
      <c r="B41" s="18"/>
      <c r="C41" s="25">
        <v>9</v>
      </c>
    </row>
    <row r="42" spans="1:3" x14ac:dyDescent="0.25">
      <c r="A42" s="11" t="s">
        <v>840</v>
      </c>
      <c r="B42" s="19"/>
      <c r="C42" s="35">
        <v>7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2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42</v>
      </c>
    </row>
    <row r="48" spans="1:3" x14ac:dyDescent="0.25">
      <c r="A48" s="11" t="s">
        <v>760</v>
      </c>
      <c r="B48" s="18"/>
      <c r="C48" s="25">
        <v>9</v>
      </c>
    </row>
    <row r="49" spans="1:3" x14ac:dyDescent="0.25">
      <c r="A49" s="11" t="s">
        <v>840</v>
      </c>
      <c r="B49" s="19"/>
      <c r="C49" s="35">
        <v>2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1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45</v>
      </c>
    </row>
    <row r="55" spans="1:3" x14ac:dyDescent="0.25">
      <c r="A55" s="11" t="s">
        <v>760</v>
      </c>
      <c r="B55" s="18"/>
      <c r="C55" s="25">
        <v>5</v>
      </c>
    </row>
    <row r="56" spans="1:3" x14ac:dyDescent="0.25">
      <c r="A56" s="11" t="s">
        <v>840</v>
      </c>
      <c r="B56" s="19"/>
      <c r="C56" s="35">
        <v>3</v>
      </c>
    </row>
  </sheetData>
  <sheetProtection algorithmName="SHA-512" hashValue="oXXtlBKBo5Mqcv3kv4V5V1M5VW4aLlSLqmlFkSNkhgiI+vHwWtJJ5RyOrOl+VmFKN+dW0bPSoBIlH0r/aEoQ2A==" saltValue="01Hh0sFbadCPj8Lyn+CCx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>
      <selection activeCell="A9" sqref="A9"/>
    </sheetView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1" t="s">
        <v>475</v>
      </c>
      <c r="B4" s="32">
        <v>4430</v>
      </c>
      <c r="C4" s="32">
        <v>4255</v>
      </c>
      <c r="D4" s="33">
        <v>4.1128084606345497E-2</v>
      </c>
      <c r="E4" s="32">
        <v>9493</v>
      </c>
      <c r="F4" s="32">
        <v>7741</v>
      </c>
      <c r="G4" s="32">
        <v>2399</v>
      </c>
      <c r="H4" s="32">
        <v>2723</v>
      </c>
      <c r="I4" s="32">
        <v>0</v>
      </c>
      <c r="J4" s="32">
        <v>0</v>
      </c>
      <c r="K4" s="32">
        <v>1</v>
      </c>
      <c r="L4" s="32">
        <v>2</v>
      </c>
      <c r="M4" s="32">
        <v>2</v>
      </c>
      <c r="N4" s="32">
        <v>21</v>
      </c>
      <c r="O4" s="32">
        <v>2512</v>
      </c>
    </row>
    <row r="5" spans="1:15" x14ac:dyDescent="0.25">
      <c r="A5" s="12" t="s">
        <v>476</v>
      </c>
      <c r="B5" s="13">
        <v>160</v>
      </c>
      <c r="C5" s="13">
        <v>150</v>
      </c>
      <c r="D5" s="34">
        <v>6.6666666666666693E-2</v>
      </c>
      <c r="E5" s="13">
        <v>120</v>
      </c>
      <c r="F5" s="13">
        <v>89</v>
      </c>
      <c r="G5" s="13">
        <v>41</v>
      </c>
      <c r="H5" s="13">
        <v>55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43</v>
      </c>
    </row>
    <row r="6" spans="1:15" x14ac:dyDescent="0.25">
      <c r="A6" s="12" t="s">
        <v>477</v>
      </c>
      <c r="B6" s="13">
        <v>2149</v>
      </c>
      <c r="C6" s="13">
        <v>2189</v>
      </c>
      <c r="D6" s="34">
        <v>-1.8273184102329799E-2</v>
      </c>
      <c r="E6" s="13">
        <v>4925</v>
      </c>
      <c r="F6" s="13">
        <v>4100</v>
      </c>
      <c r="G6" s="13">
        <v>1159</v>
      </c>
      <c r="H6" s="13">
        <v>1239</v>
      </c>
      <c r="I6" s="13">
        <v>0</v>
      </c>
      <c r="J6" s="13">
        <v>0</v>
      </c>
      <c r="K6" s="13">
        <v>1</v>
      </c>
      <c r="L6" s="13">
        <v>2</v>
      </c>
      <c r="M6" s="13">
        <v>0</v>
      </c>
      <c r="N6" s="13">
        <v>4</v>
      </c>
      <c r="O6" s="25">
        <v>1220</v>
      </c>
    </row>
    <row r="7" spans="1:15" x14ac:dyDescent="0.25">
      <c r="A7" s="12" t="s">
        <v>478</v>
      </c>
      <c r="B7" s="13">
        <v>230</v>
      </c>
      <c r="C7" s="13">
        <v>200</v>
      </c>
      <c r="D7" s="34">
        <v>0.15</v>
      </c>
      <c r="E7" s="13">
        <v>79</v>
      </c>
      <c r="F7" s="13">
        <v>64</v>
      </c>
      <c r="G7" s="13">
        <v>101</v>
      </c>
      <c r="H7" s="13">
        <v>157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9</v>
      </c>
      <c r="O7" s="25">
        <v>94</v>
      </c>
    </row>
    <row r="8" spans="1:15" x14ac:dyDescent="0.25">
      <c r="A8" s="12" t="s">
        <v>479</v>
      </c>
      <c r="B8" s="13">
        <v>64</v>
      </c>
      <c r="C8" s="13">
        <v>17</v>
      </c>
      <c r="D8" s="34">
        <v>2.7647058823529398</v>
      </c>
      <c r="E8" s="13">
        <v>10</v>
      </c>
      <c r="F8" s="13">
        <v>8</v>
      </c>
      <c r="G8" s="13">
        <v>15</v>
      </c>
      <c r="H8" s="13">
        <v>25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5">
        <v>6</v>
      </c>
    </row>
    <row r="9" spans="1:15" x14ac:dyDescent="0.25">
      <c r="A9" s="12" t="s">
        <v>480</v>
      </c>
      <c r="B9" s="13">
        <v>111</v>
      </c>
      <c r="C9" s="13">
        <v>110</v>
      </c>
      <c r="D9" s="34">
        <v>9.0909090909090905E-3</v>
      </c>
      <c r="E9" s="13">
        <v>281</v>
      </c>
      <c r="F9" s="13">
        <v>250</v>
      </c>
      <c r="G9" s="13">
        <v>239</v>
      </c>
      <c r="H9" s="13">
        <v>135</v>
      </c>
      <c r="I9" s="13">
        <v>0</v>
      </c>
      <c r="J9" s="13">
        <v>0</v>
      </c>
      <c r="K9" s="13">
        <v>0</v>
      </c>
      <c r="L9" s="13">
        <v>0</v>
      </c>
      <c r="M9" s="13">
        <v>1</v>
      </c>
      <c r="N9" s="13">
        <v>0</v>
      </c>
      <c r="O9" s="25">
        <v>151</v>
      </c>
    </row>
    <row r="10" spans="1:15" x14ac:dyDescent="0.25">
      <c r="A10" s="12" t="s">
        <v>481</v>
      </c>
      <c r="B10" s="13">
        <v>1715</v>
      </c>
      <c r="C10" s="13">
        <v>1589</v>
      </c>
      <c r="D10" s="34">
        <v>7.9295154185022004E-2</v>
      </c>
      <c r="E10" s="13">
        <v>4077</v>
      </c>
      <c r="F10" s="13">
        <v>3228</v>
      </c>
      <c r="G10" s="13">
        <v>844</v>
      </c>
      <c r="H10" s="13">
        <v>1112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7</v>
      </c>
      <c r="O10" s="25">
        <v>998</v>
      </c>
    </row>
    <row r="11" spans="1:15" x14ac:dyDescent="0.25">
      <c r="A11" s="15" t="s">
        <v>482</v>
      </c>
      <c r="B11" s="16">
        <v>1</v>
      </c>
      <c r="C11" s="16">
        <v>0</v>
      </c>
      <c r="D11" s="48">
        <v>0</v>
      </c>
      <c r="E11" s="16">
        <v>1</v>
      </c>
      <c r="F11" s="16">
        <v>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0</v>
      </c>
    </row>
  </sheetData>
  <sheetProtection algorithmName="SHA-512" hashValue="8lMP3SCT3iCqYqzYUCxlIF1tyK0tUMg4aPXPHn1s3LLeuoO5pmfWEyFrzvQKoZWvlnQNL2nu8x8lZYbSv3RWcg==" saltValue="/zzovnqTg5JMsCtY9Uikh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36</v>
      </c>
      <c r="D5" s="13">
        <v>1</v>
      </c>
      <c r="E5" s="25">
        <v>38</v>
      </c>
    </row>
    <row r="6" spans="1:5" x14ac:dyDescent="0.25">
      <c r="A6" s="11" t="s">
        <v>849</v>
      </c>
      <c r="B6" s="18"/>
      <c r="C6" s="13">
        <v>25</v>
      </c>
      <c r="D6" s="13">
        <v>10</v>
      </c>
      <c r="E6" s="25">
        <v>17</v>
      </c>
    </row>
    <row r="7" spans="1:5" x14ac:dyDescent="0.25">
      <c r="A7" s="11" t="s">
        <v>850</v>
      </c>
      <c r="B7" s="18"/>
      <c r="C7" s="13">
        <v>7</v>
      </c>
      <c r="D7" s="13">
        <v>3</v>
      </c>
      <c r="E7" s="25">
        <v>3</v>
      </c>
    </row>
    <row r="8" spans="1:5" x14ac:dyDescent="0.25">
      <c r="A8" s="11" t="s">
        <v>851</v>
      </c>
      <c r="B8" s="18"/>
      <c r="C8" s="13">
        <v>52</v>
      </c>
      <c r="D8" s="13">
        <v>38</v>
      </c>
      <c r="E8" s="25">
        <v>13</v>
      </c>
    </row>
    <row r="9" spans="1:5" x14ac:dyDescent="0.25">
      <c r="A9" s="11" t="s">
        <v>459</v>
      </c>
      <c r="B9" s="18"/>
      <c r="C9" s="13">
        <v>2</v>
      </c>
      <c r="D9" s="13">
        <v>3</v>
      </c>
      <c r="E9" s="25">
        <v>5</v>
      </c>
    </row>
    <row r="10" spans="1:5" x14ac:dyDescent="0.25">
      <c r="A10" s="11" t="s">
        <v>852</v>
      </c>
      <c r="B10" s="18"/>
      <c r="C10" s="13">
        <v>6</v>
      </c>
      <c r="D10" s="13">
        <v>3</v>
      </c>
      <c r="E10" s="25">
        <v>2</v>
      </c>
    </row>
    <row r="11" spans="1:5" x14ac:dyDescent="0.25">
      <c r="A11" s="183" t="s">
        <v>624</v>
      </c>
      <c r="B11" s="184"/>
      <c r="C11" s="32">
        <v>128</v>
      </c>
      <c r="D11" s="32">
        <v>58</v>
      </c>
      <c r="E11" s="32">
        <v>78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48</v>
      </c>
    </row>
    <row r="15" spans="1:5" x14ac:dyDescent="0.25">
      <c r="A15" s="11" t="s">
        <v>855</v>
      </c>
      <c r="B15" s="18"/>
      <c r="C15" s="25">
        <v>5</v>
      </c>
    </row>
    <row r="16" spans="1:5" x14ac:dyDescent="0.25">
      <c r="A16" s="11" t="s">
        <v>856</v>
      </c>
      <c r="B16" s="18"/>
      <c r="C16" s="25">
        <v>1</v>
      </c>
    </row>
    <row r="17" spans="1:3" x14ac:dyDescent="0.25">
      <c r="A17" s="183" t="s">
        <v>624</v>
      </c>
      <c r="B17" s="184"/>
      <c r="C17" s="32">
        <v>54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40</v>
      </c>
    </row>
    <row r="21" spans="1:3" x14ac:dyDescent="0.25">
      <c r="A21" s="11" t="s">
        <v>849</v>
      </c>
      <c r="B21" s="18"/>
      <c r="C21" s="25">
        <v>30</v>
      </c>
    </row>
    <row r="22" spans="1:3" x14ac:dyDescent="0.25">
      <c r="A22" s="11" t="s">
        <v>850</v>
      </c>
      <c r="B22" s="18"/>
      <c r="C22" s="25">
        <v>10</v>
      </c>
    </row>
    <row r="23" spans="1:3" x14ac:dyDescent="0.25">
      <c r="A23" s="11" t="s">
        <v>851</v>
      </c>
      <c r="B23" s="18"/>
      <c r="C23" s="25">
        <v>83</v>
      </c>
    </row>
    <row r="24" spans="1:3" x14ac:dyDescent="0.25">
      <c r="A24" s="11" t="s">
        <v>459</v>
      </c>
      <c r="B24" s="18"/>
      <c r="C24" s="25">
        <v>4</v>
      </c>
    </row>
    <row r="25" spans="1:3" x14ac:dyDescent="0.25">
      <c r="A25" s="11" t="s">
        <v>852</v>
      </c>
      <c r="B25" s="18"/>
      <c r="C25" s="25">
        <v>14</v>
      </c>
    </row>
    <row r="26" spans="1:3" x14ac:dyDescent="0.25">
      <c r="A26" s="183" t="s">
        <v>624</v>
      </c>
      <c r="B26" s="184"/>
      <c r="C26" s="32">
        <v>181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208</v>
      </c>
    </row>
    <row r="30" spans="1:3" x14ac:dyDescent="0.25">
      <c r="A30" s="11" t="s">
        <v>696</v>
      </c>
      <c r="B30" s="18"/>
      <c r="C30" s="25">
        <v>4</v>
      </c>
    </row>
    <row r="31" spans="1:3" x14ac:dyDescent="0.25">
      <c r="A31" s="11" t="s">
        <v>858</v>
      </c>
      <c r="B31" s="18"/>
      <c r="C31" s="25">
        <v>186</v>
      </c>
    </row>
    <row r="32" spans="1:3" x14ac:dyDescent="0.25">
      <c r="A32" s="11" t="s">
        <v>793</v>
      </c>
      <c r="B32" s="18"/>
      <c r="C32" s="25">
        <v>1</v>
      </c>
    </row>
    <row r="33" spans="1:3" x14ac:dyDescent="0.25">
      <c r="A33" s="11" t="s">
        <v>859</v>
      </c>
      <c r="B33" s="18"/>
      <c r="C33" s="25">
        <v>53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4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3" t="s">
        <v>624</v>
      </c>
      <c r="B38" s="184"/>
      <c r="C38" s="32">
        <v>456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5</v>
      </c>
    </row>
    <row r="42" spans="1:3" x14ac:dyDescent="0.25">
      <c r="A42" s="11" t="s">
        <v>849</v>
      </c>
      <c r="B42" s="18"/>
      <c r="C42" s="25">
        <v>14</v>
      </c>
    </row>
    <row r="43" spans="1:3" x14ac:dyDescent="0.25">
      <c r="A43" s="11" t="s">
        <v>850</v>
      </c>
      <c r="B43" s="18"/>
      <c r="C43" s="25">
        <v>2</v>
      </c>
    </row>
    <row r="44" spans="1:3" x14ac:dyDescent="0.25">
      <c r="A44" s="11" t="s">
        <v>851</v>
      </c>
      <c r="B44" s="18"/>
      <c r="C44" s="25">
        <v>47</v>
      </c>
    </row>
    <row r="45" spans="1:3" x14ac:dyDescent="0.25">
      <c r="A45" s="11" t="s">
        <v>459</v>
      </c>
      <c r="B45" s="18"/>
      <c r="C45" s="25">
        <v>13</v>
      </c>
    </row>
    <row r="46" spans="1:3" x14ac:dyDescent="0.25">
      <c r="A46" s="11" t="s">
        <v>852</v>
      </c>
      <c r="B46" s="18"/>
      <c r="C46" s="25">
        <v>12</v>
      </c>
    </row>
    <row r="47" spans="1:3" x14ac:dyDescent="0.25">
      <c r="A47" s="183" t="s">
        <v>624</v>
      </c>
      <c r="B47" s="184"/>
      <c r="C47" s="32">
        <v>93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9" t="s">
        <v>848</v>
      </c>
      <c r="B50" s="12" t="s">
        <v>76</v>
      </c>
      <c r="C50" s="25">
        <v>14</v>
      </c>
    </row>
    <row r="51" spans="1:3" x14ac:dyDescent="0.25">
      <c r="A51" s="171"/>
      <c r="B51" s="12" t="s">
        <v>77</v>
      </c>
      <c r="C51" s="25">
        <v>1</v>
      </c>
    </row>
    <row r="52" spans="1:3" x14ac:dyDescent="0.25">
      <c r="A52" s="169" t="s">
        <v>849</v>
      </c>
      <c r="B52" s="12" t="s">
        <v>76</v>
      </c>
      <c r="C52" s="25">
        <v>8</v>
      </c>
    </row>
    <row r="53" spans="1:3" x14ac:dyDescent="0.25">
      <c r="A53" s="171"/>
      <c r="B53" s="12" t="s">
        <v>77</v>
      </c>
      <c r="C53" s="25">
        <v>2</v>
      </c>
    </row>
    <row r="54" spans="1:3" x14ac:dyDescent="0.25">
      <c r="A54" s="169" t="s">
        <v>850</v>
      </c>
      <c r="B54" s="12" t="s">
        <v>76</v>
      </c>
      <c r="C54" s="25">
        <v>2</v>
      </c>
    </row>
    <row r="55" spans="1:3" x14ac:dyDescent="0.25">
      <c r="A55" s="171"/>
      <c r="B55" s="12" t="s">
        <v>77</v>
      </c>
      <c r="C55" s="25">
        <v>1</v>
      </c>
    </row>
    <row r="56" spans="1:3" x14ac:dyDescent="0.25">
      <c r="A56" s="169" t="s">
        <v>851</v>
      </c>
      <c r="B56" s="12" t="s">
        <v>76</v>
      </c>
      <c r="C56" s="25">
        <v>37</v>
      </c>
    </row>
    <row r="57" spans="1:3" x14ac:dyDescent="0.25">
      <c r="A57" s="171"/>
      <c r="B57" s="12" t="s">
        <v>77</v>
      </c>
      <c r="C57" s="25">
        <v>5</v>
      </c>
    </row>
    <row r="58" spans="1:3" x14ac:dyDescent="0.25">
      <c r="A58" s="169" t="s">
        <v>459</v>
      </c>
      <c r="B58" s="12" t="s">
        <v>76</v>
      </c>
      <c r="C58" s="25">
        <v>9</v>
      </c>
    </row>
    <row r="59" spans="1:3" x14ac:dyDescent="0.25">
      <c r="A59" s="171"/>
      <c r="B59" s="12" t="s">
        <v>77</v>
      </c>
      <c r="C59" s="25">
        <v>1</v>
      </c>
    </row>
    <row r="60" spans="1:3" x14ac:dyDescent="0.25">
      <c r="A60" s="169" t="s">
        <v>852</v>
      </c>
      <c r="B60" s="12" t="s">
        <v>76</v>
      </c>
      <c r="C60" s="25">
        <v>7</v>
      </c>
    </row>
    <row r="61" spans="1:3" x14ac:dyDescent="0.25">
      <c r="A61" s="171"/>
      <c r="B61" s="12" t="s">
        <v>77</v>
      </c>
      <c r="C61" s="25">
        <v>0</v>
      </c>
    </row>
    <row r="62" spans="1:3" x14ac:dyDescent="0.25">
      <c r="A62" s="183" t="s">
        <v>624</v>
      </c>
      <c r="B62" s="184"/>
      <c r="C62" s="32">
        <v>87</v>
      </c>
    </row>
  </sheetData>
  <sheetProtection algorithmName="SHA-512" hashValue="Y2K0iK4mS0Pqa+TUr2tKxq5qgtPVaS3DsKIEYFnXFCqoLghgPPs0BkHydfyz3iYyP0RMzzmrZzEiAqvi90yrvw==" saltValue="KCJ+MWwmAY36SVbzAGqiV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69" t="s">
        <v>866</v>
      </c>
      <c r="B5" s="12" t="s">
        <v>867</v>
      </c>
      <c r="C5" s="13">
        <v>49</v>
      </c>
      <c r="D5" s="13">
        <v>43</v>
      </c>
      <c r="E5" s="13">
        <v>1</v>
      </c>
      <c r="F5" s="25">
        <v>1</v>
      </c>
    </row>
    <row r="6" spans="1:6" x14ac:dyDescent="0.25">
      <c r="A6" s="171"/>
      <c r="B6" s="12" t="s">
        <v>868</v>
      </c>
      <c r="C6" s="13">
        <v>6</v>
      </c>
      <c r="D6" s="13">
        <v>5</v>
      </c>
      <c r="E6" s="13">
        <v>4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13</v>
      </c>
      <c r="D7" s="13">
        <v>17</v>
      </c>
      <c r="E7" s="13">
        <v>0</v>
      </c>
      <c r="F7" s="25">
        <v>0</v>
      </c>
    </row>
    <row r="8" spans="1:6" x14ac:dyDescent="0.25">
      <c r="A8" s="169" t="s">
        <v>871</v>
      </c>
      <c r="B8" s="12" t="s">
        <v>872</v>
      </c>
      <c r="C8" s="13">
        <v>52</v>
      </c>
      <c r="D8" s="13">
        <v>48</v>
      </c>
      <c r="E8" s="13">
        <v>10</v>
      </c>
      <c r="F8" s="25">
        <v>1</v>
      </c>
    </row>
    <row r="9" spans="1:6" x14ac:dyDescent="0.25">
      <c r="A9" s="170"/>
      <c r="B9" s="12" t="s">
        <v>873</v>
      </c>
      <c r="C9" s="13">
        <v>46</v>
      </c>
      <c r="D9" s="13">
        <v>5</v>
      </c>
      <c r="E9" s="13">
        <v>0</v>
      </c>
      <c r="F9" s="25">
        <v>1</v>
      </c>
    </row>
    <row r="10" spans="1:6" x14ac:dyDescent="0.25">
      <c r="A10" s="171"/>
      <c r="B10" s="12" t="s">
        <v>874</v>
      </c>
      <c r="C10" s="13">
        <v>2</v>
      </c>
      <c r="D10" s="13">
        <v>3</v>
      </c>
      <c r="E10" s="13">
        <v>1</v>
      </c>
      <c r="F10" s="25">
        <v>0</v>
      </c>
    </row>
    <row r="11" spans="1:6" x14ac:dyDescent="0.25">
      <c r="A11" s="169" t="s">
        <v>875</v>
      </c>
      <c r="B11" s="12" t="s">
        <v>876</v>
      </c>
      <c r="C11" s="13">
        <v>2</v>
      </c>
      <c r="D11" s="13">
        <v>5</v>
      </c>
      <c r="E11" s="13">
        <v>0</v>
      </c>
      <c r="F11" s="25">
        <v>0</v>
      </c>
    </row>
    <row r="12" spans="1:6" x14ac:dyDescent="0.25">
      <c r="A12" s="171"/>
      <c r="B12" s="12" t="s">
        <v>877</v>
      </c>
      <c r="C12" s="13">
        <v>34</v>
      </c>
      <c r="D12" s="13">
        <v>28</v>
      </c>
      <c r="E12" s="13">
        <v>0</v>
      </c>
      <c r="F12" s="25">
        <v>1</v>
      </c>
    </row>
    <row r="13" spans="1:6" x14ac:dyDescent="0.25">
      <c r="A13" s="11" t="s">
        <v>878</v>
      </c>
      <c r="B13" s="12" t="s">
        <v>879</v>
      </c>
      <c r="C13" s="13">
        <v>1</v>
      </c>
      <c r="D13" s="13">
        <v>2</v>
      </c>
      <c r="E13" s="13">
        <v>1</v>
      </c>
      <c r="F13" s="25">
        <v>1</v>
      </c>
    </row>
    <row r="14" spans="1:6" x14ac:dyDescent="0.25">
      <c r="A14" s="169" t="s">
        <v>880</v>
      </c>
      <c r="B14" s="12" t="s">
        <v>881</v>
      </c>
      <c r="C14" s="13">
        <v>59</v>
      </c>
      <c r="D14" s="13">
        <v>13</v>
      </c>
      <c r="E14" s="13">
        <v>0</v>
      </c>
      <c r="F14" s="25">
        <v>1</v>
      </c>
    </row>
    <row r="15" spans="1:6" x14ac:dyDescent="0.25">
      <c r="A15" s="170"/>
      <c r="B15" s="12" t="s">
        <v>882</v>
      </c>
      <c r="C15" s="13">
        <v>0</v>
      </c>
      <c r="D15" s="13">
        <v>4</v>
      </c>
      <c r="E15" s="13">
        <v>1</v>
      </c>
      <c r="F15" s="25">
        <v>1</v>
      </c>
    </row>
    <row r="16" spans="1:6" x14ac:dyDescent="0.25">
      <c r="A16" s="170"/>
      <c r="B16" s="12" t="s">
        <v>883</v>
      </c>
      <c r="C16" s="13">
        <v>84</v>
      </c>
      <c r="D16" s="13">
        <v>14</v>
      </c>
      <c r="E16" s="13">
        <v>0</v>
      </c>
      <c r="F16" s="25">
        <v>0</v>
      </c>
    </row>
    <row r="17" spans="1:6" x14ac:dyDescent="0.25">
      <c r="A17" s="170"/>
      <c r="B17" s="12" t="s">
        <v>884</v>
      </c>
      <c r="C17" s="13">
        <v>16</v>
      </c>
      <c r="D17" s="13">
        <v>5</v>
      </c>
      <c r="E17" s="13">
        <v>0</v>
      </c>
      <c r="F17" s="25">
        <v>0</v>
      </c>
    </row>
    <row r="18" spans="1:6" x14ac:dyDescent="0.25">
      <c r="A18" s="171"/>
      <c r="B18" s="12" t="s">
        <v>885</v>
      </c>
      <c r="C18" s="13">
        <v>94</v>
      </c>
      <c r="D18" s="13">
        <v>18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21</v>
      </c>
      <c r="D20" s="13">
        <v>3</v>
      </c>
      <c r="E20" s="13">
        <v>6</v>
      </c>
      <c r="F20" s="25">
        <v>13</v>
      </c>
    </row>
    <row r="21" spans="1:6" x14ac:dyDescent="0.25">
      <c r="A21" s="183" t="s">
        <v>624</v>
      </c>
      <c r="B21" s="184"/>
      <c r="C21" s="32">
        <v>479</v>
      </c>
      <c r="D21" s="32">
        <v>213</v>
      </c>
      <c r="E21" s="32">
        <v>24</v>
      </c>
      <c r="F21" s="32">
        <v>20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50</v>
      </c>
    </row>
    <row r="25" spans="1:6" x14ac:dyDescent="0.25">
      <c r="A25" s="11" t="s">
        <v>109</v>
      </c>
      <c r="B25" s="18"/>
      <c r="C25" s="25">
        <v>36</v>
      </c>
    </row>
    <row r="26" spans="1:6" x14ac:dyDescent="0.25">
      <c r="A26" s="11" t="s">
        <v>727</v>
      </c>
      <c r="B26" s="18"/>
      <c r="C26" s="25">
        <v>38</v>
      </c>
    </row>
    <row r="27" spans="1:6" x14ac:dyDescent="0.25">
      <c r="A27" s="183" t="s">
        <v>624</v>
      </c>
      <c r="B27" s="184"/>
      <c r="C27" s="32">
        <v>124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9</v>
      </c>
    </row>
    <row r="31" spans="1:6" x14ac:dyDescent="0.25">
      <c r="A31" s="11" t="s">
        <v>892</v>
      </c>
      <c r="B31" s="18"/>
      <c r="C31" s="25">
        <v>12</v>
      </c>
    </row>
    <row r="32" spans="1:6" x14ac:dyDescent="0.25">
      <c r="A32" s="11" t="s">
        <v>77</v>
      </c>
      <c r="B32" s="18"/>
      <c r="C32" s="25">
        <v>1</v>
      </c>
    </row>
    <row r="33" spans="1:3" x14ac:dyDescent="0.25">
      <c r="A33" s="183" t="s">
        <v>624</v>
      </c>
      <c r="B33" s="184"/>
      <c r="C33" s="32">
        <v>22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167</v>
      </c>
    </row>
    <row r="37" spans="1:3" x14ac:dyDescent="0.25">
      <c r="A37" s="11" t="s">
        <v>895</v>
      </c>
      <c r="B37" s="18"/>
      <c r="C37" s="25">
        <v>32</v>
      </c>
    </row>
    <row r="38" spans="1:3" x14ac:dyDescent="0.25">
      <c r="A38" s="183" t="s">
        <v>624</v>
      </c>
      <c r="B38" s="184"/>
      <c r="C38" s="32">
        <v>199</v>
      </c>
    </row>
    <row r="40" spans="1:3" x14ac:dyDescent="0.25">
      <c r="A40" s="5"/>
    </row>
    <row r="41" spans="1:3" x14ac:dyDescent="0.25">
      <c r="A41" s="185" t="s">
        <v>63</v>
      </c>
    </row>
    <row r="42" spans="1:3" x14ac:dyDescent="0.25">
      <c r="A42" s="185"/>
    </row>
  </sheetData>
  <sheetProtection algorithmName="SHA-512" hashValue="aFW2WXhAbEvKHs8gLoQ78qLeUq3ebRbnKuRLFocdYDA2iB8lNL692Sk7gerAg+j+EdrmLsvdJtoniYJYzM+pqw==" saltValue="zmP5qFGCMLg+D473MlOg5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0" customWidth="1"/>
    <col min="2" max="2" width="4.42578125" style="100" customWidth="1"/>
    <col min="3" max="3" width="18.7109375" style="100" customWidth="1"/>
    <col min="4" max="4" width="36.42578125" style="100" customWidth="1"/>
    <col min="5" max="5" width="18.710937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7109375" style="100" customWidth="1"/>
    <col min="17" max="17" width="11.42578125" style="100"/>
    <col min="18" max="19" width="12.855468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5703125" style="100" customWidth="1"/>
    <col min="40" max="40" width="2.7109375" style="100" customWidth="1"/>
    <col min="41" max="41" width="11.42578125" style="100"/>
    <col min="42" max="44" width="19.28515625" style="100" customWidth="1"/>
    <col min="45" max="45" width="14.85546875" style="100" customWidth="1"/>
    <col min="46" max="46" width="2.710937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85546875" style="100" customWidth="1"/>
    <col min="60" max="60" width="11.42578125" style="100"/>
    <col min="61" max="61" width="19.28515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.140625" style="100" customWidth="1"/>
    <col min="76" max="79" width="11.42578125" style="100"/>
    <col min="80" max="80" width="16.42578125" style="100" customWidth="1"/>
    <col min="81" max="81" width="2.7109375" style="100" customWidth="1"/>
    <col min="82" max="82" width="17" style="100" customWidth="1"/>
    <col min="83" max="84" width="21.140625" style="100" customWidth="1"/>
    <col min="85" max="87" width="11.42578125" style="100"/>
    <col min="88" max="88" width="2.7109375" style="100" customWidth="1"/>
    <col min="89" max="89" width="15.140625" style="100" customWidth="1"/>
    <col min="90" max="90" width="8.28515625" style="100" customWidth="1"/>
    <col min="91" max="91" width="23.42578125" style="100" customWidth="1"/>
    <col min="92" max="92" width="14.85546875" style="100" customWidth="1"/>
    <col min="93" max="93" width="18" style="100" customWidth="1"/>
    <col min="94" max="16384" width="11.42578125" style="100"/>
  </cols>
  <sheetData>
    <row r="1" spans="1:92" ht="18.75" x14ac:dyDescent="0.25">
      <c r="A1" s="98"/>
      <c r="B1" s="99"/>
      <c r="C1" s="188" t="s">
        <v>1016</v>
      </c>
      <c r="D1" s="188"/>
      <c r="E1" s="188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186"/>
      <c r="AA2" s="186"/>
      <c r="AB2" s="186"/>
      <c r="AC2" s="186"/>
      <c r="AH2" s="186"/>
      <c r="AI2" s="186"/>
      <c r="AJ2" s="186"/>
      <c r="AK2" s="186"/>
      <c r="AV2" s="187"/>
      <c r="AW2" s="187"/>
      <c r="AX2" s="187"/>
      <c r="AY2" s="187"/>
      <c r="AZ2" s="187"/>
      <c r="BA2" s="187"/>
      <c r="BK2" s="187" t="s">
        <v>1017</v>
      </c>
      <c r="BL2" s="187"/>
      <c r="BM2" s="187"/>
      <c r="BN2" s="187"/>
      <c r="BO2" s="187"/>
      <c r="BP2" s="187"/>
      <c r="BQ2" s="187"/>
      <c r="BR2" s="187"/>
      <c r="BS2" s="187"/>
      <c r="BT2" s="187"/>
      <c r="CK2" s="103"/>
    </row>
    <row r="3" spans="1:92" s="102" customFormat="1" ht="11.25" x14ac:dyDescent="0.25">
      <c r="Z3" s="186" t="s">
        <v>1018</v>
      </c>
      <c r="AA3" s="186"/>
      <c r="AB3" s="186"/>
      <c r="AC3" s="186"/>
      <c r="AH3" s="186" t="s">
        <v>1019</v>
      </c>
      <c r="AI3" s="186"/>
      <c r="AJ3" s="186"/>
      <c r="AK3" s="186"/>
      <c r="AV3" s="187" t="s">
        <v>726</v>
      </c>
      <c r="AW3" s="187"/>
      <c r="AX3" s="187"/>
      <c r="AY3" s="187"/>
      <c r="AZ3" s="187"/>
      <c r="BA3" s="187"/>
      <c r="CK3" s="103"/>
    </row>
    <row r="4" spans="1:92" s="104" customFormat="1" ht="21.75" customHeight="1" x14ac:dyDescent="0.25">
      <c r="C4" s="186" t="s">
        <v>12</v>
      </c>
      <c r="D4" s="186"/>
      <c r="E4" s="186"/>
      <c r="I4" s="186" t="s">
        <v>34</v>
      </c>
      <c r="J4" s="186"/>
      <c r="K4" s="186"/>
      <c r="L4" s="186"/>
      <c r="M4" s="186"/>
      <c r="Q4" s="186" t="s">
        <v>1020</v>
      </c>
      <c r="R4" s="186"/>
      <c r="S4" s="186"/>
      <c r="T4" s="186"/>
      <c r="U4" s="186"/>
      <c r="V4" s="186"/>
      <c r="AP4" s="186" t="s">
        <v>1021</v>
      </c>
      <c r="AQ4" s="186"/>
      <c r="AR4" s="186"/>
      <c r="BE4" s="186" t="s">
        <v>726</v>
      </c>
      <c r="BF4" s="186"/>
      <c r="BG4" s="186"/>
      <c r="BK4" s="190" t="s">
        <v>1022</v>
      </c>
      <c r="BL4" s="189" t="s">
        <v>1023</v>
      </c>
      <c r="BM4" s="189" t="s">
        <v>1024</v>
      </c>
      <c r="BN4" s="189" t="s">
        <v>147</v>
      </c>
      <c r="BO4" s="189" t="s">
        <v>1025</v>
      </c>
      <c r="BP4" s="189" t="s">
        <v>1026</v>
      </c>
      <c r="BQ4" s="189" t="s">
        <v>1027</v>
      </c>
      <c r="BR4" s="189" t="s">
        <v>254</v>
      </c>
      <c r="BS4" s="191" t="s">
        <v>1028</v>
      </c>
      <c r="BT4" s="191" t="s">
        <v>261</v>
      </c>
      <c r="BU4" s="191" t="s">
        <v>1029</v>
      </c>
      <c r="BX4" s="186" t="s">
        <v>133</v>
      </c>
      <c r="BY4" s="186"/>
      <c r="BZ4" s="186"/>
      <c r="CE4" s="186" t="s">
        <v>1030</v>
      </c>
      <c r="CF4" s="186"/>
      <c r="CK4" s="186" t="s">
        <v>42</v>
      </c>
      <c r="CL4" s="186"/>
      <c r="CM4" s="186"/>
      <c r="CN4" s="186"/>
    </row>
    <row r="5" spans="1:92" s="104" customFormat="1" ht="14.25" customHeight="1" x14ac:dyDescent="0.25">
      <c r="Z5" s="105" t="s">
        <v>1031</v>
      </c>
      <c r="AA5" s="106" t="s">
        <v>1032</v>
      </c>
      <c r="AB5" s="106" t="s">
        <v>76</v>
      </c>
      <c r="AC5" s="107" t="s">
        <v>76</v>
      </c>
      <c r="AH5" s="105" t="s">
        <v>1031</v>
      </c>
      <c r="AI5" s="106" t="s">
        <v>1032</v>
      </c>
      <c r="AJ5" s="106" t="s">
        <v>76</v>
      </c>
      <c r="AK5" s="107" t="s">
        <v>76</v>
      </c>
      <c r="AV5" s="190" t="s">
        <v>1033</v>
      </c>
      <c r="AW5" s="189" t="s">
        <v>1034</v>
      </c>
      <c r="AX5" s="189" t="s">
        <v>1035</v>
      </c>
      <c r="AY5" s="189" t="s">
        <v>104</v>
      </c>
      <c r="AZ5" s="189" t="s">
        <v>105</v>
      </c>
      <c r="BA5" s="191" t="s">
        <v>106</v>
      </c>
      <c r="BK5" s="190"/>
      <c r="BL5" s="189"/>
      <c r="BM5" s="189"/>
      <c r="BN5" s="189"/>
      <c r="BO5" s="189"/>
      <c r="BP5" s="189"/>
      <c r="BQ5" s="189"/>
      <c r="BR5" s="189"/>
      <c r="BS5" s="191"/>
      <c r="BT5" s="191"/>
      <c r="BU5" s="191"/>
    </row>
    <row r="6" spans="1:92" s="104" customFormat="1" ht="14.25" customHeight="1" x14ac:dyDescent="0.25">
      <c r="C6" s="108" t="s">
        <v>17</v>
      </c>
      <c r="D6" s="109" t="s">
        <v>1036</v>
      </c>
      <c r="E6" s="108" t="s">
        <v>21</v>
      </c>
      <c r="I6" s="110" t="s">
        <v>43</v>
      </c>
      <c r="J6" s="109" t="s">
        <v>1037</v>
      </c>
      <c r="K6" s="109" t="s">
        <v>57</v>
      </c>
      <c r="L6" s="109" t="s">
        <v>59</v>
      </c>
      <c r="M6" s="111" t="s">
        <v>1038</v>
      </c>
      <c r="N6" s="112" t="s">
        <v>1039</v>
      </c>
      <c r="O6" s="112"/>
      <c r="Q6" s="110" t="s">
        <v>1040</v>
      </c>
      <c r="R6" s="109" t="s">
        <v>1041</v>
      </c>
      <c r="S6" s="109" t="s">
        <v>1042</v>
      </c>
      <c r="T6" s="109" t="s">
        <v>698</v>
      </c>
      <c r="U6" s="109" t="s">
        <v>1043</v>
      </c>
      <c r="V6" s="111" t="s">
        <v>187</v>
      </c>
      <c r="Z6" s="113" t="s">
        <v>1044</v>
      </c>
      <c r="AA6" s="114" t="s">
        <v>1044</v>
      </c>
      <c r="AB6" s="114" t="s">
        <v>1045</v>
      </c>
      <c r="AC6" s="115" t="s">
        <v>1046</v>
      </c>
      <c r="AH6" s="113" t="s">
        <v>1044</v>
      </c>
      <c r="AI6" s="114" t="s">
        <v>1044</v>
      </c>
      <c r="AJ6" s="114" t="s">
        <v>1045</v>
      </c>
      <c r="AK6" s="115" t="s">
        <v>1046</v>
      </c>
      <c r="AP6" s="110" t="s">
        <v>1047</v>
      </c>
      <c r="AQ6" s="109" t="s">
        <v>95</v>
      </c>
      <c r="AR6" s="111" t="s">
        <v>1048</v>
      </c>
      <c r="AV6" s="190"/>
      <c r="AW6" s="189"/>
      <c r="AX6" s="189"/>
      <c r="AY6" s="189"/>
      <c r="AZ6" s="189"/>
      <c r="BA6" s="191"/>
      <c r="BE6" s="110" t="s">
        <v>108</v>
      </c>
      <c r="BF6" s="109" t="s">
        <v>109</v>
      </c>
      <c r="BG6" s="111" t="s">
        <v>1049</v>
      </c>
      <c r="BK6" s="190"/>
      <c r="BL6" s="189"/>
      <c r="BM6" s="189"/>
      <c r="BN6" s="189"/>
      <c r="BO6" s="189"/>
      <c r="BP6" s="189"/>
      <c r="BQ6" s="189"/>
      <c r="BR6" s="189"/>
      <c r="BS6" s="191"/>
      <c r="BT6" s="191"/>
      <c r="BU6" s="191"/>
      <c r="BX6" s="110" t="s">
        <v>1022</v>
      </c>
      <c r="BY6" s="109" t="s">
        <v>1050</v>
      </c>
      <c r="BZ6" s="111" t="s">
        <v>106</v>
      </c>
      <c r="CE6" s="110" t="s">
        <v>1051</v>
      </c>
      <c r="CF6" s="111" t="s">
        <v>1052</v>
      </c>
      <c r="CL6" s="110" t="s">
        <v>43</v>
      </c>
      <c r="CM6" s="111" t="s">
        <v>44</v>
      </c>
    </row>
    <row r="7" spans="1:92" s="116" customFormat="1" ht="21" customHeight="1" x14ac:dyDescent="0.25">
      <c r="C7" s="117">
        <f>DatosGenerales!C9</f>
        <v>132959</v>
      </c>
      <c r="D7" s="118">
        <f>SUM(DatosGenerales!C16:C20)</f>
        <v>22121</v>
      </c>
      <c r="E7" s="117">
        <f>SUM(DatosGenerales!C13:C15)</f>
        <v>132890</v>
      </c>
      <c r="I7" s="119">
        <f>DatosGenerales!C27</f>
        <v>24126</v>
      </c>
      <c r="J7" s="118">
        <f>DatosGenerales!C28</f>
        <v>3161</v>
      </c>
      <c r="K7" s="117">
        <f>SUM(DatosGenerales!C29:C30)</f>
        <v>3290</v>
      </c>
      <c r="L7" s="118">
        <f>DatosGenerales!C32</f>
        <v>16068</v>
      </c>
      <c r="M7" s="117">
        <f>DatosGenerales!C81</f>
        <v>7453</v>
      </c>
      <c r="N7" s="120">
        <f>L7-M7</f>
        <v>8615</v>
      </c>
      <c r="O7" s="120"/>
      <c r="Q7" s="119">
        <f>DatosGenerales!C32</f>
        <v>16068</v>
      </c>
      <c r="R7" s="118">
        <f>DatosGenerales!C43</f>
        <v>15107</v>
      </c>
      <c r="S7" s="118">
        <f>DatosGenerales!C44</f>
        <v>1016</v>
      </c>
      <c r="T7" s="118">
        <f>DatosGenerales!C55</f>
        <v>241</v>
      </c>
      <c r="U7" s="118">
        <f>DatosGenerales!C66</f>
        <v>86</v>
      </c>
      <c r="V7" s="121">
        <f>SUM(Q7:U7)</f>
        <v>32518</v>
      </c>
      <c r="Z7" s="119">
        <f>SUM(DatosGenerales!C90,DatosGenerales!C91,DatosGenerales!C93)</f>
        <v>15646</v>
      </c>
      <c r="AA7" s="118">
        <f>SUM(DatosGenerales!C92,DatosGenerales!C94)</f>
        <v>4052</v>
      </c>
      <c r="AB7" s="118">
        <f>DatosGenerales!C90</f>
        <v>9782</v>
      </c>
      <c r="AC7" s="121">
        <f>DatosGenerales!C91</f>
        <v>4184</v>
      </c>
      <c r="AH7" s="119">
        <f>SUM(DatosGenerales!C98,DatosGenerales!C99,DatosGenerales!C101)</f>
        <v>1001</v>
      </c>
      <c r="AI7" s="118">
        <f>SUM(DatosGenerales!C100,DatosGenerales!C102)</f>
        <v>175</v>
      </c>
      <c r="AJ7" s="118">
        <f>DatosGenerales!C98</f>
        <v>592</v>
      </c>
      <c r="AK7" s="121">
        <f>DatosGenerales!C99</f>
        <v>290</v>
      </c>
      <c r="AP7" s="119">
        <f>SUM(DatosGenerales!C116:C117)</f>
        <v>2045</v>
      </c>
      <c r="AQ7" s="118">
        <f>SUM(DatosGenerales!C118:C119)</f>
        <v>1</v>
      </c>
      <c r="AR7" s="121">
        <f>SUM(DatosGenerales!C120:C121)</f>
        <v>114</v>
      </c>
      <c r="AV7" s="119">
        <f>DatosGenerales!C125</f>
        <v>66</v>
      </c>
      <c r="AW7" s="118">
        <f>DatosGenerales!C126</f>
        <v>1280</v>
      </c>
      <c r="AX7" s="118">
        <f>DatosGenerales!C127</f>
        <v>32</v>
      </c>
      <c r="AY7" s="118">
        <f>DatosGenerales!C128</f>
        <v>38</v>
      </c>
      <c r="AZ7" s="118">
        <f>DatosGenerales!C129</f>
        <v>362</v>
      </c>
      <c r="BA7" s="121">
        <f>DatosGenerales!C130</f>
        <v>25</v>
      </c>
      <c r="BE7" s="119">
        <f>DatosGenerales!C131</f>
        <v>638</v>
      </c>
      <c r="BF7" s="118">
        <f>DatosGenerales!C132</f>
        <v>958</v>
      </c>
      <c r="BG7" s="121">
        <f>DatosGenerales!C134</f>
        <v>446</v>
      </c>
      <c r="BK7" s="119">
        <f>DatosGenerales!C232</f>
        <v>11885</v>
      </c>
      <c r="BL7" s="118">
        <f>DatosGenerales!C236</f>
        <v>187</v>
      </c>
      <c r="BM7" s="118">
        <f>DatosGenerales!C270</f>
        <v>3552</v>
      </c>
      <c r="BN7" s="118">
        <f>DatosGenerales!C272</f>
        <v>68</v>
      </c>
      <c r="BO7" s="118">
        <f>DatosGenerales!C282</f>
        <v>5</v>
      </c>
      <c r="BP7" s="118">
        <f>DatosGenerales!C286</f>
        <v>21</v>
      </c>
      <c r="BQ7" s="118">
        <f>DatosGenerales!C298</f>
        <v>78</v>
      </c>
      <c r="BR7" s="118">
        <f>DatosGenerales!C302</f>
        <v>126</v>
      </c>
      <c r="BS7" s="121">
        <f>DatosGenerales!C306</f>
        <v>1227</v>
      </c>
      <c r="BT7" s="121">
        <f>DatosGenerales!C320</f>
        <v>35</v>
      </c>
      <c r="BU7" s="121">
        <f>DatosGenerales!C343</f>
        <v>20302</v>
      </c>
      <c r="BX7" s="119">
        <f>DatosGenerales!C175</f>
        <v>6437</v>
      </c>
      <c r="BY7" s="118">
        <f>DatosGenerales!C176</f>
        <v>4500</v>
      </c>
      <c r="BZ7" s="121">
        <f>DatosGenerales!C177</f>
        <v>5327</v>
      </c>
      <c r="CE7" s="119">
        <f>DatosGenerales!C183</f>
        <v>710</v>
      </c>
      <c r="CF7" s="121">
        <f>DatosGenerales!C186</f>
        <v>723</v>
      </c>
      <c r="CL7" s="119">
        <f>DatosGenerales!C35</f>
        <v>43019</v>
      </c>
      <c r="CM7" s="121">
        <f>DatosGenerales!C36</f>
        <v>31420</v>
      </c>
    </row>
    <row r="8" spans="1:92" x14ac:dyDescent="0.25">
      <c r="B8" s="122"/>
    </row>
    <row r="11" spans="1:92" x14ac:dyDescent="0.25">
      <c r="R11" s="100" t="s">
        <v>1053</v>
      </c>
    </row>
    <row r="16" spans="1:92" ht="12.75" customHeight="1" x14ac:dyDescent="0.25">
      <c r="AV16" s="123"/>
      <c r="AW16" s="123"/>
      <c r="AX16" s="123"/>
      <c r="AY16" s="123"/>
      <c r="AZ16" s="123"/>
      <c r="BA16" s="123"/>
    </row>
    <row r="17" spans="19:92" x14ac:dyDescent="0.25">
      <c r="AV17" s="123"/>
      <c r="AW17" s="123"/>
      <c r="AX17" s="123"/>
      <c r="AY17" s="123"/>
      <c r="AZ17" s="123"/>
      <c r="BA17" s="123"/>
    </row>
    <row r="19" spans="19:92" x14ac:dyDescent="0.25">
      <c r="CN19" s="100" t="s">
        <v>1054</v>
      </c>
    </row>
    <row r="22" spans="19:92" x14ac:dyDescent="0.2">
      <c r="BK22" s="124" t="s">
        <v>1055</v>
      </c>
      <c r="BO22" s="124"/>
    </row>
    <row r="23" spans="19:92" x14ac:dyDescent="0.25">
      <c r="S23" s="125"/>
      <c r="Z23" s="126"/>
      <c r="AH23" s="126"/>
    </row>
    <row r="30" spans="19:92" x14ac:dyDescent="0.25">
      <c r="BJ30" s="127"/>
    </row>
    <row r="31" spans="19:92" s="104" customFormat="1" ht="12.75" customHeight="1" x14ac:dyDescent="0.25">
      <c r="BJ31" s="128"/>
    </row>
    <row r="32" spans="19:92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1056</v>
      </c>
      <c r="BO38" s="131">
        <v>13</v>
      </c>
    </row>
    <row r="41" spans="62:67" x14ac:dyDescent="0.2">
      <c r="BK41" s="124" t="s">
        <v>1057</v>
      </c>
    </row>
    <row r="51" spans="63:73" x14ac:dyDescent="0.25">
      <c r="BK51" s="128" t="s">
        <v>1058</v>
      </c>
      <c r="BL51" s="128" t="s">
        <v>1058</v>
      </c>
      <c r="BM51" s="127"/>
    </row>
    <row r="52" spans="63:73" x14ac:dyDescent="0.25">
      <c r="BK52" s="128" t="s">
        <v>1059</v>
      </c>
      <c r="BL52" s="128" t="s">
        <v>1060</v>
      </c>
      <c r="BM52" s="128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29">
        <f>SUM(DatosGenerales!C219,DatosGenerales!C221,DatosGenerales!C223)</f>
        <v>2187</v>
      </c>
      <c r="BL53" s="129">
        <f>SUM(DatosGenerales!C220,DatosGenerales!C222,DatosGenerales!C224)</f>
        <v>4108</v>
      </c>
      <c r="BM53" s="129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4" t="s">
        <v>1061</v>
      </c>
    </row>
    <row r="65" spans="63:71" x14ac:dyDescent="0.25">
      <c r="BK65" s="128" t="s">
        <v>1062</v>
      </c>
      <c r="BL65" s="128" t="s">
        <v>1063</v>
      </c>
      <c r="BM65" s="128" t="s">
        <v>1064</v>
      </c>
      <c r="BN65" s="128"/>
    </row>
    <row r="66" spans="63:71" x14ac:dyDescent="0.25">
      <c r="BK66" s="129">
        <f>SUM(DatosGenerales!C219:C220)</f>
        <v>162</v>
      </c>
      <c r="BL66" s="129">
        <f>SUM(DatosGenerales!C221:C222)</f>
        <v>4844</v>
      </c>
      <c r="BM66" s="129">
        <f>SUM(DatosGenerales!C223:C224)</f>
        <v>1289</v>
      </c>
      <c r="BN66" s="129"/>
      <c r="BO66" s="116"/>
      <c r="BP66" s="116"/>
      <c r="BQ66" s="116"/>
      <c r="BR66" s="116"/>
      <c r="BS66" s="116"/>
    </row>
  </sheetData>
  <sheetProtection algorithmName="SHA-512" hashValue="qfUQHsObXlZC/uKRv8x0Z+TmeZN3ZtgWTsgCEjm2iqAPe4OHGDSzjwZUHrq+gZLTHEXbcA5qe7tKbEnxxkJ/Zg==" saltValue="69oXzlH8Aa8/H/Bjd5TFZ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3" customWidth="1"/>
    <col min="2" max="2" width="7.85546875" style="133" customWidth="1"/>
    <col min="3" max="3" width="11.42578125" style="133"/>
    <col min="4" max="4" width="12" style="133" customWidth="1"/>
    <col min="5" max="5" width="51.28515625" style="133" customWidth="1"/>
    <col min="6" max="6" width="2.7109375" style="133" customWidth="1"/>
    <col min="7" max="7" width="7.85546875" style="133" customWidth="1"/>
    <col min="8" max="9" width="11.42578125" style="133"/>
    <col min="10" max="10" width="51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1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1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1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1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1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1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1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1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1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1.28515625" style="133" customWidth="1"/>
    <col min="61" max="61" width="2.7109375" style="133" customWidth="1"/>
    <col min="62" max="16384" width="11.42578125" style="133"/>
  </cols>
  <sheetData>
    <row r="1" spans="1:61" ht="18.75" customHeight="1" x14ac:dyDescent="0.2">
      <c r="A1" s="132"/>
      <c r="C1" s="124" t="s">
        <v>1065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1066</v>
      </c>
      <c r="H3" s="124" t="s">
        <v>1067</v>
      </c>
      <c r="M3" s="124" t="s">
        <v>1068</v>
      </c>
      <c r="R3" s="124" t="s">
        <v>1069</v>
      </c>
      <c r="W3" s="124" t="s">
        <v>1070</v>
      </c>
      <c r="AB3" s="124" t="s">
        <v>1071</v>
      </c>
      <c r="AG3" s="124" t="s">
        <v>1072</v>
      </c>
      <c r="AL3" s="124" t="s">
        <v>1073</v>
      </c>
      <c r="AQ3" s="124" t="s">
        <v>1074</v>
      </c>
      <c r="AV3" s="124" t="s">
        <v>1075</v>
      </c>
      <c r="BA3" s="124" t="s">
        <v>1076</v>
      </c>
      <c r="BF3" s="124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1056</v>
      </c>
      <c r="D25" s="131">
        <v>100</v>
      </c>
      <c r="H25" s="130" t="s">
        <v>1056</v>
      </c>
      <c r="I25" s="131">
        <v>50</v>
      </c>
      <c r="M25" s="130" t="s">
        <v>1056</v>
      </c>
      <c r="N25" s="131">
        <v>10</v>
      </c>
      <c r="R25" s="130" t="s">
        <v>1056</v>
      </c>
      <c r="S25" s="131">
        <v>50</v>
      </c>
      <c r="W25" s="130" t="s">
        <v>1056</v>
      </c>
      <c r="X25" s="131">
        <v>50</v>
      </c>
      <c r="AB25" s="130" t="s">
        <v>1056</v>
      </c>
      <c r="AC25" s="131">
        <v>0</v>
      </c>
      <c r="AG25" s="130" t="s">
        <v>1056</v>
      </c>
      <c r="AH25" s="131">
        <v>0</v>
      </c>
      <c r="AL25" s="130" t="s">
        <v>1056</v>
      </c>
      <c r="AM25" s="131">
        <v>0</v>
      </c>
      <c r="AQ25" s="130" t="s">
        <v>1056</v>
      </c>
      <c r="AR25" s="131">
        <v>0</v>
      </c>
      <c r="AV25" s="130" t="s">
        <v>1056</v>
      </c>
      <c r="AW25" s="131">
        <v>10</v>
      </c>
      <c r="BA25" s="130" t="s">
        <v>1056</v>
      </c>
      <c r="BB25" s="131">
        <v>0</v>
      </c>
      <c r="BF25" s="130" t="s">
        <v>1056</v>
      </c>
      <c r="BG25" s="131">
        <v>50</v>
      </c>
    </row>
  </sheetData>
  <sheetProtection algorithmName="SHA-512" hashValue="OWT3i+AKFffY1ksEjCGKTQUTFg2FSciK3jcICP1+IyWCp7BWKWwe29hNrVqdHA6sNeEBDq6kZElYiAFrfRZooQ==" saltValue="qhilLIYUuO5CEc1lvzYdF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topLeftCell="Q1" workbookViewId="0">
      <selection activeCell="W39" sqref="W39"/>
    </sheetView>
  </sheetViews>
  <sheetFormatPr baseColWidth="10" defaultRowHeight="12.75" customHeight="1" x14ac:dyDescent="0.25"/>
  <cols>
    <col min="1" max="1" width="2.7109375" style="100" customWidth="1"/>
    <col min="2" max="2" width="4.42578125" style="100" customWidth="1"/>
    <col min="3" max="8" width="18.855468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85546875" style="100" customWidth="1"/>
    <col min="13" max="13" width="20.7109375" style="100" customWidth="1"/>
    <col min="14" max="16" width="20.85546875" style="100" customWidth="1"/>
    <col min="17" max="17" width="2.7109375" style="100" customWidth="1"/>
    <col min="18" max="18" width="4.5703125" style="100" customWidth="1"/>
    <col min="19" max="27" width="14.855468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85546875" style="100" customWidth="1"/>
    <col min="39" max="39" width="13.42578125" style="100" customWidth="1"/>
    <col min="40" max="40" width="2.7109375" style="100" customWidth="1"/>
    <col min="41" max="41" width="4.5703125" style="100" customWidth="1"/>
    <col min="42" max="47" width="13.85546875" style="100" customWidth="1"/>
    <col min="48" max="48" width="4.5703125" style="100" customWidth="1"/>
    <col min="49" max="50" width="0" style="100" hidden="1" customWidth="1"/>
    <col min="51" max="16384" width="11.42578125" style="100"/>
  </cols>
  <sheetData>
    <row r="1" spans="1:50" ht="19.7" customHeight="1" x14ac:dyDescent="0.25">
      <c r="A1" s="98"/>
      <c r="B1" s="99"/>
      <c r="C1" s="193" t="s">
        <v>1078</v>
      </c>
      <c r="D1" s="193"/>
      <c r="E1" s="193"/>
      <c r="F1" s="193"/>
      <c r="G1" s="193"/>
      <c r="H1" s="193"/>
      <c r="J1" s="98"/>
      <c r="Q1" s="98"/>
      <c r="AC1" s="98"/>
      <c r="AN1" s="98"/>
    </row>
    <row r="2" spans="1:50" s="102" customFormat="1" ht="12.4" customHeight="1" x14ac:dyDescent="0.25">
      <c r="I2" s="103"/>
      <c r="S2" s="103"/>
      <c r="T2" s="103"/>
    </row>
    <row r="3" spans="1:50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25">
      <c r="C4" s="186" t="s">
        <v>670</v>
      </c>
      <c r="D4" s="186"/>
      <c r="E4" s="186"/>
      <c r="F4" s="186"/>
      <c r="G4" s="186"/>
      <c r="H4" s="186"/>
      <c r="I4" s="100"/>
      <c r="L4" s="186" t="s">
        <v>890</v>
      </c>
      <c r="M4" s="186"/>
      <c r="N4" s="186"/>
      <c r="O4" s="186"/>
      <c r="P4" s="186"/>
      <c r="T4" s="186" t="s">
        <v>646</v>
      </c>
      <c r="U4" s="186"/>
      <c r="V4" s="186"/>
      <c r="W4" s="186"/>
      <c r="X4" s="186"/>
      <c r="Y4" s="186"/>
      <c r="Z4" s="186"/>
      <c r="AA4" s="186"/>
      <c r="AE4" s="186" t="s">
        <v>1079</v>
      </c>
      <c r="AF4" s="186"/>
      <c r="AG4" s="186"/>
      <c r="AH4" s="186"/>
      <c r="AI4" s="186"/>
      <c r="AJ4" s="186"/>
      <c r="AK4" s="186"/>
      <c r="AL4" s="186"/>
      <c r="AP4" s="186" t="s">
        <v>942</v>
      </c>
      <c r="AQ4" s="186"/>
      <c r="AR4" s="186"/>
      <c r="AS4" s="186"/>
      <c r="AT4" s="186"/>
      <c r="AU4" s="186"/>
    </row>
    <row r="5" spans="1:50" s="104" customFormat="1" ht="14.25" customHeight="1" x14ac:dyDescent="0.25">
      <c r="I5" s="100"/>
      <c r="AC5" s="102"/>
      <c r="AN5" s="102"/>
    </row>
    <row r="6" spans="1:50" s="104" customFormat="1" ht="14.25" customHeight="1" x14ac:dyDescent="0.25">
      <c r="I6" s="100"/>
      <c r="L6" s="194" t="s">
        <v>77</v>
      </c>
      <c r="M6" s="195" t="s">
        <v>1080</v>
      </c>
      <c r="N6" s="195" t="s">
        <v>1081</v>
      </c>
      <c r="O6" s="196" t="s">
        <v>667</v>
      </c>
      <c r="P6" s="196"/>
      <c r="AC6" s="102"/>
      <c r="AN6" s="102"/>
    </row>
    <row r="7" spans="1:50" s="104" customFormat="1" ht="20.85" customHeight="1" x14ac:dyDescent="0.25">
      <c r="C7" s="192" t="s">
        <v>204</v>
      </c>
      <c r="D7" s="108" t="s">
        <v>17</v>
      </c>
      <c r="E7" s="136" t="s">
        <v>671</v>
      </c>
      <c r="F7" s="136" t="s">
        <v>672</v>
      </c>
      <c r="G7" s="111" t="s">
        <v>673</v>
      </c>
      <c r="H7" s="111" t="s">
        <v>674</v>
      </c>
      <c r="I7" s="100"/>
      <c r="L7" s="194"/>
      <c r="M7" s="195"/>
      <c r="N7" s="195"/>
      <c r="O7" s="109" t="s">
        <v>668</v>
      </c>
      <c r="P7" s="111" t="s">
        <v>669</v>
      </c>
      <c r="S7" s="137" t="s">
        <v>647</v>
      </c>
      <c r="T7" s="138" t="s">
        <v>282</v>
      </c>
      <c r="U7" s="138" t="s">
        <v>1082</v>
      </c>
      <c r="V7" s="138" t="s">
        <v>653</v>
      </c>
      <c r="W7" s="138" t="s">
        <v>654</v>
      </c>
      <c r="X7" s="138" t="s">
        <v>655</v>
      </c>
      <c r="Y7" s="138" t="s">
        <v>1083</v>
      </c>
      <c r="Z7" s="138" t="s">
        <v>656</v>
      </c>
      <c r="AA7" s="137" t="s">
        <v>645</v>
      </c>
      <c r="AE7" s="139" t="s">
        <v>628</v>
      </c>
      <c r="AF7" s="138" t="s">
        <v>311</v>
      </c>
      <c r="AG7" s="138" t="s">
        <v>629</v>
      </c>
      <c r="AH7" s="138" t="s">
        <v>630</v>
      </c>
      <c r="AI7" s="138" t="s">
        <v>631</v>
      </c>
      <c r="AJ7" s="137" t="s">
        <v>632</v>
      </c>
      <c r="AK7" s="138" t="s">
        <v>633</v>
      </c>
      <c r="AL7" s="138" t="s">
        <v>408</v>
      </c>
      <c r="AM7" s="137" t="s">
        <v>634</v>
      </c>
      <c r="AP7" s="139" t="s">
        <v>943</v>
      </c>
      <c r="AQ7" s="138" t="s">
        <v>944</v>
      </c>
      <c r="AR7" s="138" t="s">
        <v>945</v>
      </c>
      <c r="AS7" s="138" t="s">
        <v>946</v>
      </c>
      <c r="AT7" s="138" t="s">
        <v>688</v>
      </c>
      <c r="AU7" s="137" t="s">
        <v>947</v>
      </c>
      <c r="AW7" s="140" t="s">
        <v>943</v>
      </c>
      <c r="AX7" s="141">
        <f>DatosMenores!C65</f>
        <v>2685</v>
      </c>
    </row>
    <row r="8" spans="1:50" s="116" customFormat="1" ht="14.85" customHeight="1" x14ac:dyDescent="0.25">
      <c r="C8" s="192"/>
      <c r="D8" s="118">
        <f>DatosMenores!C53</f>
        <v>8616</v>
      </c>
      <c r="E8" s="118">
        <f>DatosMenores!C54</f>
        <v>861</v>
      </c>
      <c r="F8" s="118">
        <f>DatosMenores!C55</f>
        <v>1888</v>
      </c>
      <c r="G8" s="118">
        <f>DatosMenores!C56</f>
        <v>2893</v>
      </c>
      <c r="H8" s="117">
        <f>DatosMenores!C57</f>
        <v>0</v>
      </c>
      <c r="I8" s="100"/>
      <c r="L8" s="117">
        <f>DatosMenores!C46</f>
        <v>195</v>
      </c>
      <c r="M8" s="118">
        <f>DatosMenores!C47</f>
        <v>335</v>
      </c>
      <c r="N8" s="118">
        <f>DatosMenores!C48</f>
        <v>1251</v>
      </c>
      <c r="O8" s="118">
        <f>DatosMenores!C49</f>
        <v>6</v>
      </c>
      <c r="P8" s="117">
        <f>DatosMenores!C50</f>
        <v>0</v>
      </c>
      <c r="S8" s="117">
        <f>DatosMenores!C27</f>
        <v>0</v>
      </c>
      <c r="T8" s="118">
        <f>SUM(DatosMenores!C28:C31)</f>
        <v>630</v>
      </c>
      <c r="U8" s="118">
        <f>DatosMenores!C32</f>
        <v>16</v>
      </c>
      <c r="V8" s="118">
        <f>DatosMenores!C33</f>
        <v>1538</v>
      </c>
      <c r="W8" s="118">
        <f>DatosMenores!C34</f>
        <v>106</v>
      </c>
      <c r="X8" s="118">
        <f>DatosMenores!C35</f>
        <v>0</v>
      </c>
      <c r="Y8" s="118">
        <f>DatosMenores!C37</f>
        <v>9</v>
      </c>
      <c r="Z8" s="118">
        <f>DatosMenores!C36</f>
        <v>94</v>
      </c>
      <c r="AA8" s="117">
        <f>DatosMenores!C38</f>
        <v>134</v>
      </c>
      <c r="AC8" s="102"/>
      <c r="AE8" s="119">
        <f>DatosMenores!C5</f>
        <v>12</v>
      </c>
      <c r="AF8" s="118">
        <f>DatosMenores!C6</f>
        <v>515</v>
      </c>
      <c r="AG8" s="118">
        <f>DatosMenores!C7</f>
        <v>39</v>
      </c>
      <c r="AH8" s="118">
        <f>DatosMenores!C8</f>
        <v>76</v>
      </c>
      <c r="AI8" s="118">
        <f>DatosMenores!C9</f>
        <v>305</v>
      </c>
      <c r="AJ8" s="117">
        <f>DatosMenores!C10</f>
        <v>798</v>
      </c>
      <c r="AK8" s="118">
        <f>DatosMenores!C11</f>
        <v>462</v>
      </c>
      <c r="AL8" s="118">
        <f>DatosMenores!C12</f>
        <v>154</v>
      </c>
      <c r="AM8" s="117">
        <f>DatosMenores!C13</f>
        <v>44</v>
      </c>
      <c r="AN8" s="102"/>
      <c r="AP8" s="119">
        <f>DatosMenores!C65</f>
        <v>2685</v>
      </c>
      <c r="AQ8" s="119">
        <f>DatosMenores!C66</f>
        <v>57</v>
      </c>
      <c r="AR8" s="118">
        <f>DatosMenores!C67</f>
        <v>7542</v>
      </c>
      <c r="AS8" s="118">
        <f>DatosMenores!C70</f>
        <v>0</v>
      </c>
      <c r="AT8" s="118">
        <f>DatosMenores!C71</f>
        <v>0</v>
      </c>
      <c r="AU8" s="117">
        <f>DatosMenores!C72</f>
        <v>0</v>
      </c>
      <c r="AW8" s="140" t="s">
        <v>944</v>
      </c>
      <c r="AX8" s="141">
        <f>DatosMenores!C66</f>
        <v>57</v>
      </c>
    </row>
    <row r="9" spans="1:50" ht="14.85" customHeight="1" x14ac:dyDescent="0.25">
      <c r="B9" s="122"/>
      <c r="C9" s="192" t="s">
        <v>675</v>
      </c>
      <c r="D9" s="108" t="s">
        <v>676</v>
      </c>
      <c r="E9" s="109" t="s">
        <v>677</v>
      </c>
      <c r="F9" s="111" t="s">
        <v>678</v>
      </c>
      <c r="G9" s="111" t="s">
        <v>679</v>
      </c>
      <c r="H9" s="111" t="s">
        <v>674</v>
      </c>
      <c r="AC9" s="104"/>
      <c r="AE9" s="142"/>
      <c r="AN9" s="104"/>
      <c r="AQ9" s="143"/>
      <c r="AR9" s="144"/>
      <c r="AW9" s="140" t="s">
        <v>945</v>
      </c>
      <c r="AX9" s="141">
        <f>DatosMenores!C67</f>
        <v>7542</v>
      </c>
    </row>
    <row r="10" spans="1:50" ht="29.85" customHeight="1" x14ac:dyDescent="0.25">
      <c r="C10" s="192"/>
      <c r="D10" s="117">
        <f>DatosMenores!C58</f>
        <v>3475</v>
      </c>
      <c r="E10" s="118">
        <f>DatosMenores!C59</f>
        <v>494</v>
      </c>
      <c r="F10" s="121">
        <f>DatosMenores!C60</f>
        <v>64</v>
      </c>
      <c r="G10" s="121">
        <f>DatosMenores!C61</f>
        <v>2196</v>
      </c>
      <c r="H10" s="121">
        <f>DatosMenores!C62</f>
        <v>1884</v>
      </c>
      <c r="AE10" s="139" t="s">
        <v>635</v>
      </c>
      <c r="AF10" s="138" t="s">
        <v>478</v>
      </c>
      <c r="AG10" s="138" t="s">
        <v>636</v>
      </c>
      <c r="AH10" s="138" t="s">
        <v>1084</v>
      </c>
      <c r="AI10" s="138" t="s">
        <v>638</v>
      </c>
      <c r="AJ10" s="138" t="s">
        <v>640</v>
      </c>
      <c r="AK10" s="138" t="s">
        <v>641</v>
      </c>
      <c r="AL10" s="137" t="s">
        <v>106</v>
      </c>
      <c r="AP10" s="139" t="s">
        <v>224</v>
      </c>
      <c r="AQ10" s="138" t="s">
        <v>948</v>
      </c>
      <c r="AR10" s="138" t="s">
        <v>949</v>
      </c>
      <c r="AS10" s="139" t="s">
        <v>1085</v>
      </c>
      <c r="AT10" s="137" t="s">
        <v>1086</v>
      </c>
      <c r="AW10" s="140" t="s">
        <v>1085</v>
      </c>
      <c r="AX10" s="141">
        <f>DatosMenores!C68</f>
        <v>0</v>
      </c>
    </row>
    <row r="11" spans="1:50" ht="14.85" customHeight="1" x14ac:dyDescent="0.25">
      <c r="AE11" s="119">
        <f>DatosMenores!C14</f>
        <v>3</v>
      </c>
      <c r="AF11" s="118">
        <f>DatosMenores!C15</f>
        <v>17</v>
      </c>
      <c r="AG11" s="118">
        <f>DatosMenores!C16</f>
        <v>105</v>
      </c>
      <c r="AH11" s="118">
        <f>DatosMenores!C17</f>
        <v>164</v>
      </c>
      <c r="AI11" s="118">
        <f>DatosMenores!C18</f>
        <v>15</v>
      </c>
      <c r="AJ11" s="118">
        <f>DatosMenores!C20</f>
        <v>167</v>
      </c>
      <c r="AK11" s="118">
        <f>DatosMenores!C21</f>
        <v>3</v>
      </c>
      <c r="AL11" s="117">
        <f>DatosMenores!C19</f>
        <v>652</v>
      </c>
      <c r="AP11" s="119">
        <f>DatosMenores!C74</f>
        <v>0</v>
      </c>
      <c r="AQ11" s="118">
        <f>DatosMenores!C73</f>
        <v>0</v>
      </c>
      <c r="AR11" s="118">
        <f>DatosMenores!C75</f>
        <v>0</v>
      </c>
      <c r="AS11" s="119">
        <f>DatosMenores!C68</f>
        <v>0</v>
      </c>
      <c r="AT11" s="117">
        <f>DatosMenores!C69</f>
        <v>263</v>
      </c>
      <c r="AW11" s="140" t="s">
        <v>1086</v>
      </c>
      <c r="AX11" s="141">
        <f>DatosMenores!C69</f>
        <v>263</v>
      </c>
    </row>
    <row r="12" spans="1:50" ht="12.75" customHeight="1" x14ac:dyDescent="0.25">
      <c r="AW12" s="140" t="s">
        <v>946</v>
      </c>
      <c r="AX12" s="141">
        <f>DatosMenores!C70</f>
        <v>0</v>
      </c>
    </row>
    <row r="13" spans="1:50" ht="12.75" customHeight="1" x14ac:dyDescent="0.25">
      <c r="AW13" s="140" t="s">
        <v>688</v>
      </c>
      <c r="AX13" s="141">
        <f>DatosMenores!C71</f>
        <v>0</v>
      </c>
    </row>
    <row r="14" spans="1:50" ht="12.75" customHeight="1" x14ac:dyDescent="0.25">
      <c r="AW14" s="140" t="s">
        <v>947</v>
      </c>
      <c r="AX14" s="141">
        <f>DatosMenores!C72</f>
        <v>0</v>
      </c>
    </row>
    <row r="15" spans="1:50" ht="12.75" customHeight="1" x14ac:dyDescent="0.25">
      <c r="AW15" s="140" t="s">
        <v>948</v>
      </c>
      <c r="AX15" s="141">
        <f>DatosMenores!C73</f>
        <v>0</v>
      </c>
    </row>
    <row r="16" spans="1:50" ht="12.75" customHeight="1" x14ac:dyDescent="0.25">
      <c r="AW16" s="140" t="s">
        <v>224</v>
      </c>
      <c r="AX16" s="141">
        <f>DatosMenores!C74</f>
        <v>0</v>
      </c>
    </row>
    <row r="17" spans="49:50" ht="12.75" customHeight="1" x14ac:dyDescent="0.25">
      <c r="AW17" s="140" t="s">
        <v>949</v>
      </c>
      <c r="AX17" s="141">
        <f>DatosMenores!C75</f>
        <v>0</v>
      </c>
    </row>
  </sheetData>
  <sheetProtection algorithmName="SHA-512" hashValue="vfXCcQXJ7X2espwsGe9LNq4CVzOyl/VGlOuwwtfW9upDkBqyM2EtP77xZfvy4qBeiyge6ppXBoAuYGrwXQrFqg==" saltValue="G6A/DqHjhC1n0pJdSF5T+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>
      <selection activeCell="A2" sqref="A2"/>
    </sheetView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customWidth="1"/>
    <col min="20" max="20" width="7.85546875" style="149" customWidth="1"/>
    <col min="21" max="22" width="11.42578125" style="149"/>
    <col min="23" max="23" width="51.28515625" style="149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7" t="s">
        <v>1087</v>
      </c>
      <c r="D1" s="197"/>
      <c r="E1" s="197"/>
      <c r="F1" s="197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1093</v>
      </c>
      <c r="D4" s="155">
        <f>DatosViolenciaDoméstica!C5</f>
        <v>3188</v>
      </c>
      <c r="F4" s="154" t="s">
        <v>1094</v>
      </c>
      <c r="G4" s="156">
        <f>DatosViolenciaDoméstica!E64</f>
        <v>595</v>
      </c>
      <c r="H4" s="157"/>
    </row>
    <row r="5" spans="1:30" x14ac:dyDescent="0.2">
      <c r="C5" s="154" t="s">
        <v>12</v>
      </c>
      <c r="D5" s="155">
        <f>DatosViolenciaDoméstica!C6</f>
        <v>2296</v>
      </c>
      <c r="F5" s="154" t="s">
        <v>1095</v>
      </c>
      <c r="G5" s="158">
        <f>DatosViolenciaDoméstica!F64</f>
        <v>330</v>
      </c>
      <c r="H5" s="157"/>
    </row>
    <row r="6" spans="1:30" x14ac:dyDescent="0.2">
      <c r="C6" s="154" t="s">
        <v>1096</v>
      </c>
      <c r="D6" s="155">
        <f>DatosViolenciaDoméstica!C7</f>
        <v>386</v>
      </c>
    </row>
    <row r="7" spans="1:30" x14ac:dyDescent="0.2">
      <c r="C7" s="154" t="s">
        <v>54</v>
      </c>
      <c r="D7" s="155">
        <f>DatosViolenciaDoméstica!C8</f>
        <v>8</v>
      </c>
    </row>
    <row r="8" spans="1:30" x14ac:dyDescent="0.2">
      <c r="C8" s="154" t="s">
        <v>1097</v>
      </c>
      <c r="D8" s="155">
        <f>DatosViolenciaDoméstica!C9</f>
        <v>1</v>
      </c>
    </row>
    <row r="9" spans="1:30" x14ac:dyDescent="0.2">
      <c r="C9" s="154" t="s">
        <v>1098</v>
      </c>
      <c r="D9" s="155">
        <f>SUM(DatosViolenciaDoméstica!C10:C11)</f>
        <v>2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">
      <c r="AB24" s="147"/>
    </row>
    <row r="25" spans="6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1056</v>
      </c>
      <c r="AF25" s="163">
        <v>0</v>
      </c>
    </row>
  </sheetData>
  <sheetProtection algorithmName="SHA-512" hashValue="5Cnp3T4nh/eQwb5cMBan03q9Qvpy6BPV4vU+KnwTe6e+q3wQIgHTc/hIH4MagDSgMBC60iU8OHdls2nBwptT4w==" saltValue="ZkuWKCLytmEeYy5DEkCSD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hidden="1" customWidth="1"/>
    <col min="20" max="20" width="7.85546875" style="149" hidden="1" customWidth="1"/>
    <col min="21" max="22" width="0" style="149" hidden="1" customWidth="1"/>
    <col min="23" max="23" width="51.28515625" style="149" hidden="1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7" t="s">
        <v>1099</v>
      </c>
      <c r="D1" s="197"/>
      <c r="E1" s="197"/>
      <c r="F1" s="197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12</v>
      </c>
      <c r="D4" s="155">
        <f>DatosViolenciaGénero!C8</f>
        <v>11817</v>
      </c>
      <c r="F4" s="154" t="s">
        <v>1094</v>
      </c>
      <c r="G4" s="156">
        <f>DatosViolenciaGénero!E76</f>
        <v>4733</v>
      </c>
      <c r="H4" s="157"/>
    </row>
    <row r="5" spans="1:30" x14ac:dyDescent="0.2">
      <c r="C5" s="154" t="s">
        <v>34</v>
      </c>
      <c r="D5" s="155">
        <f>DatosViolenciaGénero!C6</f>
        <v>9359</v>
      </c>
      <c r="F5" s="154" t="s">
        <v>1095</v>
      </c>
      <c r="G5" s="156">
        <f>DatosViolenciaGénero!F76</f>
        <v>3378</v>
      </c>
      <c r="H5" s="157"/>
    </row>
    <row r="6" spans="1:30" x14ac:dyDescent="0.2">
      <c r="C6" s="154" t="s">
        <v>1096</v>
      </c>
      <c r="D6" s="164">
        <f>DatosViolenciaGénero!C9</f>
        <v>3106</v>
      </c>
    </row>
    <row r="7" spans="1:30" x14ac:dyDescent="0.2">
      <c r="C7" s="154" t="s">
        <v>54</v>
      </c>
      <c r="D7" s="164">
        <f>DatosViolenciaGénero!C10</f>
        <v>109</v>
      </c>
    </row>
    <row r="8" spans="1:30" x14ac:dyDescent="0.2">
      <c r="C8" s="154" t="s">
        <v>1100</v>
      </c>
      <c r="D8" s="155">
        <f>DatosViolenciaGénero!C12</f>
        <v>45</v>
      </c>
    </row>
    <row r="9" spans="1:30" x14ac:dyDescent="0.2">
      <c r="C9" s="154" t="s">
        <v>1101</v>
      </c>
      <c r="D9" s="155">
        <f>DatosViolenciaGénero!C13</f>
        <v>0</v>
      </c>
    </row>
    <row r="10" spans="1:30" x14ac:dyDescent="0.2">
      <c r="C10" s="154" t="s">
        <v>1093</v>
      </c>
      <c r="D10" s="164">
        <f>DatosViolenciaGénero!C7</f>
        <v>516</v>
      </c>
    </row>
    <row r="11" spans="1:30" x14ac:dyDescent="0.2">
      <c r="C11" s="154" t="s">
        <v>1097</v>
      </c>
      <c r="D11" s="164">
        <f>DatosViolenciaGénero!C11</f>
        <v>0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">
      <c r="AB24" s="147"/>
    </row>
    <row r="25" spans="3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1056</v>
      </c>
      <c r="AF25" s="163">
        <v>0</v>
      </c>
    </row>
  </sheetData>
  <sheetProtection algorithmName="SHA-512" hashValue="84R8IHhlfQ0VmzUhuavdR2qqIslaZ7aLd1A55WtbCo5Ah2wEXpXvKIXpGTwtDPQRcH16Os16in8JDanzGGVJtw==" saltValue="G5FDsrGSbJuwt05Uw580g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7109375" style="133" customWidth="1"/>
    <col min="27" max="16384" width="11.42578125" style="100"/>
  </cols>
  <sheetData>
    <row r="1" spans="1:26" x14ac:dyDescent="0.2">
      <c r="A1" s="132"/>
      <c r="C1" s="193" t="s">
        <v>1102</v>
      </c>
      <c r="D1" s="193"/>
      <c r="E1" s="193"/>
      <c r="F1" s="132"/>
      <c r="H1" s="165"/>
      <c r="I1" s="165"/>
      <c r="J1" s="165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1103</v>
      </c>
      <c r="D3" s="124"/>
      <c r="E3" s="124"/>
      <c r="F3" s="124"/>
      <c r="G3" s="124"/>
      <c r="H3" s="124" t="s">
        <v>1104</v>
      </c>
      <c r="I3" s="124"/>
      <c r="J3" s="124"/>
      <c r="K3" s="124"/>
      <c r="L3" s="124"/>
      <c r="M3" s="124" t="s">
        <v>1092</v>
      </c>
      <c r="N3" s="124"/>
      <c r="O3" s="124"/>
      <c r="P3" s="124"/>
      <c r="Q3" s="124"/>
      <c r="R3" s="124" t="s">
        <v>1105</v>
      </c>
      <c r="S3" s="124"/>
      <c r="T3" s="124"/>
      <c r="U3" s="124"/>
      <c r="V3" s="124"/>
      <c r="W3" s="124" t="s">
        <v>1106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</row>
  </sheetData>
  <sheetProtection algorithmName="SHA-512" hashValue="bCFPC8NtthtLAEyGoRS1JH3CuuwiYH+l7iTi+XH0Ij1Nl1U6iYkUHDdh6hnMBVC0jvOPrgkm+B2enxiwrlZbyw==" saltValue="AbpI7ViVzZTGTE4EwMGuB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4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4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4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4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4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4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4.28515625" style="133" customWidth="1"/>
    <col min="61" max="61" width="2.7109375" style="133" customWidth="1"/>
    <col min="62" max="16384" width="11.42578125" style="100"/>
  </cols>
  <sheetData>
    <row r="1" spans="1:61" x14ac:dyDescent="0.2">
      <c r="A1" s="132"/>
      <c r="C1" s="193" t="s">
        <v>1107</v>
      </c>
      <c r="D1" s="193"/>
      <c r="E1" s="193"/>
      <c r="F1" s="132"/>
      <c r="H1" s="165"/>
      <c r="I1" s="165"/>
      <c r="J1" s="165"/>
      <c r="K1" s="132"/>
      <c r="M1" s="165"/>
      <c r="N1" s="165"/>
      <c r="O1" s="165"/>
      <c r="P1" s="132"/>
      <c r="R1" s="165"/>
      <c r="S1" s="165"/>
      <c r="T1" s="165"/>
      <c r="U1" s="132"/>
      <c r="W1" s="165"/>
      <c r="X1" s="165"/>
      <c r="Y1" s="165"/>
      <c r="Z1" s="132"/>
      <c r="AB1" s="165"/>
      <c r="AC1" s="165"/>
      <c r="AD1" s="165"/>
      <c r="AE1" s="132"/>
      <c r="AG1" s="165"/>
      <c r="AH1" s="165"/>
      <c r="AI1" s="165"/>
      <c r="AJ1" s="132"/>
      <c r="AL1" s="165"/>
      <c r="AM1" s="165"/>
      <c r="AN1" s="165"/>
      <c r="AO1" s="132"/>
      <c r="AQ1" s="165"/>
      <c r="AR1" s="165"/>
      <c r="AS1" s="165"/>
      <c r="AT1" s="132"/>
      <c r="AV1" s="165"/>
      <c r="AW1" s="165"/>
      <c r="AX1" s="165"/>
      <c r="AY1" s="132"/>
      <c r="BA1" s="165"/>
      <c r="BB1" s="165"/>
      <c r="BC1" s="165"/>
      <c r="BD1" s="132"/>
      <c r="BF1" s="165"/>
      <c r="BG1" s="165"/>
      <c r="BH1" s="165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289</v>
      </c>
      <c r="D3" s="124"/>
      <c r="E3" s="124"/>
      <c r="F3" s="124"/>
      <c r="G3" s="124"/>
      <c r="H3" s="124" t="s">
        <v>897</v>
      </c>
      <c r="I3" s="124"/>
      <c r="J3" s="124"/>
      <c r="K3" s="124"/>
      <c r="L3" s="124"/>
      <c r="M3" s="124" t="s">
        <v>1108</v>
      </c>
      <c r="N3" s="124"/>
      <c r="O3" s="124"/>
      <c r="P3" s="124"/>
      <c r="Q3" s="124"/>
      <c r="R3" s="124" t="s">
        <v>1109</v>
      </c>
      <c r="S3" s="124"/>
      <c r="T3" s="124"/>
      <c r="U3" s="124"/>
      <c r="V3" s="124"/>
      <c r="W3" s="124" t="s">
        <v>1110</v>
      </c>
      <c r="X3" s="124"/>
      <c r="Y3" s="124"/>
      <c r="Z3" s="124"/>
      <c r="AA3" s="124"/>
      <c r="AB3" s="124" t="s">
        <v>901</v>
      </c>
      <c r="AC3" s="124"/>
      <c r="AD3" s="124"/>
      <c r="AE3" s="124"/>
      <c r="AF3" s="124"/>
      <c r="AG3" s="124" t="s">
        <v>902</v>
      </c>
      <c r="AH3" s="124"/>
      <c r="AI3" s="124"/>
      <c r="AJ3" s="124"/>
      <c r="AK3" s="124"/>
      <c r="AL3" s="124" t="s">
        <v>903</v>
      </c>
      <c r="AM3" s="124"/>
      <c r="AN3" s="124"/>
      <c r="AO3" s="124"/>
      <c r="AP3" s="124"/>
      <c r="AQ3" s="124" t="s">
        <v>904</v>
      </c>
      <c r="AR3" s="124"/>
      <c r="AS3" s="124"/>
      <c r="AT3" s="124"/>
      <c r="AU3" s="124"/>
      <c r="AV3" s="124" t="s">
        <v>1092</v>
      </c>
      <c r="AW3" s="124"/>
      <c r="AX3" s="124"/>
      <c r="AY3" s="124"/>
      <c r="AZ3" s="124"/>
      <c r="BA3" s="124" t="s">
        <v>905</v>
      </c>
      <c r="BB3" s="124"/>
      <c r="BC3" s="124"/>
      <c r="BD3" s="124"/>
      <c r="BE3" s="124"/>
      <c r="BF3" s="124" t="s">
        <v>302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  <c r="AA25" s="135"/>
      <c r="AB25" s="130" t="s">
        <v>1056</v>
      </c>
      <c r="AC25" s="131">
        <v>0</v>
      </c>
      <c r="AD25" s="135"/>
      <c r="AE25" s="135"/>
      <c r="AF25" s="135"/>
      <c r="AG25" s="130" t="s">
        <v>1056</v>
      </c>
      <c r="AH25" s="131">
        <v>0</v>
      </c>
      <c r="AI25" s="135"/>
      <c r="AJ25" s="135"/>
      <c r="AK25" s="135"/>
      <c r="AL25" s="130" t="s">
        <v>1056</v>
      </c>
      <c r="AM25" s="131">
        <v>0</v>
      </c>
      <c r="AN25" s="135"/>
      <c r="AO25" s="135"/>
      <c r="AP25" s="135"/>
      <c r="AQ25" s="130" t="s">
        <v>1056</v>
      </c>
      <c r="AR25" s="131">
        <v>0</v>
      </c>
      <c r="AS25" s="135"/>
      <c r="AT25" s="135"/>
      <c r="AU25" s="135"/>
      <c r="AV25" s="130" t="s">
        <v>1056</v>
      </c>
      <c r="AW25" s="131">
        <v>0</v>
      </c>
      <c r="AX25" s="135"/>
      <c r="AY25" s="135"/>
      <c r="AZ25" s="135"/>
      <c r="BA25" s="130" t="s">
        <v>1056</v>
      </c>
      <c r="BB25" s="131">
        <v>0</v>
      </c>
      <c r="BC25" s="135"/>
      <c r="BD25" s="135"/>
      <c r="BE25" s="135"/>
      <c r="BF25" s="130" t="s">
        <v>1056</v>
      </c>
      <c r="BG25" s="131">
        <v>0</v>
      </c>
      <c r="BH25" s="135"/>
      <c r="BI25" s="135"/>
    </row>
  </sheetData>
  <sheetProtection algorithmName="SHA-512" hashValue="RM5lMP5p5ePDYsQ4CIqayZvqE5opfPWD4ahuZ2HoZYcr0sjNc3MJXKLjSsOhdyR6BFnD3WfrEoZo63ZsqFk+Gw==" saltValue="ruEU1sD1dHCpeGYzBAabN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7" width="11.42578125" style="133"/>
    <col min="18" max="18" width="11.42578125" style="84"/>
    <col min="19" max="19" width="2.7109375" style="133" customWidth="1"/>
    <col min="20" max="20" width="7.85546875" style="133" customWidth="1"/>
    <col min="21" max="25" width="11.42578125" style="133"/>
    <col min="26" max="16384" width="11.42578125" style="84"/>
  </cols>
  <sheetData>
    <row r="1" spans="1:26" x14ac:dyDescent="0.2">
      <c r="A1" s="132"/>
      <c r="C1" s="193" t="s">
        <v>1111</v>
      </c>
      <c r="D1" s="193"/>
      <c r="E1" s="193"/>
      <c r="F1" s="132"/>
      <c r="H1" s="165"/>
      <c r="I1" s="165"/>
      <c r="J1" s="165"/>
      <c r="K1" s="132"/>
      <c r="M1" s="165"/>
      <c r="N1" s="165"/>
      <c r="O1" s="165"/>
      <c r="P1" s="165"/>
      <c r="Q1" s="165"/>
      <c r="S1" s="132"/>
      <c r="U1" s="165"/>
      <c r="V1" s="165"/>
      <c r="W1" s="165"/>
      <c r="X1" s="165"/>
      <c r="Y1" s="165"/>
    </row>
    <row r="3" spans="1:26" x14ac:dyDescent="0.2">
      <c r="A3" s="124"/>
      <c r="B3" s="124"/>
      <c r="C3" s="124" t="s">
        <v>1092</v>
      </c>
      <c r="D3" s="124"/>
      <c r="E3" s="124"/>
      <c r="F3" s="124"/>
      <c r="G3" s="124"/>
      <c r="H3" s="124" t="s">
        <v>1112</v>
      </c>
      <c r="I3" s="124"/>
      <c r="J3" s="124"/>
      <c r="K3" s="124"/>
      <c r="L3" s="124"/>
      <c r="M3" s="124" t="s">
        <v>704</v>
      </c>
      <c r="N3" s="124"/>
      <c r="O3" s="124"/>
      <c r="P3" s="124"/>
      <c r="Q3" s="124"/>
      <c r="S3" s="124"/>
      <c r="T3" s="124"/>
      <c r="U3" s="124" t="s">
        <v>705</v>
      </c>
      <c r="V3" s="124"/>
      <c r="W3" s="124"/>
      <c r="X3" s="124"/>
      <c r="Y3" s="124"/>
    </row>
    <row r="5" spans="1:26" ht="36" x14ac:dyDescent="0.2">
      <c r="M5" s="166" t="s">
        <v>848</v>
      </c>
      <c r="N5" s="166" t="s">
        <v>849</v>
      </c>
      <c r="O5" s="166" t="s">
        <v>850</v>
      </c>
      <c r="P5" s="166" t="s">
        <v>851</v>
      </c>
      <c r="Q5" s="166" t="s">
        <v>459</v>
      </c>
      <c r="R5" s="166" t="s">
        <v>852</v>
      </c>
      <c r="U5" s="166" t="s">
        <v>848</v>
      </c>
      <c r="V5" s="166" t="s">
        <v>849</v>
      </c>
      <c r="W5" s="166" t="s">
        <v>850</v>
      </c>
      <c r="X5" s="166" t="s">
        <v>851</v>
      </c>
      <c r="Y5" s="166" t="s">
        <v>459</v>
      </c>
      <c r="Z5" s="166" t="s">
        <v>852</v>
      </c>
    </row>
    <row r="6" spans="1:26" x14ac:dyDescent="0.2">
      <c r="M6" s="167">
        <f>DatosMedioAmbiente!C50</f>
        <v>14</v>
      </c>
      <c r="N6" s="167">
        <f>DatosMedioAmbiente!C52</f>
        <v>8</v>
      </c>
      <c r="O6" s="167">
        <f>DatosMedioAmbiente!C54</f>
        <v>2</v>
      </c>
      <c r="P6" s="167">
        <f>DatosMedioAmbiente!C56</f>
        <v>37</v>
      </c>
      <c r="Q6" s="167">
        <f>DatosMedioAmbiente!C58</f>
        <v>9</v>
      </c>
      <c r="R6" s="167">
        <f>DatosMedioAmbiente!C60</f>
        <v>7</v>
      </c>
      <c r="U6" s="167">
        <f>DatosMedioAmbiente!C51</f>
        <v>1</v>
      </c>
      <c r="V6" s="167">
        <f>DatosMedioAmbiente!C53</f>
        <v>2</v>
      </c>
      <c r="W6" s="167">
        <f>DatosMedioAmbiente!C55</f>
        <v>1</v>
      </c>
      <c r="X6" s="167">
        <f>DatosMedioAmbiente!C57</f>
        <v>5</v>
      </c>
      <c r="Y6" s="167">
        <f>DatosMedioAmbiente!C59</f>
        <v>1</v>
      </c>
      <c r="Z6" s="167">
        <f>DatosMedioAmbiente!C61</f>
        <v>0</v>
      </c>
    </row>
    <row r="25" spans="1:20" s="84" customFormat="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R9xVbb1gyZ+l7DZNCw1QeubRQrkHKcBFFgt+s64D02aNVSaemIy3E6IzrQMnWXGxgPJT28e7Sf7Cm/GC77eHOw==" saltValue="EuGH2KN3OcrlmC9FRks8m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22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4" customWidth="1"/>
    <col min="19" max="20" width="25.140625" style="84" customWidth="1"/>
    <col min="21" max="21" width="14.42578125" style="84" customWidth="1"/>
    <col min="22" max="22" width="20.42578125" style="84" customWidth="1"/>
    <col min="23" max="23" width="16.7109375" style="84" customWidth="1"/>
    <col min="24" max="24" width="5.28515625" style="84" customWidth="1"/>
    <col min="25" max="25" width="4" style="84" customWidth="1"/>
    <col min="26" max="26" width="13.7109375" style="84" customWidth="1"/>
    <col min="27" max="27" width="22.140625" style="84" customWidth="1"/>
    <col min="28" max="16384" width="11.5703125" style="84"/>
  </cols>
  <sheetData>
    <row r="1" spans="1:61" s="97" customFormat="1" ht="89.25" x14ac:dyDescent="0.25">
      <c r="A1" s="97" t="s">
        <v>962</v>
      </c>
      <c r="B1" s="97" t="s">
        <v>963</v>
      </c>
      <c r="C1" s="97" t="s">
        <v>964</v>
      </c>
      <c r="D1" s="97" t="s">
        <v>965</v>
      </c>
      <c r="E1" s="97" t="s">
        <v>966</v>
      </c>
      <c r="F1" s="97" t="s">
        <v>967</v>
      </c>
      <c r="G1" s="97" t="s">
        <v>968</v>
      </c>
      <c r="H1" s="97" t="s">
        <v>969</v>
      </c>
      <c r="I1" s="97" t="s">
        <v>970</v>
      </c>
      <c r="J1" s="97" t="s">
        <v>971</v>
      </c>
      <c r="K1" s="97" t="s">
        <v>972</v>
      </c>
      <c r="L1" s="97" t="s">
        <v>973</v>
      </c>
      <c r="M1" s="97" t="s">
        <v>974</v>
      </c>
      <c r="N1" s="97" t="s">
        <v>975</v>
      </c>
      <c r="O1" s="97" t="s">
        <v>976</v>
      </c>
      <c r="P1" s="97" t="s">
        <v>977</v>
      </c>
      <c r="Q1" s="97" t="s">
        <v>978</v>
      </c>
      <c r="R1" s="97" t="s">
        <v>979</v>
      </c>
      <c r="S1" s="97" t="s">
        <v>980</v>
      </c>
      <c r="T1" s="97" t="s">
        <v>981</v>
      </c>
      <c r="U1" s="97" t="s">
        <v>982</v>
      </c>
      <c r="V1" s="97" t="s">
        <v>983</v>
      </c>
      <c r="W1" s="97" t="s">
        <v>984</v>
      </c>
      <c r="AA1" s="97" t="s">
        <v>985</v>
      </c>
      <c r="AB1" s="97" t="s">
        <v>986</v>
      </c>
      <c r="AC1" s="97" t="s">
        <v>987</v>
      </c>
      <c r="AD1" s="97" t="s">
        <v>988</v>
      </c>
      <c r="AE1" s="97" t="s">
        <v>989</v>
      </c>
      <c r="AF1" s="97" t="s">
        <v>990</v>
      </c>
      <c r="AI1" s="97" t="s">
        <v>991</v>
      </c>
      <c r="AL1" s="97" t="s">
        <v>992</v>
      </c>
      <c r="AM1" s="97" t="s">
        <v>993</v>
      </c>
      <c r="AN1" s="97" t="s">
        <v>994</v>
      </c>
      <c r="AO1" s="97" t="s">
        <v>995</v>
      </c>
      <c r="AP1" s="97" t="s">
        <v>996</v>
      </c>
      <c r="AQ1" s="97" t="s">
        <v>997</v>
      </c>
      <c r="AR1" s="97" t="s">
        <v>998</v>
      </c>
      <c r="AS1" s="97" t="s">
        <v>999</v>
      </c>
      <c r="AT1" s="97" t="s">
        <v>1000</v>
      </c>
      <c r="AU1" s="97" t="s">
        <v>1001</v>
      </c>
      <c r="AV1" s="97" t="s">
        <v>1002</v>
      </c>
      <c r="AW1" s="97" t="s">
        <v>1003</v>
      </c>
      <c r="AX1" s="97" t="s">
        <v>1004</v>
      </c>
      <c r="AY1" s="97" t="s">
        <v>1005</v>
      </c>
      <c r="AZ1" s="97" t="s">
        <v>1006</v>
      </c>
      <c r="BA1" s="97" t="s">
        <v>1007</v>
      </c>
      <c r="BB1" s="97" t="s">
        <v>1008</v>
      </c>
      <c r="BC1" s="97" t="s">
        <v>1009</v>
      </c>
      <c r="BD1" s="97" t="s">
        <v>1010</v>
      </c>
      <c r="BE1" s="97" t="s">
        <v>1011</v>
      </c>
      <c r="BF1" s="97" t="s">
        <v>1012</v>
      </c>
      <c r="BG1" s="97" t="s">
        <v>1013</v>
      </c>
      <c r="BH1" s="97" t="s">
        <v>1014</v>
      </c>
      <c r="BI1" s="97" t="s">
        <v>1015</v>
      </c>
    </row>
    <row r="2" spans="1:61" x14ac:dyDescent="0.2">
      <c r="A2" s="84" t="s">
        <v>1040</v>
      </c>
      <c r="B2" s="84" t="s">
        <v>1033</v>
      </c>
      <c r="C2" s="84" t="s">
        <v>1022</v>
      </c>
      <c r="D2" s="84" t="s">
        <v>907</v>
      </c>
      <c r="E2" s="84" t="s">
        <v>907</v>
      </c>
      <c r="F2" s="84" t="s">
        <v>907</v>
      </c>
      <c r="G2" s="84" t="s">
        <v>935</v>
      </c>
      <c r="H2" s="84" t="s">
        <v>935</v>
      </c>
      <c r="I2" s="84" t="s">
        <v>907</v>
      </c>
      <c r="J2" s="84" t="s">
        <v>907</v>
      </c>
      <c r="K2" s="84" t="s">
        <v>907</v>
      </c>
      <c r="L2" s="84" t="s">
        <v>907</v>
      </c>
      <c r="M2" s="84" t="s">
        <v>907</v>
      </c>
      <c r="N2" s="84" t="s">
        <v>907</v>
      </c>
      <c r="O2" s="84" t="s">
        <v>907</v>
      </c>
      <c r="P2" s="84" t="s">
        <v>952</v>
      </c>
      <c r="Q2" s="84" t="s">
        <v>952</v>
      </c>
      <c r="R2" s="84" t="s">
        <v>707</v>
      </c>
      <c r="S2" s="84" t="s">
        <v>952</v>
      </c>
      <c r="T2" s="84" t="s">
        <v>952</v>
      </c>
      <c r="V2" s="84" t="s">
        <v>26</v>
      </c>
      <c r="W2" s="84" t="s">
        <v>108</v>
      </c>
      <c r="AA2" s="84" t="s">
        <v>797</v>
      </c>
      <c r="AB2" s="84" t="s">
        <v>798</v>
      </c>
      <c r="AC2" s="84" t="s">
        <v>804</v>
      </c>
      <c r="AD2" s="84" t="s">
        <v>476</v>
      </c>
      <c r="AE2" s="84" t="s">
        <v>848</v>
      </c>
      <c r="AF2" s="84" t="s">
        <v>754</v>
      </c>
      <c r="AI2" s="84" t="s">
        <v>172</v>
      </c>
      <c r="AL2" s="84" t="s">
        <v>476</v>
      </c>
      <c r="AM2" s="84" t="s">
        <v>476</v>
      </c>
      <c r="AN2" s="84" t="s">
        <v>476</v>
      </c>
      <c r="AO2" s="84" t="s">
        <v>476</v>
      </c>
      <c r="AR2" s="84" t="s">
        <v>477</v>
      </c>
      <c r="AS2" s="84" t="s">
        <v>477</v>
      </c>
      <c r="AT2" s="84" t="s">
        <v>480</v>
      </c>
      <c r="AU2" s="84" t="s">
        <v>477</v>
      </c>
      <c r="AV2" s="84" t="s">
        <v>476</v>
      </c>
      <c r="AW2" s="84" t="s">
        <v>848</v>
      </c>
      <c r="AX2" s="84" t="s">
        <v>848</v>
      </c>
      <c r="AY2" s="84" t="s">
        <v>17</v>
      </c>
      <c r="AZ2" s="84" t="s">
        <v>676</v>
      </c>
      <c r="BA2" s="84" t="s">
        <v>77</v>
      </c>
      <c r="BB2" s="84" t="s">
        <v>668</v>
      </c>
      <c r="BC2" s="84" t="s">
        <v>282</v>
      </c>
      <c r="BD2" s="84" t="s">
        <v>628</v>
      </c>
      <c r="BE2" s="84" t="s">
        <v>943</v>
      </c>
      <c r="BF2" s="84" t="s">
        <v>99</v>
      </c>
      <c r="BG2" s="84" t="s">
        <v>99</v>
      </c>
      <c r="BH2" s="84" t="s">
        <v>809</v>
      </c>
      <c r="BI2" s="84" t="s">
        <v>812</v>
      </c>
    </row>
    <row r="3" spans="1:61" x14ac:dyDescent="0.2">
      <c r="A3" s="84" t="s">
        <v>1041</v>
      </c>
      <c r="B3" s="84" t="s">
        <v>1034</v>
      </c>
      <c r="C3" s="84" t="s">
        <v>1023</v>
      </c>
      <c r="D3" s="84" t="s">
        <v>908</v>
      </c>
      <c r="E3" s="84" t="s">
        <v>318</v>
      </c>
      <c r="F3" s="84" t="s">
        <v>939</v>
      </c>
      <c r="G3" s="84" t="s">
        <v>908</v>
      </c>
      <c r="H3" s="84" t="s">
        <v>908</v>
      </c>
      <c r="I3" s="84" t="s">
        <v>908</v>
      </c>
      <c r="J3" s="84" t="s">
        <v>908</v>
      </c>
      <c r="K3" s="84" t="s">
        <v>908</v>
      </c>
      <c r="L3" s="84" t="s">
        <v>908</v>
      </c>
      <c r="M3" s="84" t="s">
        <v>275</v>
      </c>
      <c r="N3" s="84" t="s">
        <v>275</v>
      </c>
      <c r="O3" s="84" t="s">
        <v>908</v>
      </c>
      <c r="P3" s="84" t="s">
        <v>909</v>
      </c>
      <c r="Q3" s="84" t="s">
        <v>909</v>
      </c>
      <c r="R3" s="84" t="s">
        <v>708</v>
      </c>
      <c r="S3" s="84" t="s">
        <v>909</v>
      </c>
      <c r="T3" s="84" t="s">
        <v>909</v>
      </c>
      <c r="V3" s="84" t="s">
        <v>27</v>
      </c>
      <c r="W3" s="84" t="s">
        <v>109</v>
      </c>
      <c r="AA3" s="84" t="s">
        <v>798</v>
      </c>
      <c r="AC3" s="84" t="s">
        <v>805</v>
      </c>
      <c r="AD3" s="84" t="s">
        <v>477</v>
      </c>
      <c r="AE3" s="84" t="s">
        <v>849</v>
      </c>
      <c r="AF3" s="84" t="s">
        <v>696</v>
      </c>
      <c r="AI3" s="84" t="s">
        <v>174</v>
      </c>
      <c r="AL3" s="84" t="s">
        <v>477</v>
      </c>
      <c r="AM3" s="84" t="s">
        <v>477</v>
      </c>
      <c r="AN3" s="84" t="s">
        <v>477</v>
      </c>
      <c r="AO3" s="84" t="s">
        <v>477</v>
      </c>
      <c r="AT3" s="84" t="s">
        <v>481</v>
      </c>
      <c r="AU3" s="84" t="s">
        <v>478</v>
      </c>
      <c r="AV3" s="84" t="s">
        <v>477</v>
      </c>
      <c r="AW3" s="84" t="s">
        <v>849</v>
      </c>
      <c r="AX3" s="84" t="s">
        <v>849</v>
      </c>
      <c r="AY3" s="84" t="s">
        <v>671</v>
      </c>
      <c r="AZ3" s="84" t="s">
        <v>677</v>
      </c>
      <c r="BA3" s="84" t="s">
        <v>1080</v>
      </c>
      <c r="BC3" s="84" t="s">
        <v>1082</v>
      </c>
      <c r="BD3" s="84" t="s">
        <v>311</v>
      </c>
      <c r="BE3" s="84" t="s">
        <v>944</v>
      </c>
      <c r="BF3" s="84" t="s">
        <v>109</v>
      </c>
      <c r="BG3" s="84" t="s">
        <v>109</v>
      </c>
      <c r="BH3" s="84" t="s">
        <v>810</v>
      </c>
      <c r="BI3" s="84" t="s">
        <v>813</v>
      </c>
    </row>
    <row r="4" spans="1:61" x14ac:dyDescent="0.2">
      <c r="A4" s="84" t="s">
        <v>1042</v>
      </c>
      <c r="B4" s="84" t="s">
        <v>1035</v>
      </c>
      <c r="C4" s="84" t="s">
        <v>1024</v>
      </c>
      <c r="D4" s="84" t="s">
        <v>909</v>
      </c>
      <c r="E4" s="84" t="s">
        <v>908</v>
      </c>
      <c r="F4" s="84" t="s">
        <v>909</v>
      </c>
      <c r="G4" s="84" t="s">
        <v>909</v>
      </c>
      <c r="H4" s="84" t="s">
        <v>909</v>
      </c>
      <c r="I4" s="84" t="s">
        <v>909</v>
      </c>
      <c r="J4" s="84" t="s">
        <v>909</v>
      </c>
      <c r="K4" s="84" t="s">
        <v>909</v>
      </c>
      <c r="L4" s="84" t="s">
        <v>909</v>
      </c>
      <c r="M4" s="84" t="s">
        <v>909</v>
      </c>
      <c r="N4" s="84" t="s">
        <v>909</v>
      </c>
      <c r="O4" s="84" t="s">
        <v>909</v>
      </c>
      <c r="P4" s="84" t="s">
        <v>953</v>
      </c>
      <c r="Q4" s="84" t="s">
        <v>954</v>
      </c>
      <c r="R4" s="84" t="s">
        <v>709</v>
      </c>
      <c r="S4" s="84" t="s">
        <v>953</v>
      </c>
      <c r="T4" s="84" t="s">
        <v>953</v>
      </c>
      <c r="V4" s="84" t="s">
        <v>28</v>
      </c>
      <c r="W4" s="84" t="s">
        <v>1049</v>
      </c>
      <c r="AA4" s="84" t="s">
        <v>799</v>
      </c>
      <c r="AD4" s="84" t="s">
        <v>478</v>
      </c>
      <c r="AE4" s="84" t="s">
        <v>850</v>
      </c>
      <c r="AF4" s="84" t="s">
        <v>858</v>
      </c>
      <c r="AI4" s="84" t="s">
        <v>175</v>
      </c>
      <c r="AL4" s="84" t="s">
        <v>478</v>
      </c>
      <c r="AM4" s="84" t="s">
        <v>478</v>
      </c>
      <c r="AN4" s="84" t="s">
        <v>478</v>
      </c>
      <c r="AO4" s="84" t="s">
        <v>478</v>
      </c>
      <c r="AU4" s="84" t="s">
        <v>479</v>
      </c>
      <c r="AV4" s="84" t="s">
        <v>478</v>
      </c>
      <c r="AW4" s="84" t="s">
        <v>850</v>
      </c>
      <c r="AX4" s="84" t="s">
        <v>850</v>
      </c>
      <c r="AY4" s="84" t="s">
        <v>672</v>
      </c>
      <c r="AZ4" s="84" t="s">
        <v>678</v>
      </c>
      <c r="BA4" s="84" t="s">
        <v>1081</v>
      </c>
      <c r="BC4" s="84" t="s">
        <v>653</v>
      </c>
      <c r="BD4" s="84" t="s">
        <v>629</v>
      </c>
      <c r="BE4" s="84" t="s">
        <v>945</v>
      </c>
      <c r="BF4" s="84" t="s">
        <v>727</v>
      </c>
      <c r="BG4" s="84" t="s">
        <v>727</v>
      </c>
    </row>
    <row r="5" spans="1:61" x14ac:dyDescent="0.2">
      <c r="A5" s="84" t="s">
        <v>698</v>
      </c>
      <c r="B5" s="84" t="s">
        <v>104</v>
      </c>
      <c r="C5" s="84" t="s">
        <v>147</v>
      </c>
      <c r="D5" s="84" t="s">
        <v>911</v>
      </c>
      <c r="E5" s="84" t="s">
        <v>909</v>
      </c>
      <c r="F5" s="84" t="s">
        <v>911</v>
      </c>
      <c r="G5" s="84" t="s">
        <v>911</v>
      </c>
      <c r="H5" s="84" t="s">
        <v>911</v>
      </c>
      <c r="I5" s="84" t="s">
        <v>911</v>
      </c>
      <c r="J5" s="84" t="s">
        <v>911</v>
      </c>
      <c r="K5" s="84" t="s">
        <v>910</v>
      </c>
      <c r="L5" s="84" t="s">
        <v>911</v>
      </c>
      <c r="M5" s="84" t="s">
        <v>912</v>
      </c>
      <c r="N5" s="84" t="s">
        <v>912</v>
      </c>
      <c r="O5" s="84" t="s">
        <v>911</v>
      </c>
      <c r="P5" s="84" t="s">
        <v>954</v>
      </c>
      <c r="Q5" s="84" t="s">
        <v>956</v>
      </c>
      <c r="R5" s="84" t="s">
        <v>710</v>
      </c>
      <c r="S5" s="84" t="s">
        <v>954</v>
      </c>
      <c r="T5" s="84" t="s">
        <v>954</v>
      </c>
      <c r="V5" s="84" t="s">
        <v>29</v>
      </c>
      <c r="AA5" s="84" t="s">
        <v>801</v>
      </c>
      <c r="AD5" s="84" t="s">
        <v>479</v>
      </c>
      <c r="AE5" s="84" t="s">
        <v>851</v>
      </c>
      <c r="AF5" s="84" t="s">
        <v>793</v>
      </c>
      <c r="AI5" s="84" t="s">
        <v>176</v>
      </c>
      <c r="AL5" s="84" t="s">
        <v>479</v>
      </c>
      <c r="AM5" s="84" t="s">
        <v>479</v>
      </c>
      <c r="AN5" s="84" t="s">
        <v>479</v>
      </c>
      <c r="AO5" s="84" t="s">
        <v>479</v>
      </c>
      <c r="AU5" s="84" t="s">
        <v>481</v>
      </c>
      <c r="AV5" s="84" t="s">
        <v>479</v>
      </c>
      <c r="AW5" s="84" t="s">
        <v>851</v>
      </c>
      <c r="AX5" s="84" t="s">
        <v>851</v>
      </c>
      <c r="AY5" s="84" t="s">
        <v>673</v>
      </c>
      <c r="AZ5" s="84" t="s">
        <v>679</v>
      </c>
      <c r="BC5" s="84" t="s">
        <v>654</v>
      </c>
      <c r="BD5" s="84" t="s">
        <v>630</v>
      </c>
      <c r="BE5" s="84" t="s">
        <v>1086</v>
      </c>
    </row>
    <row r="6" spans="1:61" x14ac:dyDescent="0.2">
      <c r="A6" s="84" t="s">
        <v>1043</v>
      </c>
      <c r="B6" s="84" t="s">
        <v>105</v>
      </c>
      <c r="C6" s="84" t="s">
        <v>1025</v>
      </c>
      <c r="D6" s="84" t="s">
        <v>913</v>
      </c>
      <c r="E6" s="84" t="s">
        <v>911</v>
      </c>
      <c r="F6" s="84" t="s">
        <v>914</v>
      </c>
      <c r="G6" s="84" t="s">
        <v>936</v>
      </c>
      <c r="H6" s="84" t="s">
        <v>936</v>
      </c>
      <c r="I6" s="84" t="s">
        <v>913</v>
      </c>
      <c r="J6" s="84" t="s">
        <v>915</v>
      </c>
      <c r="K6" s="84" t="s">
        <v>911</v>
      </c>
      <c r="L6" s="84" t="s">
        <v>913</v>
      </c>
      <c r="M6" s="84" t="s">
        <v>913</v>
      </c>
      <c r="N6" s="84" t="s">
        <v>913</v>
      </c>
      <c r="O6" s="84" t="s">
        <v>913</v>
      </c>
      <c r="P6" s="84" t="s">
        <v>955</v>
      </c>
      <c r="Q6" s="84" t="s">
        <v>957</v>
      </c>
      <c r="R6" s="84" t="s">
        <v>711</v>
      </c>
      <c r="S6" s="84" t="s">
        <v>955</v>
      </c>
      <c r="T6" s="84" t="s">
        <v>955</v>
      </c>
      <c r="V6" s="84" t="s">
        <v>30</v>
      </c>
      <c r="AD6" s="84" t="s">
        <v>480</v>
      </c>
      <c r="AE6" s="84" t="s">
        <v>459</v>
      </c>
      <c r="AF6" s="84" t="s">
        <v>859</v>
      </c>
      <c r="AI6" s="84" t="s">
        <v>177</v>
      </c>
      <c r="AL6" s="84" t="s">
        <v>480</v>
      </c>
      <c r="AM6" s="84" t="s">
        <v>480</v>
      </c>
      <c r="AN6" s="84" t="s">
        <v>480</v>
      </c>
      <c r="AO6" s="84" t="s">
        <v>480</v>
      </c>
      <c r="AV6" s="84" t="s">
        <v>480</v>
      </c>
      <c r="AW6" s="84" t="s">
        <v>459</v>
      </c>
      <c r="AX6" s="84" t="s">
        <v>459</v>
      </c>
      <c r="AZ6" s="84" t="s">
        <v>674</v>
      </c>
      <c r="BC6" s="84" t="s">
        <v>1083</v>
      </c>
      <c r="BD6" s="84" t="s">
        <v>631</v>
      </c>
    </row>
    <row r="7" spans="1:61" x14ac:dyDescent="0.2">
      <c r="B7" s="84" t="s">
        <v>106</v>
      </c>
      <c r="C7" s="84" t="s">
        <v>1026</v>
      </c>
      <c r="D7" s="84" t="s">
        <v>914</v>
      </c>
      <c r="E7" s="84" t="s">
        <v>912</v>
      </c>
      <c r="F7" s="84" t="s">
        <v>915</v>
      </c>
      <c r="G7" s="84" t="s">
        <v>914</v>
      </c>
      <c r="H7" s="84" t="s">
        <v>914</v>
      </c>
      <c r="I7" s="84" t="s">
        <v>914</v>
      </c>
      <c r="J7" s="84" t="s">
        <v>643</v>
      </c>
      <c r="K7" s="84" t="s">
        <v>913</v>
      </c>
      <c r="L7" s="84" t="s">
        <v>643</v>
      </c>
      <c r="M7" s="84" t="s">
        <v>643</v>
      </c>
      <c r="N7" s="84" t="s">
        <v>643</v>
      </c>
      <c r="O7" s="84" t="s">
        <v>915</v>
      </c>
      <c r="P7" s="84" t="s">
        <v>956</v>
      </c>
      <c r="R7" s="84" t="s">
        <v>712</v>
      </c>
      <c r="S7" s="84" t="s">
        <v>956</v>
      </c>
      <c r="T7" s="84" t="s">
        <v>956</v>
      </c>
      <c r="AD7" s="84" t="s">
        <v>481</v>
      </c>
      <c r="AE7" s="84" t="s">
        <v>852</v>
      </c>
      <c r="AF7" s="84" t="s">
        <v>699</v>
      </c>
      <c r="AI7" s="84" t="s">
        <v>178</v>
      </c>
      <c r="AL7" s="84" t="s">
        <v>481</v>
      </c>
      <c r="AM7" s="84" t="s">
        <v>481</v>
      </c>
      <c r="AN7" s="84" t="s">
        <v>481</v>
      </c>
      <c r="AO7" s="84" t="s">
        <v>481</v>
      </c>
      <c r="AV7" s="84" t="s">
        <v>481</v>
      </c>
      <c r="AW7" s="84" t="s">
        <v>852</v>
      </c>
      <c r="BC7" s="84" t="s">
        <v>656</v>
      </c>
      <c r="BD7" s="84" t="s">
        <v>632</v>
      </c>
    </row>
    <row r="8" spans="1:61" x14ac:dyDescent="0.2">
      <c r="C8" s="84" t="s">
        <v>1027</v>
      </c>
      <c r="D8" s="84" t="s">
        <v>915</v>
      </c>
      <c r="E8" s="84" t="s">
        <v>913</v>
      </c>
      <c r="F8" s="84" t="s">
        <v>643</v>
      </c>
      <c r="G8" s="84" t="s">
        <v>643</v>
      </c>
      <c r="H8" s="84" t="s">
        <v>643</v>
      </c>
      <c r="I8" s="84" t="s">
        <v>915</v>
      </c>
      <c r="J8" s="84" t="s">
        <v>920</v>
      </c>
      <c r="K8" s="84" t="s">
        <v>914</v>
      </c>
      <c r="L8" s="84" t="s">
        <v>920</v>
      </c>
      <c r="M8" s="84" t="s">
        <v>921</v>
      </c>
      <c r="N8" s="84" t="s">
        <v>922</v>
      </c>
      <c r="O8" s="84" t="s">
        <v>643</v>
      </c>
      <c r="P8" s="84" t="s">
        <v>957</v>
      </c>
      <c r="R8" s="84" t="s">
        <v>713</v>
      </c>
      <c r="S8" s="84" t="s">
        <v>957</v>
      </c>
      <c r="T8" s="84" t="s">
        <v>957</v>
      </c>
      <c r="AD8" s="84" t="s">
        <v>482</v>
      </c>
      <c r="AI8" s="84" t="s">
        <v>179</v>
      </c>
      <c r="AL8" s="84" t="s">
        <v>482</v>
      </c>
      <c r="AM8" s="84" t="s">
        <v>482</v>
      </c>
      <c r="BC8" s="84" t="s">
        <v>645</v>
      </c>
      <c r="BD8" s="84" t="s">
        <v>633</v>
      </c>
    </row>
    <row r="9" spans="1:61" x14ac:dyDescent="0.2">
      <c r="C9" s="84" t="s">
        <v>254</v>
      </c>
      <c r="D9" s="84" t="s">
        <v>643</v>
      </c>
      <c r="E9" s="84" t="s">
        <v>915</v>
      </c>
      <c r="F9" s="84" t="s">
        <v>937</v>
      </c>
      <c r="G9" s="84" t="s">
        <v>921</v>
      </c>
      <c r="H9" s="84" t="s">
        <v>920</v>
      </c>
      <c r="I9" s="84" t="s">
        <v>643</v>
      </c>
      <c r="J9" s="84" t="s">
        <v>921</v>
      </c>
      <c r="K9" s="84" t="s">
        <v>643</v>
      </c>
      <c r="L9" s="84" t="s">
        <v>921</v>
      </c>
      <c r="M9" s="84" t="s">
        <v>922</v>
      </c>
      <c r="N9" s="84" t="s">
        <v>923</v>
      </c>
      <c r="O9" s="84" t="s">
        <v>916</v>
      </c>
      <c r="R9" s="84" t="s">
        <v>715</v>
      </c>
      <c r="AI9" s="84" t="s">
        <v>181</v>
      </c>
      <c r="BD9" s="84" t="s">
        <v>408</v>
      </c>
    </row>
    <row r="10" spans="1:61" x14ac:dyDescent="0.2">
      <c r="C10" s="84" t="s">
        <v>1028</v>
      </c>
      <c r="D10" s="84" t="s">
        <v>917</v>
      </c>
      <c r="E10" s="84" t="s">
        <v>643</v>
      </c>
      <c r="F10" s="84" t="s">
        <v>940</v>
      </c>
      <c r="G10" s="84" t="s">
        <v>922</v>
      </c>
      <c r="H10" s="84" t="s">
        <v>921</v>
      </c>
      <c r="I10" s="84" t="s">
        <v>919</v>
      </c>
      <c r="J10" s="84" t="s">
        <v>922</v>
      </c>
      <c r="K10" s="84" t="s">
        <v>920</v>
      </c>
      <c r="L10" s="84" t="s">
        <v>923</v>
      </c>
      <c r="M10" s="84" t="s">
        <v>924</v>
      </c>
      <c r="N10" s="84" t="s">
        <v>924</v>
      </c>
      <c r="O10" s="84" t="s">
        <v>921</v>
      </c>
      <c r="R10" s="84" t="s">
        <v>716</v>
      </c>
      <c r="AI10" s="84" t="s">
        <v>182</v>
      </c>
      <c r="BD10" s="84" t="s">
        <v>634</v>
      </c>
    </row>
    <row r="11" spans="1:61" x14ac:dyDescent="0.2">
      <c r="C11" s="84" t="s">
        <v>261</v>
      </c>
      <c r="D11" s="84" t="s">
        <v>918</v>
      </c>
      <c r="E11" s="84" t="s">
        <v>917</v>
      </c>
      <c r="F11" s="84" t="s">
        <v>848</v>
      </c>
      <c r="G11" s="84" t="s">
        <v>923</v>
      </c>
      <c r="H11" s="84" t="s">
        <v>922</v>
      </c>
      <c r="I11" s="84" t="s">
        <v>920</v>
      </c>
      <c r="J11" s="84" t="s">
        <v>923</v>
      </c>
      <c r="K11" s="84" t="s">
        <v>921</v>
      </c>
      <c r="L11" s="84" t="s">
        <v>925</v>
      </c>
      <c r="M11" s="84" t="s">
        <v>925</v>
      </c>
      <c r="N11" s="84" t="s">
        <v>925</v>
      </c>
      <c r="O11" s="84" t="s">
        <v>922</v>
      </c>
      <c r="AI11" s="84" t="s">
        <v>183</v>
      </c>
      <c r="BD11" s="84" t="s">
        <v>635</v>
      </c>
    </row>
    <row r="12" spans="1:61" x14ac:dyDescent="0.2">
      <c r="C12" s="84" t="s">
        <v>1029</v>
      </c>
      <c r="D12" s="84" t="s">
        <v>919</v>
      </c>
      <c r="E12" s="84" t="s">
        <v>919</v>
      </c>
      <c r="F12" s="84" t="s">
        <v>921</v>
      </c>
      <c r="G12" s="84" t="s">
        <v>925</v>
      </c>
      <c r="H12" s="84" t="s">
        <v>923</v>
      </c>
      <c r="I12" s="84" t="s">
        <v>921</v>
      </c>
      <c r="J12" s="84" t="s">
        <v>924</v>
      </c>
      <c r="K12" s="84" t="s">
        <v>923</v>
      </c>
      <c r="L12" s="84" t="s">
        <v>926</v>
      </c>
      <c r="M12" s="84" t="s">
        <v>927</v>
      </c>
      <c r="N12" s="84" t="s">
        <v>927</v>
      </c>
      <c r="O12" s="84" t="s">
        <v>923</v>
      </c>
      <c r="AI12" s="84" t="s">
        <v>185</v>
      </c>
      <c r="BD12" s="84" t="s">
        <v>478</v>
      </c>
    </row>
    <row r="13" spans="1:61" x14ac:dyDescent="0.2">
      <c r="D13" s="84" t="s">
        <v>920</v>
      </c>
      <c r="E13" s="84" t="s">
        <v>920</v>
      </c>
      <c r="F13" s="84" t="s">
        <v>923</v>
      </c>
      <c r="G13" s="84" t="s">
        <v>927</v>
      </c>
      <c r="H13" s="84" t="s">
        <v>924</v>
      </c>
      <c r="I13" s="84" t="s">
        <v>922</v>
      </c>
      <c r="J13" s="84" t="s">
        <v>925</v>
      </c>
      <c r="K13" s="84" t="s">
        <v>925</v>
      </c>
      <c r="L13" s="84" t="s">
        <v>927</v>
      </c>
      <c r="O13" s="84" t="s">
        <v>925</v>
      </c>
      <c r="AI13" s="84" t="s">
        <v>106</v>
      </c>
      <c r="BD13" s="84" t="s">
        <v>636</v>
      </c>
    </row>
    <row r="14" spans="1:61" x14ac:dyDescent="0.2">
      <c r="D14" s="84" t="s">
        <v>921</v>
      </c>
      <c r="E14" s="84" t="s">
        <v>921</v>
      </c>
      <c r="F14" s="84" t="s">
        <v>924</v>
      </c>
      <c r="G14" s="84" t="s">
        <v>106</v>
      </c>
      <c r="H14" s="84" t="s">
        <v>925</v>
      </c>
      <c r="I14" s="84" t="s">
        <v>923</v>
      </c>
      <c r="J14" s="84" t="s">
        <v>927</v>
      </c>
      <c r="K14" s="84" t="s">
        <v>927</v>
      </c>
      <c r="L14" s="84" t="s">
        <v>932</v>
      </c>
      <c r="O14" s="84" t="s">
        <v>927</v>
      </c>
      <c r="BD14" s="84" t="s">
        <v>637</v>
      </c>
    </row>
    <row r="15" spans="1:61" x14ac:dyDescent="0.2">
      <c r="D15" s="84" t="s">
        <v>922</v>
      </c>
      <c r="E15" s="84" t="s">
        <v>922</v>
      </c>
      <c r="F15" s="84" t="s">
        <v>925</v>
      </c>
      <c r="H15" s="84" t="s">
        <v>927</v>
      </c>
      <c r="I15" s="84" t="s">
        <v>924</v>
      </c>
      <c r="J15" s="84" t="s">
        <v>930</v>
      </c>
      <c r="K15" s="84" t="s">
        <v>931</v>
      </c>
      <c r="O15" s="84" t="s">
        <v>930</v>
      </c>
      <c r="BD15" s="84" t="s">
        <v>638</v>
      </c>
    </row>
    <row r="16" spans="1:61" x14ac:dyDescent="0.2">
      <c r="D16" s="84" t="s">
        <v>923</v>
      </c>
      <c r="E16" s="84" t="s">
        <v>923</v>
      </c>
      <c r="F16" s="84" t="s">
        <v>926</v>
      </c>
      <c r="H16" s="84" t="s">
        <v>106</v>
      </c>
      <c r="I16" s="84" t="s">
        <v>925</v>
      </c>
      <c r="J16" s="84" t="s">
        <v>106</v>
      </c>
      <c r="O16" s="84" t="s">
        <v>106</v>
      </c>
      <c r="BD16" s="84" t="s">
        <v>106</v>
      </c>
    </row>
    <row r="17" spans="4:56" x14ac:dyDescent="0.2">
      <c r="D17" s="84" t="s">
        <v>924</v>
      </c>
      <c r="E17" s="84" t="s">
        <v>924</v>
      </c>
      <c r="F17" s="84" t="s">
        <v>614</v>
      </c>
      <c r="I17" s="84" t="s">
        <v>927</v>
      </c>
      <c r="BD17" s="84" t="s">
        <v>640</v>
      </c>
    </row>
    <row r="18" spans="4:56" x14ac:dyDescent="0.2">
      <c r="D18" s="84" t="s">
        <v>925</v>
      </c>
      <c r="E18" s="84" t="s">
        <v>925</v>
      </c>
      <c r="F18" s="84" t="s">
        <v>931</v>
      </c>
      <c r="I18" s="84" t="s">
        <v>930</v>
      </c>
      <c r="BD18" s="84" t="s">
        <v>641</v>
      </c>
    </row>
    <row r="19" spans="4:56" x14ac:dyDescent="0.2">
      <c r="D19" s="84" t="s">
        <v>927</v>
      </c>
      <c r="E19" s="84" t="s">
        <v>927</v>
      </c>
      <c r="F19" s="84" t="s">
        <v>106</v>
      </c>
      <c r="I19" s="84" t="s">
        <v>931</v>
      </c>
    </row>
    <row r="20" spans="4:56" x14ac:dyDescent="0.2">
      <c r="D20" s="84" t="s">
        <v>930</v>
      </c>
      <c r="E20" s="84" t="s">
        <v>931</v>
      </c>
      <c r="I20" s="84" t="s">
        <v>106</v>
      </c>
    </row>
    <row r="21" spans="4:56" x14ac:dyDescent="0.2">
      <c r="D21" s="84" t="s">
        <v>931</v>
      </c>
      <c r="E21" s="84" t="s">
        <v>932</v>
      </c>
    </row>
    <row r="22" spans="4:56" x14ac:dyDescent="0.2">
      <c r="D22" s="84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SUM(DatosViolenciaGénero!C57:C63)</f>
        <v>18859</v>
      </c>
      <c r="D4" s="92">
        <f>SUM(DatosViolenciaGénero!D57:D63)</f>
        <v>9877</v>
      </c>
    </row>
    <row r="5" spans="2:4" x14ac:dyDescent="0.2">
      <c r="B5" s="91" t="s">
        <v>909</v>
      </c>
      <c r="C5" s="92">
        <f>SUM(DatosViolenciaGénero!C64:C67)</f>
        <v>3526</v>
      </c>
      <c r="D5" s="92">
        <f>SUM(DatosViolenciaGénero!D64:D67)</f>
        <v>1557</v>
      </c>
    </row>
    <row r="6" spans="2:4" ht="12.75" customHeight="1" x14ac:dyDescent="0.2">
      <c r="B6" s="91" t="s">
        <v>953</v>
      </c>
      <c r="C6" s="92">
        <f>DatosViolenciaGénero!C68</f>
        <v>14</v>
      </c>
      <c r="D6" s="92">
        <f>DatosViolenciaGénero!D68</f>
        <v>12</v>
      </c>
    </row>
    <row r="7" spans="2:4" ht="12.75" customHeight="1" x14ac:dyDescent="0.2">
      <c r="B7" s="91" t="s">
        <v>954</v>
      </c>
      <c r="C7" s="92">
        <f>SUM(DatosViolenciaGénero!C69:C71)</f>
        <v>354</v>
      </c>
      <c r="D7" s="92">
        <f>SUM(DatosViolenciaGénero!D69:D71)</f>
        <v>43</v>
      </c>
    </row>
    <row r="8" spans="2:4" ht="12.75" customHeight="1" x14ac:dyDescent="0.2">
      <c r="B8" s="91" t="s">
        <v>955</v>
      </c>
      <c r="C8" s="92">
        <f>DatosViolenciaGénero!C75</f>
        <v>88</v>
      </c>
      <c r="D8" s="92">
        <f>DatosViolenciaGénero!D75</f>
        <v>28</v>
      </c>
    </row>
    <row r="9" spans="2:4" ht="12.75" customHeight="1" x14ac:dyDescent="0.2">
      <c r="B9" s="91" t="s">
        <v>956</v>
      </c>
      <c r="C9" s="92">
        <f>DatosViolenciaGénero!C72</f>
        <v>132</v>
      </c>
      <c r="D9" s="92">
        <f>DatosViolenciaGénero!D72</f>
        <v>18</v>
      </c>
    </row>
    <row r="10" spans="2:4" ht="12.75" customHeight="1" x14ac:dyDescent="0.2">
      <c r="B10" s="91" t="s">
        <v>957</v>
      </c>
      <c r="C10" s="92">
        <f>SUM(DatosViolenciaGénero!C73:C74)</f>
        <v>6683</v>
      </c>
      <c r="D10" s="92">
        <f>SUM(DatosViolenciaGénero!D73:D74)</f>
        <v>1982</v>
      </c>
    </row>
    <row r="14" spans="2:4" ht="12.95" customHeight="1" thickTop="1" thickBot="1" x14ac:dyDescent="0.25">
      <c r="B14" s="199" t="s">
        <v>961</v>
      </c>
      <c r="C14" s="199"/>
    </row>
    <row r="15" spans="2:4" ht="13.5" thickTop="1" x14ac:dyDescent="0.2">
      <c r="B15" s="93" t="s">
        <v>959</v>
      </c>
      <c r="C15" s="94">
        <f>DatosViolenciaGénero!C35</f>
        <v>574</v>
      </c>
    </row>
    <row r="16" spans="2:4" ht="13.5" thickBot="1" x14ac:dyDescent="0.25">
      <c r="B16" s="95" t="s">
        <v>960</v>
      </c>
      <c r="C16" s="96">
        <f>DatosViolenciaGénero!C36</f>
        <v>1202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SUM(DatosViolenciaDoméstica!C45:C51)</f>
        <v>3075</v>
      </c>
      <c r="D4" s="92">
        <f>SUM(DatosViolenciaDoméstica!D45:D51)</f>
        <v>471</v>
      </c>
    </row>
    <row r="5" spans="2:4" x14ac:dyDescent="0.2">
      <c r="B5" s="91" t="s">
        <v>909</v>
      </c>
      <c r="C5" s="92">
        <f>SUM(DatosViolenciaDoméstica!C52:C55)</f>
        <v>298</v>
      </c>
      <c r="D5" s="92">
        <f>SUM(DatosViolenciaDoméstica!D52:D55)</f>
        <v>65</v>
      </c>
    </row>
    <row r="6" spans="2:4" ht="12.75" customHeight="1" x14ac:dyDescent="0.2">
      <c r="B6" s="91" t="s">
        <v>953</v>
      </c>
      <c r="C6" s="92">
        <f>DatosViolenciaDoméstica!C56</f>
        <v>2</v>
      </c>
      <c r="D6" s="92">
        <f>DatosViolenciaDoméstica!D56</f>
        <v>0</v>
      </c>
    </row>
    <row r="7" spans="2:4" ht="12.75" customHeight="1" x14ac:dyDescent="0.2">
      <c r="B7" s="91" t="s">
        <v>954</v>
      </c>
      <c r="C7" s="92">
        <f>SUM(DatosViolenciaDoméstica!C57:C59)</f>
        <v>43</v>
      </c>
      <c r="D7" s="92">
        <f>SUM(DatosViolenciaDoméstica!D57:D59)</f>
        <v>2</v>
      </c>
    </row>
    <row r="8" spans="2:4" ht="12.75" customHeight="1" x14ac:dyDescent="0.2">
      <c r="B8" s="91" t="s">
        <v>955</v>
      </c>
      <c r="C8" s="92">
        <f>DatosViolenciaDoméstica!C63</f>
        <v>8</v>
      </c>
      <c r="D8" s="92">
        <f>DatosViolenciaDoméstica!D63</f>
        <v>0</v>
      </c>
    </row>
    <row r="9" spans="2:4" ht="12.75" customHeight="1" x14ac:dyDescent="0.2">
      <c r="B9" s="91" t="s">
        <v>956</v>
      </c>
      <c r="C9" s="92">
        <f>DatosViolenciaDoméstica!C60</f>
        <v>17</v>
      </c>
      <c r="D9" s="92">
        <f>DatosViolenciaDoméstica!D60</f>
        <v>68</v>
      </c>
    </row>
    <row r="10" spans="2:4" ht="12.75" customHeight="1" x14ac:dyDescent="0.2">
      <c r="B10" s="91" t="s">
        <v>957</v>
      </c>
      <c r="C10" s="92">
        <f>SUM(DatosViolenciaDoméstica!C61:C62)</f>
        <v>836</v>
      </c>
      <c r="D10" s="92">
        <f>SUM(DatosViolenciaDoméstica!D61:D62)</f>
        <v>36</v>
      </c>
    </row>
    <row r="14" spans="2:4" ht="12.95" customHeight="1" thickTop="1" thickBot="1" x14ac:dyDescent="0.25">
      <c r="B14" s="199" t="s">
        <v>958</v>
      </c>
      <c r="C14" s="199"/>
    </row>
    <row r="15" spans="2:4" ht="13.5" thickTop="1" x14ac:dyDescent="0.2">
      <c r="B15" s="93" t="s">
        <v>959</v>
      </c>
      <c r="C15" s="94">
        <f>DatosViolenciaDoméstica!C31</f>
        <v>372</v>
      </c>
    </row>
    <row r="16" spans="2:4" ht="13.5" thickBot="1" x14ac:dyDescent="0.25">
      <c r="B16" s="95" t="s">
        <v>960</v>
      </c>
      <c r="C16" s="96">
        <f>DatosViolenciaDoméstica!C32</f>
        <v>512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4" customWidth="1"/>
    <col min="2" max="2" width="20.85546875" style="84" customWidth="1"/>
    <col min="3" max="3" width="44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00" t="s">
        <v>942</v>
      </c>
      <c r="C3" s="200"/>
    </row>
    <row r="4" spans="2:3" x14ac:dyDescent="0.2">
      <c r="B4" s="85" t="s">
        <v>943</v>
      </c>
      <c r="C4" s="86">
        <f>DatosMenores!C65</f>
        <v>2685</v>
      </c>
    </row>
    <row r="5" spans="2:3" x14ac:dyDescent="0.2">
      <c r="B5" s="85" t="s">
        <v>944</v>
      </c>
      <c r="C5" s="87">
        <f>DatosMenores!C66</f>
        <v>57</v>
      </c>
    </row>
    <row r="6" spans="2:3" x14ac:dyDescent="0.2">
      <c r="B6" s="85" t="s">
        <v>945</v>
      </c>
      <c r="C6" s="87">
        <f>DatosMenores!C67</f>
        <v>7542</v>
      </c>
    </row>
    <row r="7" spans="2:3" ht="25.5" x14ac:dyDescent="0.2">
      <c r="B7" s="85" t="s">
        <v>946</v>
      </c>
      <c r="C7" s="87">
        <f>DatosMenores!C70</f>
        <v>0</v>
      </c>
    </row>
    <row r="8" spans="2:3" ht="25.5" x14ac:dyDescent="0.2">
      <c r="B8" s="85" t="s">
        <v>688</v>
      </c>
      <c r="C8" s="87">
        <f>DatosMenores!C71</f>
        <v>0</v>
      </c>
    </row>
    <row r="9" spans="2:3" ht="25.5" x14ac:dyDescent="0.2">
      <c r="B9" s="85" t="s">
        <v>947</v>
      </c>
      <c r="C9" s="87">
        <f>DatosMenores!C72</f>
        <v>0</v>
      </c>
    </row>
    <row r="10" spans="2:3" ht="25.5" x14ac:dyDescent="0.2">
      <c r="B10" s="85" t="s">
        <v>224</v>
      </c>
      <c r="C10" s="87">
        <f>DatosMenores!C74</f>
        <v>0</v>
      </c>
    </row>
    <row r="11" spans="2:3" x14ac:dyDescent="0.2">
      <c r="B11" s="85" t="s">
        <v>948</v>
      </c>
      <c r="C11" s="87">
        <f>DatosMenores!C73</f>
        <v>0</v>
      </c>
    </row>
    <row r="12" spans="2:3" x14ac:dyDescent="0.2">
      <c r="B12" s="85" t="s">
        <v>949</v>
      </c>
      <c r="C12" s="87">
        <f>DatosMenores!C75</f>
        <v>0</v>
      </c>
    </row>
    <row r="13" spans="2:3" ht="25.5" x14ac:dyDescent="0.2">
      <c r="B13" s="85" t="s">
        <v>950</v>
      </c>
      <c r="C13" s="87">
        <f>DatosMenores!C68</f>
        <v>0</v>
      </c>
    </row>
    <row r="14" spans="2:3" ht="25.5" x14ac:dyDescent="0.2">
      <c r="B14" s="85" t="s">
        <v>951</v>
      </c>
      <c r="C14" s="87">
        <f>DatosMenores!C69</f>
        <v>263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6" customWidth="1"/>
    <col min="2" max="4" width="13.85546875" style="56" customWidth="1"/>
    <col min="5" max="6" width="15" style="56" customWidth="1"/>
    <col min="7" max="13" width="13.85546875" style="56" customWidth="1"/>
    <col min="14" max="16384" width="11.42578125" style="56"/>
  </cols>
  <sheetData>
    <row r="2" spans="2:13" s="52" customFormat="1" ht="15.75" x14ac:dyDescent="0.25">
      <c r="B2" s="52" t="s">
        <v>896</v>
      </c>
    </row>
    <row r="4" spans="2:13" ht="39" thickBot="1" x14ac:dyDescent="0.25">
      <c r="B4" s="53" t="s">
        <v>289</v>
      </c>
      <c r="C4" s="54" t="s">
        <v>897</v>
      </c>
      <c r="D4" s="54" t="s">
        <v>898</v>
      </c>
      <c r="E4" s="54" t="s">
        <v>899</v>
      </c>
      <c r="F4" s="54" t="s">
        <v>900</v>
      </c>
      <c r="G4" s="54" t="s">
        <v>901</v>
      </c>
      <c r="H4" s="54" t="s">
        <v>902</v>
      </c>
      <c r="I4" s="54" t="s">
        <v>903</v>
      </c>
      <c r="J4" s="54" t="s">
        <v>904</v>
      </c>
      <c r="K4" s="54" t="s">
        <v>300</v>
      </c>
      <c r="L4" s="54" t="s">
        <v>905</v>
      </c>
      <c r="M4" s="55" t="s">
        <v>302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289</v>
      </c>
      <c r="E10" s="66" t="s">
        <v>899</v>
      </c>
      <c r="F10" s="66" t="s">
        <v>900</v>
      </c>
      <c r="G10" s="66" t="s">
        <v>901</v>
      </c>
      <c r="H10" s="66" t="s">
        <v>902</v>
      </c>
      <c r="I10" s="66" t="s">
        <v>903</v>
      </c>
      <c r="J10" s="66" t="s">
        <v>904</v>
      </c>
      <c r="K10" s="66" t="s">
        <v>905</v>
      </c>
      <c r="L10" s="67" t="s">
        <v>302</v>
      </c>
      <c r="M10" s="68"/>
    </row>
    <row r="11" spans="2:13" ht="13.15" customHeight="1" x14ac:dyDescent="0.2">
      <c r="B11" s="201" t="s">
        <v>907</v>
      </c>
      <c r="C11" s="201"/>
      <c r="D11" s="69">
        <f>DatosDelitos!B5+DatosDelitos!B13-DatosDelitos!B17</f>
        <v>59773</v>
      </c>
      <c r="E11" s="70">
        <f>DatosDelitos!G5+DatosDelitos!G13-DatosDelitos!G17</f>
        <v>1441</v>
      </c>
      <c r="F11" s="70">
        <f>DatosDelitos!H5+DatosDelitos!H13-DatosDelitos!H17</f>
        <v>1779</v>
      </c>
      <c r="G11" s="70">
        <f>DatosDelitos!I5+DatosDelitos!I13-DatosDelitos!I17</f>
        <v>78</v>
      </c>
      <c r="H11" s="71">
        <f>DatosDelitos!J5+DatosDelitos!J13-DatosDelitos!J17</f>
        <v>75</v>
      </c>
      <c r="I11" s="71">
        <f>DatosDelitos!K5+DatosDelitos!K13-DatosDelitos!K17</f>
        <v>36</v>
      </c>
      <c r="J11" s="71">
        <f>DatosDelitos!L5+DatosDelitos!L13-DatosDelitos!L17</f>
        <v>26</v>
      </c>
      <c r="K11" s="71">
        <f>DatosDelitos!N5+DatosDelitos!N13-DatosDelitos!N17</f>
        <v>350</v>
      </c>
      <c r="L11" s="72">
        <f>DatosDelitos!O5+DatosDelitos!O13-DatosDelitos!O17</f>
        <v>2709</v>
      </c>
    </row>
    <row r="12" spans="2:13" ht="13.15" customHeight="1" x14ac:dyDescent="0.2">
      <c r="B12" s="202" t="s">
        <v>275</v>
      </c>
      <c r="C12" s="202"/>
      <c r="D12" s="73">
        <f>DatosDelitos!B10</f>
        <v>1</v>
      </c>
      <c r="E12" s="74">
        <f>DatosDelitos!G10</f>
        <v>0</v>
      </c>
      <c r="F12" s="74">
        <f>DatosDelitos!H10</f>
        <v>0</v>
      </c>
      <c r="G12" s="74">
        <f>DatosDelitos!I10</f>
        <v>0</v>
      </c>
      <c r="H12" s="74">
        <f>DatosDelitos!J10</f>
        <v>0</v>
      </c>
      <c r="I12" s="74">
        <f>DatosDelitos!K10</f>
        <v>1</v>
      </c>
      <c r="J12" s="74">
        <f>DatosDelitos!L10</f>
        <v>1</v>
      </c>
      <c r="K12" s="74">
        <f>DatosDelitos!N10</f>
        <v>0</v>
      </c>
      <c r="L12" s="75">
        <f>DatosDelitos!O10</f>
        <v>2</v>
      </c>
    </row>
    <row r="13" spans="2:13" ht="13.15" customHeight="1" x14ac:dyDescent="0.2">
      <c r="B13" s="202" t="s">
        <v>318</v>
      </c>
      <c r="C13" s="202"/>
      <c r="D13" s="73">
        <f>DatosDelitos!B20</f>
        <v>16</v>
      </c>
      <c r="E13" s="74">
        <f>DatosDelitos!G20</f>
        <v>0</v>
      </c>
      <c r="F13" s="74">
        <f>DatosDelitos!H20</f>
        <v>2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1</v>
      </c>
      <c r="L13" s="75">
        <f>DatosDelitos!O20</f>
        <v>0</v>
      </c>
    </row>
    <row r="14" spans="2:13" ht="13.15" customHeight="1" x14ac:dyDescent="0.2">
      <c r="B14" s="202" t="s">
        <v>321</v>
      </c>
      <c r="C14" s="202"/>
      <c r="D14" s="73">
        <f>DatosDelitos!B23</f>
        <v>3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1</v>
      </c>
    </row>
    <row r="15" spans="2:13" ht="13.15" customHeight="1" x14ac:dyDescent="0.2">
      <c r="B15" s="202" t="s">
        <v>908</v>
      </c>
      <c r="C15" s="202"/>
      <c r="D15" s="73">
        <f>DatosDelitos!B17+DatosDelitos!B44</f>
        <v>7053</v>
      </c>
      <c r="E15" s="74">
        <f>DatosDelitos!G17+DatosDelitos!G44</f>
        <v>1528</v>
      </c>
      <c r="F15" s="74">
        <f>DatosDelitos!H16+DatosDelitos!H44</f>
        <v>1338</v>
      </c>
      <c r="G15" s="74">
        <f>DatosDelitos!I17+DatosDelitos!I44</f>
        <v>56</v>
      </c>
      <c r="H15" s="74">
        <f>DatosDelitos!J17+DatosDelitos!J44</f>
        <v>28</v>
      </c>
      <c r="I15" s="74">
        <f>DatosDelitos!K17+DatosDelitos!K44</f>
        <v>0</v>
      </c>
      <c r="J15" s="74">
        <f>DatosDelitos!L17+DatosDelitos!L44</f>
        <v>0</v>
      </c>
      <c r="K15" s="74">
        <f>DatosDelitos!N17+DatosDelitos!N44</f>
        <v>183</v>
      </c>
      <c r="L15" s="75">
        <f>DatosDelitos!O17+DatosDelitos!O44</f>
        <v>861</v>
      </c>
    </row>
    <row r="16" spans="2:13" ht="13.15" customHeight="1" x14ac:dyDescent="0.2">
      <c r="B16" s="202" t="s">
        <v>909</v>
      </c>
      <c r="C16" s="202"/>
      <c r="D16" s="73">
        <f>DatosDelitos!B30</f>
        <v>5904</v>
      </c>
      <c r="E16" s="74">
        <f>DatosDelitos!G30</f>
        <v>765</v>
      </c>
      <c r="F16" s="74">
        <f>DatosDelitos!H30</f>
        <v>903</v>
      </c>
      <c r="G16" s="74">
        <f>DatosDelitos!I30</f>
        <v>37</v>
      </c>
      <c r="H16" s="74">
        <f>DatosDelitos!J30</f>
        <v>17</v>
      </c>
      <c r="I16" s="74">
        <f>DatosDelitos!K30</f>
        <v>4</v>
      </c>
      <c r="J16" s="74">
        <f>DatosDelitos!L30</f>
        <v>3</v>
      </c>
      <c r="K16" s="74">
        <f>DatosDelitos!N30</f>
        <v>126</v>
      </c>
      <c r="L16" s="75">
        <f>DatosDelitos!O30</f>
        <v>738</v>
      </c>
    </row>
    <row r="17" spans="2:12" ht="13.15" customHeight="1" x14ac:dyDescent="0.2">
      <c r="B17" s="203" t="s">
        <v>910</v>
      </c>
      <c r="C17" s="203"/>
      <c r="D17" s="73">
        <f>DatosDelitos!B42-DatosDelitos!B44</f>
        <v>40</v>
      </c>
      <c r="E17" s="74">
        <f>DatosDelitos!G42-DatosDelitos!G44</f>
        <v>12</v>
      </c>
      <c r="F17" s="74">
        <f>DatosDelitos!H42-DatosDelitos!H44</f>
        <v>21</v>
      </c>
      <c r="G17" s="74">
        <f>DatosDelitos!I42-DatosDelitos!I44</f>
        <v>3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9</v>
      </c>
    </row>
    <row r="18" spans="2:12" ht="13.15" customHeight="1" x14ac:dyDescent="0.2">
      <c r="B18" s="202" t="s">
        <v>911</v>
      </c>
      <c r="C18" s="202"/>
      <c r="D18" s="73">
        <f>DatosDelitos!B50</f>
        <v>2388</v>
      </c>
      <c r="E18" s="74">
        <f>DatosDelitos!G50</f>
        <v>313</v>
      </c>
      <c r="F18" s="74">
        <f>DatosDelitos!H50</f>
        <v>269</v>
      </c>
      <c r="G18" s="74">
        <f>DatosDelitos!I50</f>
        <v>254</v>
      </c>
      <c r="H18" s="74">
        <f>DatosDelitos!J50</f>
        <v>203</v>
      </c>
      <c r="I18" s="74">
        <f>DatosDelitos!K50</f>
        <v>0</v>
      </c>
      <c r="J18" s="74">
        <f>DatosDelitos!L50</f>
        <v>0</v>
      </c>
      <c r="K18" s="74">
        <f>DatosDelitos!N50</f>
        <v>162</v>
      </c>
      <c r="L18" s="75">
        <f>DatosDelitos!O50</f>
        <v>351</v>
      </c>
    </row>
    <row r="19" spans="2:12" ht="13.15" customHeight="1" x14ac:dyDescent="0.2">
      <c r="B19" s="202" t="s">
        <v>912</v>
      </c>
      <c r="C19" s="202"/>
      <c r="D19" s="73">
        <f>DatosDelitos!B72</f>
        <v>26</v>
      </c>
      <c r="E19" s="74">
        <f>DatosDelitos!G72</f>
        <v>6</v>
      </c>
      <c r="F19" s="74">
        <f>DatosDelitos!H72</f>
        <v>1</v>
      </c>
      <c r="G19" s="74">
        <f>DatosDelitos!I72</f>
        <v>0</v>
      </c>
      <c r="H19" s="74">
        <f>DatosDelitos!J72</f>
        <v>0</v>
      </c>
      <c r="I19" s="74">
        <f>DatosDelitos!K72</f>
        <v>9</v>
      </c>
      <c r="J19" s="74">
        <f>DatosDelitos!L72</f>
        <v>2</v>
      </c>
      <c r="K19" s="74">
        <f>DatosDelitos!N72</f>
        <v>4</v>
      </c>
      <c r="L19" s="75">
        <f>DatosDelitos!O72</f>
        <v>5</v>
      </c>
    </row>
    <row r="20" spans="2:12" ht="27" customHeight="1" x14ac:dyDescent="0.2">
      <c r="B20" s="202" t="s">
        <v>913</v>
      </c>
      <c r="C20" s="202"/>
      <c r="D20" s="73">
        <f>DatosDelitos!B74</f>
        <v>527</v>
      </c>
      <c r="E20" s="74">
        <f>DatosDelitos!G74</f>
        <v>83</v>
      </c>
      <c r="F20" s="74">
        <f>DatosDelitos!H74</f>
        <v>49</v>
      </c>
      <c r="G20" s="74">
        <f>DatosDelitos!I74</f>
        <v>2</v>
      </c>
      <c r="H20" s="74">
        <f>DatosDelitos!J74</f>
        <v>4</v>
      </c>
      <c r="I20" s="74">
        <f>DatosDelitos!K74</f>
        <v>86</v>
      </c>
      <c r="J20" s="74">
        <f>DatosDelitos!L74</f>
        <v>23</v>
      </c>
      <c r="K20" s="74">
        <f>DatosDelitos!N74</f>
        <v>17</v>
      </c>
      <c r="L20" s="75">
        <f>DatosDelitos!O74</f>
        <v>69</v>
      </c>
    </row>
    <row r="21" spans="2:12" ht="13.15" customHeight="1" x14ac:dyDescent="0.2">
      <c r="B21" s="203" t="s">
        <v>914</v>
      </c>
      <c r="C21" s="203"/>
      <c r="D21" s="73">
        <f>DatosDelitos!B82</f>
        <v>258</v>
      </c>
      <c r="E21" s="74">
        <f>DatosDelitos!G82</f>
        <v>51</v>
      </c>
      <c r="F21" s="74">
        <f>DatosDelitos!H82</f>
        <v>34</v>
      </c>
      <c r="G21" s="74">
        <f>DatosDelitos!I82</f>
        <v>1</v>
      </c>
      <c r="H21" s="74">
        <f>DatosDelitos!J82</f>
        <v>0</v>
      </c>
      <c r="I21" s="74">
        <f>DatosDelitos!K82</f>
        <v>0</v>
      </c>
      <c r="J21" s="74">
        <f>DatosDelitos!L82</f>
        <v>0</v>
      </c>
      <c r="K21" s="74">
        <f>DatosDelitos!N82</f>
        <v>0</v>
      </c>
      <c r="L21" s="75">
        <f>DatosDelitos!O82</f>
        <v>30</v>
      </c>
    </row>
    <row r="22" spans="2:12" ht="13.15" customHeight="1" x14ac:dyDescent="0.2">
      <c r="B22" s="202" t="s">
        <v>915</v>
      </c>
      <c r="C22" s="202"/>
      <c r="D22" s="73">
        <f>DatosDelitos!B85</f>
        <v>1220</v>
      </c>
      <c r="E22" s="74">
        <f>DatosDelitos!G85</f>
        <v>413</v>
      </c>
      <c r="F22" s="74">
        <f>DatosDelitos!H85</f>
        <v>434</v>
      </c>
      <c r="G22" s="74">
        <f>DatosDelitos!I85</f>
        <v>0</v>
      </c>
      <c r="H22" s="74">
        <f>DatosDelitos!J85</f>
        <v>0</v>
      </c>
      <c r="I22" s="74">
        <f>DatosDelitos!K85</f>
        <v>0</v>
      </c>
      <c r="J22" s="74">
        <f>DatosDelitos!L85</f>
        <v>0</v>
      </c>
      <c r="K22" s="74">
        <f>DatosDelitos!N85</f>
        <v>2</v>
      </c>
      <c r="L22" s="75">
        <f>DatosDelitos!O85</f>
        <v>311</v>
      </c>
    </row>
    <row r="23" spans="2:12" ht="13.15" customHeight="1" x14ac:dyDescent="0.2">
      <c r="B23" s="202" t="s">
        <v>643</v>
      </c>
      <c r="C23" s="202"/>
      <c r="D23" s="73">
        <f>DatosDelitos!B97</f>
        <v>33984</v>
      </c>
      <c r="E23" s="74">
        <f>DatosDelitos!G97</f>
        <v>6863</v>
      </c>
      <c r="F23" s="74">
        <f>DatosDelitos!H97</f>
        <v>5920</v>
      </c>
      <c r="G23" s="74">
        <f>DatosDelitos!I97</f>
        <v>15</v>
      </c>
      <c r="H23" s="74">
        <f>DatosDelitos!J97</f>
        <v>25</v>
      </c>
      <c r="I23" s="74">
        <f>DatosDelitos!K97</f>
        <v>9</v>
      </c>
      <c r="J23" s="74">
        <f>DatosDelitos!L97</f>
        <v>2</v>
      </c>
      <c r="K23" s="74">
        <f>DatosDelitos!N97</f>
        <v>1526</v>
      </c>
      <c r="L23" s="75">
        <f>DatosDelitos!O97</f>
        <v>7750</v>
      </c>
    </row>
    <row r="24" spans="2:12" ht="27" customHeight="1" x14ac:dyDescent="0.2">
      <c r="B24" s="202" t="s">
        <v>916</v>
      </c>
      <c r="C24" s="202"/>
      <c r="D24" s="73">
        <f>DatosDelitos!B131</f>
        <v>46</v>
      </c>
      <c r="E24" s="74">
        <f>DatosDelitos!G131</f>
        <v>29</v>
      </c>
      <c r="F24" s="74">
        <f>DatosDelitos!H131</f>
        <v>47</v>
      </c>
      <c r="G24" s="74">
        <f>DatosDelitos!I131</f>
        <v>0</v>
      </c>
      <c r="H24" s="74">
        <f>DatosDelitos!J131</f>
        <v>0</v>
      </c>
      <c r="I24" s="74">
        <f>DatosDelitos!K131</f>
        <v>0</v>
      </c>
      <c r="J24" s="74">
        <f>DatosDelitos!L131</f>
        <v>0</v>
      </c>
      <c r="K24" s="74">
        <f>DatosDelitos!N131</f>
        <v>0</v>
      </c>
      <c r="L24" s="75">
        <f>DatosDelitos!O131</f>
        <v>240</v>
      </c>
    </row>
    <row r="25" spans="2:12" ht="13.15" customHeight="1" x14ac:dyDescent="0.2">
      <c r="B25" s="202" t="s">
        <v>917</v>
      </c>
      <c r="C25" s="202"/>
      <c r="D25" s="73">
        <f>DatosDelitos!B137</f>
        <v>143</v>
      </c>
      <c r="E25" s="74">
        <f>DatosDelitos!G137</f>
        <v>16</v>
      </c>
      <c r="F25" s="74">
        <f>DatosDelitos!H137</f>
        <v>8</v>
      </c>
      <c r="G25" s="74">
        <f>DatosDelitos!I137</f>
        <v>0</v>
      </c>
      <c r="H25" s="74">
        <f>DatosDelitos!J137</f>
        <v>0</v>
      </c>
      <c r="I25" s="74">
        <f>DatosDelitos!K137</f>
        <v>0</v>
      </c>
      <c r="J25" s="74">
        <f>DatosDelitos!L137</f>
        <v>0</v>
      </c>
      <c r="K25" s="74">
        <f>DatosDelitos!N137</f>
        <v>2</v>
      </c>
      <c r="L25" s="75">
        <f>DatosDelitos!O137</f>
        <v>8</v>
      </c>
    </row>
    <row r="26" spans="2:12" ht="13.15" customHeight="1" x14ac:dyDescent="0.2">
      <c r="B26" s="203" t="s">
        <v>918</v>
      </c>
      <c r="C26" s="203"/>
      <c r="D26" s="73">
        <f>DatosDelitos!B144</f>
        <v>104</v>
      </c>
      <c r="E26" s="74">
        <f>DatosDelitos!G144</f>
        <v>7</v>
      </c>
      <c r="F26" s="74">
        <f>DatosDelitos!H144</f>
        <v>11</v>
      </c>
      <c r="G26" s="74">
        <f>DatosDelitos!I144</f>
        <v>0</v>
      </c>
      <c r="H26" s="74">
        <f>DatosDelitos!J144</f>
        <v>0</v>
      </c>
      <c r="I26" s="74">
        <f>DatosDelitos!K144</f>
        <v>0</v>
      </c>
      <c r="J26" s="74">
        <f>DatosDelitos!L144</f>
        <v>0</v>
      </c>
      <c r="K26" s="74">
        <f>DatosDelitos!N144</f>
        <v>0</v>
      </c>
      <c r="L26" s="75">
        <f>DatosDelitos!O144</f>
        <v>6</v>
      </c>
    </row>
    <row r="27" spans="2:12" ht="38.25" customHeight="1" x14ac:dyDescent="0.2">
      <c r="B27" s="202" t="s">
        <v>919</v>
      </c>
      <c r="C27" s="202"/>
      <c r="D27" s="73">
        <f>DatosDelitos!B147</f>
        <v>132</v>
      </c>
      <c r="E27" s="74">
        <f>DatosDelitos!G147</f>
        <v>56</v>
      </c>
      <c r="F27" s="74">
        <f>DatosDelitos!H147</f>
        <v>40</v>
      </c>
      <c r="G27" s="74">
        <f>DatosDelitos!I147</f>
        <v>0</v>
      </c>
      <c r="H27" s="74">
        <f>DatosDelitos!J147</f>
        <v>0</v>
      </c>
      <c r="I27" s="74">
        <f>DatosDelitos!K147</f>
        <v>0</v>
      </c>
      <c r="J27" s="74">
        <f>DatosDelitos!L147</f>
        <v>0</v>
      </c>
      <c r="K27" s="74">
        <f>DatosDelitos!N147</f>
        <v>1</v>
      </c>
      <c r="L27" s="75">
        <f>DatosDelitos!O147</f>
        <v>28</v>
      </c>
    </row>
    <row r="28" spans="2:12" ht="13.15" customHeight="1" x14ac:dyDescent="0.2">
      <c r="B28" s="202" t="s">
        <v>920</v>
      </c>
      <c r="C28" s="202"/>
      <c r="D28" s="73">
        <f>DatosDelitos!B156+SUM(DatosDelitos!B167:B172)</f>
        <v>236</v>
      </c>
      <c r="E28" s="74">
        <f>DatosDelitos!G156+SUM(DatosDelitos!G167:G172)</f>
        <v>83</v>
      </c>
      <c r="F28" s="74">
        <f>DatosDelitos!H156+SUM(DatosDelitos!H167:H172)</f>
        <v>59</v>
      </c>
      <c r="G28" s="74">
        <f>DatosDelitos!I156+SUM(DatosDelitos!I167:I172)</f>
        <v>2</v>
      </c>
      <c r="H28" s="74">
        <f>DatosDelitos!J156+SUM(DatosDelitos!J167:J172)</f>
        <v>8</v>
      </c>
      <c r="I28" s="74">
        <f>DatosDelitos!K156+SUM(DatosDelitos!K167:K172)</f>
        <v>0</v>
      </c>
      <c r="J28" s="74">
        <f>DatosDelitos!L156+SUM(DatosDelitos!L167:L172)</f>
        <v>0</v>
      </c>
      <c r="K28" s="74">
        <f>DatosDelitos!N156+SUM(DatosDelitos!N167:N172)</f>
        <v>15</v>
      </c>
      <c r="L28" s="74">
        <f>DatosDelitos!O156+SUM(DatosDelitos!O167:P172)</f>
        <v>21</v>
      </c>
    </row>
    <row r="29" spans="2:12" ht="13.15" customHeight="1" x14ac:dyDescent="0.2">
      <c r="B29" s="202" t="s">
        <v>921</v>
      </c>
      <c r="C29" s="202"/>
      <c r="D29" s="73">
        <f>SUM(DatosDelitos!B173:B177)</f>
        <v>2098</v>
      </c>
      <c r="E29" s="74">
        <f>SUM(DatosDelitos!G173:G177)</f>
        <v>1043</v>
      </c>
      <c r="F29" s="74">
        <f>SUM(DatosDelitos!H173:H177)</f>
        <v>1085</v>
      </c>
      <c r="G29" s="74">
        <f>SUM(DatosDelitos!I173:I177)</f>
        <v>6</v>
      </c>
      <c r="H29" s="74">
        <f>SUM(DatosDelitos!J173:J177)</f>
        <v>6</v>
      </c>
      <c r="I29" s="74">
        <f>SUM(DatosDelitos!K173:K177)</f>
        <v>1</v>
      </c>
      <c r="J29" s="74">
        <f>SUM(DatosDelitos!L173:L177)</f>
        <v>0</v>
      </c>
      <c r="K29" s="74">
        <f>SUM(DatosDelitos!N173:N177)</f>
        <v>269</v>
      </c>
      <c r="L29" s="74">
        <f>SUM(DatosDelitos!O173:O177)</f>
        <v>905</v>
      </c>
    </row>
    <row r="30" spans="2:12" ht="13.15" customHeight="1" x14ac:dyDescent="0.2">
      <c r="B30" s="202" t="s">
        <v>922</v>
      </c>
      <c r="C30" s="202"/>
      <c r="D30" s="73">
        <f>DatosDelitos!B178</f>
        <v>4430</v>
      </c>
      <c r="E30" s="74">
        <f>DatosDelitos!G178</f>
        <v>2399</v>
      </c>
      <c r="F30" s="74">
        <f>DatosDelitos!H178</f>
        <v>2723</v>
      </c>
      <c r="G30" s="74">
        <f>DatosDelitos!I178</f>
        <v>0</v>
      </c>
      <c r="H30" s="74">
        <f>DatosDelitos!J178</f>
        <v>0</v>
      </c>
      <c r="I30" s="74">
        <f>DatosDelitos!K178</f>
        <v>1</v>
      </c>
      <c r="J30" s="74">
        <f>DatosDelitos!L178</f>
        <v>2</v>
      </c>
      <c r="K30" s="74">
        <f>DatosDelitos!N178</f>
        <v>21</v>
      </c>
      <c r="L30" s="74">
        <f>DatosDelitos!O178</f>
        <v>2512</v>
      </c>
    </row>
    <row r="31" spans="2:12" ht="13.15" customHeight="1" x14ac:dyDescent="0.2">
      <c r="B31" s="202" t="s">
        <v>923</v>
      </c>
      <c r="C31" s="202"/>
      <c r="D31" s="73">
        <f>DatosDelitos!B186</f>
        <v>1917</v>
      </c>
      <c r="E31" s="74">
        <f>DatosDelitos!G186</f>
        <v>876</v>
      </c>
      <c r="F31" s="74">
        <f>DatosDelitos!H186</f>
        <v>1162</v>
      </c>
      <c r="G31" s="74">
        <f>DatosDelitos!I186</f>
        <v>4</v>
      </c>
      <c r="H31" s="74">
        <f>DatosDelitos!J186</f>
        <v>4</v>
      </c>
      <c r="I31" s="74">
        <f>DatosDelitos!K186</f>
        <v>0</v>
      </c>
      <c r="J31" s="74">
        <f>DatosDelitos!L186</f>
        <v>2</v>
      </c>
      <c r="K31" s="74">
        <f>DatosDelitos!N186</f>
        <v>15</v>
      </c>
      <c r="L31" s="74">
        <f>DatosDelitos!O186</f>
        <v>544</v>
      </c>
    </row>
    <row r="32" spans="2:12" ht="13.15" customHeight="1" x14ac:dyDescent="0.2">
      <c r="B32" s="202" t="s">
        <v>924</v>
      </c>
      <c r="C32" s="202"/>
      <c r="D32" s="73">
        <f>DatosDelitos!B201</f>
        <v>341</v>
      </c>
      <c r="E32" s="74">
        <f>DatosDelitos!G201</f>
        <v>84</v>
      </c>
      <c r="F32" s="74">
        <f>DatosDelitos!H201</f>
        <v>76</v>
      </c>
      <c r="G32" s="74">
        <f>DatosDelitos!I201</f>
        <v>0</v>
      </c>
      <c r="H32" s="74">
        <f>DatosDelitos!J201</f>
        <v>0</v>
      </c>
      <c r="I32" s="74">
        <f>DatosDelitos!K201</f>
        <v>23</v>
      </c>
      <c r="J32" s="74">
        <f>DatosDelitos!L201</f>
        <v>16</v>
      </c>
      <c r="K32" s="74">
        <f>DatosDelitos!N201</f>
        <v>1</v>
      </c>
      <c r="L32" s="74">
        <f>DatosDelitos!O201</f>
        <v>47</v>
      </c>
    </row>
    <row r="33" spans="2:13" ht="13.15" customHeight="1" x14ac:dyDescent="0.2">
      <c r="B33" s="202" t="s">
        <v>925</v>
      </c>
      <c r="C33" s="202"/>
      <c r="D33" s="73">
        <f>DatosDelitos!B221</f>
        <v>2896</v>
      </c>
      <c r="E33" s="74">
        <f>DatosDelitos!G221</f>
        <v>1168</v>
      </c>
      <c r="F33" s="74">
        <f>DatosDelitos!H221</f>
        <v>1258</v>
      </c>
      <c r="G33" s="74">
        <f>DatosDelitos!I221</f>
        <v>5</v>
      </c>
      <c r="H33" s="74">
        <f>DatosDelitos!J221</f>
        <v>6</v>
      </c>
      <c r="I33" s="74">
        <f>DatosDelitos!K221</f>
        <v>5</v>
      </c>
      <c r="J33" s="74">
        <f>DatosDelitos!L221</f>
        <v>4</v>
      </c>
      <c r="K33" s="74">
        <f>DatosDelitos!N221</f>
        <v>178</v>
      </c>
      <c r="L33" s="74">
        <f>DatosDelitos!O221</f>
        <v>1189</v>
      </c>
    </row>
    <row r="34" spans="2:13" ht="13.15" customHeight="1" x14ac:dyDescent="0.2">
      <c r="B34" s="202" t="s">
        <v>926</v>
      </c>
      <c r="C34" s="202"/>
      <c r="D34" s="73">
        <f>DatosDelitos!B242</f>
        <v>67</v>
      </c>
      <c r="E34" s="74">
        <f>DatosDelitos!G242</f>
        <v>15</v>
      </c>
      <c r="F34" s="74">
        <f>DatosDelitos!H242</f>
        <v>34</v>
      </c>
      <c r="G34" s="74">
        <f>DatosDelitos!I242</f>
        <v>0</v>
      </c>
      <c r="H34" s="74">
        <f>DatosDelitos!J242</f>
        <v>1</v>
      </c>
      <c r="I34" s="74">
        <f>DatosDelitos!K242</f>
        <v>0</v>
      </c>
      <c r="J34" s="74">
        <f>DatosDelitos!L242</f>
        <v>0</v>
      </c>
      <c r="K34" s="74">
        <f>DatosDelitos!N242</f>
        <v>0</v>
      </c>
      <c r="L34" s="74">
        <f>DatosDelitos!O242</f>
        <v>22</v>
      </c>
    </row>
    <row r="35" spans="2:13" ht="13.15" customHeight="1" x14ac:dyDescent="0.2">
      <c r="B35" s="202" t="s">
        <v>927</v>
      </c>
      <c r="C35" s="202"/>
      <c r="D35" s="73">
        <f>DatosDelitos!B269</f>
        <v>1859</v>
      </c>
      <c r="E35" s="74">
        <f>DatosDelitos!G269</f>
        <v>684</v>
      </c>
      <c r="F35" s="74">
        <f>DatosDelitos!H269</f>
        <v>884</v>
      </c>
      <c r="G35" s="74">
        <f>DatosDelitos!I269</f>
        <v>9</v>
      </c>
      <c r="H35" s="74">
        <f>DatosDelitos!J269</f>
        <v>6</v>
      </c>
      <c r="I35" s="74">
        <f>DatosDelitos!K269</f>
        <v>1</v>
      </c>
      <c r="J35" s="74">
        <f>DatosDelitos!L269</f>
        <v>1</v>
      </c>
      <c r="K35" s="74">
        <f>DatosDelitos!N269</f>
        <v>83</v>
      </c>
      <c r="L35" s="74">
        <f>DatosDelitos!O269</f>
        <v>668</v>
      </c>
    </row>
    <row r="36" spans="2:13" ht="38.25" customHeight="1" x14ac:dyDescent="0.2">
      <c r="B36" s="202" t="s">
        <v>928</v>
      </c>
      <c r="C36" s="202"/>
      <c r="D36" s="73">
        <f>DatosDelitos!B299</f>
        <v>1</v>
      </c>
      <c r="E36" s="74">
        <f>DatosDelitos!G299</f>
        <v>1</v>
      </c>
      <c r="F36" s="74">
        <f>DatosDelitos!H299</f>
        <v>0</v>
      </c>
      <c r="G36" s="74">
        <f>DatosDelitos!I299</f>
        <v>0</v>
      </c>
      <c r="H36" s="74">
        <f>DatosDelitos!J299</f>
        <v>0</v>
      </c>
      <c r="I36" s="74">
        <f>DatosDelitos!K299</f>
        <v>0</v>
      </c>
      <c r="J36" s="74">
        <f>DatosDelitos!L299</f>
        <v>0</v>
      </c>
      <c r="K36" s="74">
        <f>DatosDelitos!N299</f>
        <v>0</v>
      </c>
      <c r="L36" s="74">
        <f>DatosDelitos!O299</f>
        <v>0</v>
      </c>
    </row>
    <row r="37" spans="2:13" ht="13.15" customHeight="1" x14ac:dyDescent="0.2">
      <c r="B37" s="202" t="s">
        <v>929</v>
      </c>
      <c r="C37" s="202"/>
      <c r="D37" s="73">
        <f>DatosDelitos!B303</f>
        <v>13</v>
      </c>
      <c r="E37" s="74">
        <f>DatosDelitos!G303</f>
        <v>0</v>
      </c>
      <c r="F37" s="74">
        <f>DatosDelitos!H303</f>
        <v>0</v>
      </c>
      <c r="G37" s="74">
        <f>DatosDelitos!I303</f>
        <v>0</v>
      </c>
      <c r="H37" s="74">
        <f>DatosDelitos!J303</f>
        <v>0</v>
      </c>
      <c r="I37" s="74">
        <f>DatosDelitos!K303</f>
        <v>0</v>
      </c>
      <c r="J37" s="74">
        <f>DatosDelitos!L303</f>
        <v>0</v>
      </c>
      <c r="K37" s="74">
        <f>DatosDelitos!N303</f>
        <v>0</v>
      </c>
      <c r="L37" s="74">
        <f>DatosDelitos!O303</f>
        <v>1</v>
      </c>
    </row>
    <row r="38" spans="2:13" ht="13.15" customHeight="1" x14ac:dyDescent="0.2">
      <c r="B38" s="202" t="s">
        <v>930</v>
      </c>
      <c r="C38" s="202"/>
      <c r="D38" s="73">
        <f>DatosDelitos!B310+DatosDelitos!B316+DatosDelitos!B318</f>
        <v>438</v>
      </c>
      <c r="E38" s="74">
        <f>DatosDelitos!G310+DatosDelitos!G316+DatosDelitos!G318</f>
        <v>110</v>
      </c>
      <c r="F38" s="74">
        <f>DatosDelitos!H310+DatosDelitos!H316+DatosDelitos!H318</f>
        <v>81</v>
      </c>
      <c r="G38" s="74">
        <f>DatosDelitos!I310+DatosDelitos!I316+DatosDelitos!I318</f>
        <v>0</v>
      </c>
      <c r="H38" s="74">
        <f>DatosDelitos!J310+DatosDelitos!J316+DatosDelitos!J318</f>
        <v>0</v>
      </c>
      <c r="I38" s="74">
        <f>DatosDelitos!K310+DatosDelitos!K316+DatosDelitos!K318</f>
        <v>0</v>
      </c>
      <c r="J38" s="74">
        <f>DatosDelitos!L310+DatosDelitos!L316+DatosDelitos!L318</f>
        <v>0</v>
      </c>
      <c r="K38" s="74">
        <f>DatosDelitos!N310+DatosDelitos!N316+DatosDelitos!N318</f>
        <v>0</v>
      </c>
      <c r="L38" s="74">
        <f>DatosDelitos!O310+DatosDelitos!O316+DatosDelitos!O318</f>
        <v>53</v>
      </c>
    </row>
    <row r="39" spans="2:13" ht="13.15" customHeight="1" x14ac:dyDescent="0.2">
      <c r="B39" s="202" t="s">
        <v>931</v>
      </c>
      <c r="C39" s="202"/>
      <c r="D39" s="73">
        <f>DatosDelitos!B321</f>
        <v>34637</v>
      </c>
      <c r="E39" s="74">
        <f>DatosDelitos!G321</f>
        <v>348</v>
      </c>
      <c r="F39" s="74">
        <f>DatosDelitos!H321</f>
        <v>14</v>
      </c>
      <c r="G39" s="74">
        <f>DatosDelitos!I321</f>
        <v>7</v>
      </c>
      <c r="H39" s="74">
        <f>DatosDelitos!J321</f>
        <v>0</v>
      </c>
      <c r="I39" s="74">
        <f>DatosDelitos!K321</f>
        <v>0</v>
      </c>
      <c r="J39" s="74">
        <f>DatosDelitos!L321</f>
        <v>0</v>
      </c>
      <c r="K39" s="74">
        <f>DatosDelitos!N321</f>
        <v>18</v>
      </c>
      <c r="L39" s="74">
        <f>DatosDelitos!O321</f>
        <v>0</v>
      </c>
    </row>
    <row r="40" spans="2:13" ht="13.15" customHeight="1" x14ac:dyDescent="0.2">
      <c r="B40" s="202" t="s">
        <v>932</v>
      </c>
      <c r="C40" s="202"/>
      <c r="D40" s="73">
        <f>DatosDelitos!B323</f>
        <v>2</v>
      </c>
      <c r="E40" s="73">
        <f>DatosDelitos!G323</f>
        <v>1</v>
      </c>
      <c r="F40" s="73">
        <f>DatosDelitos!H323</f>
        <v>0</v>
      </c>
      <c r="G40" s="73">
        <f>DatosDelitos!I323</f>
        <v>0</v>
      </c>
      <c r="H40" s="73">
        <f>DatosDelitos!J323</f>
        <v>1</v>
      </c>
      <c r="I40" s="73">
        <f>DatosDelitos!K323</f>
        <v>0</v>
      </c>
      <c r="J40" s="73">
        <f>DatosDelitos!L323</f>
        <v>0</v>
      </c>
      <c r="K40" s="73">
        <f>DatosDelitos!N323</f>
        <v>5</v>
      </c>
      <c r="L40" s="73">
        <f>DatosDelitos!O323</f>
        <v>0</v>
      </c>
    </row>
    <row r="41" spans="2:13" ht="13.15" customHeight="1" x14ac:dyDescent="0.2">
      <c r="B41" s="202" t="s">
        <v>623</v>
      </c>
      <c r="C41" s="202"/>
      <c r="D41" s="73">
        <f>DatosDelitos!B325</f>
        <v>0</v>
      </c>
      <c r="E41" s="73">
        <f>DatosDelitos!G325</f>
        <v>0</v>
      </c>
      <c r="F41" s="73">
        <f>DatosDelitos!H325</f>
        <v>0</v>
      </c>
      <c r="G41" s="73">
        <f>DatosDelitos!I325</f>
        <v>0</v>
      </c>
      <c r="H41" s="73">
        <f>DatosDelitos!J325</f>
        <v>0</v>
      </c>
      <c r="I41" s="73">
        <f>DatosDelitos!K325</f>
        <v>0</v>
      </c>
      <c r="J41" s="73">
        <f>DatosDelitos!L325</f>
        <v>0</v>
      </c>
      <c r="K41" s="73">
        <f>DatosDelitos!N325</f>
        <v>0</v>
      </c>
      <c r="L41" s="73">
        <f>DatosDelitos!O325</f>
        <v>0</v>
      </c>
    </row>
    <row r="42" spans="2:13" ht="13.9" customHeight="1" thickBot="1" x14ac:dyDescent="0.25">
      <c r="B42" s="205" t="s">
        <v>624</v>
      </c>
      <c r="C42" s="205"/>
      <c r="D42" s="76">
        <f t="shared" ref="D42:L42" si="0">SUM(D11:D41)</f>
        <v>160553</v>
      </c>
      <c r="E42" s="76">
        <f t="shared" si="0"/>
        <v>18395</v>
      </c>
      <c r="F42" s="76">
        <f t="shared" si="0"/>
        <v>18232</v>
      </c>
      <c r="G42" s="76">
        <f t="shared" si="0"/>
        <v>479</v>
      </c>
      <c r="H42" s="76">
        <f t="shared" si="0"/>
        <v>384</v>
      </c>
      <c r="I42" s="76">
        <f t="shared" si="0"/>
        <v>176</v>
      </c>
      <c r="J42" s="76">
        <f t="shared" si="0"/>
        <v>82</v>
      </c>
      <c r="K42" s="76">
        <f t="shared" si="0"/>
        <v>2979</v>
      </c>
      <c r="L42" s="76">
        <f t="shared" si="0"/>
        <v>19080</v>
      </c>
    </row>
    <row r="45" spans="2:13" ht="15.75" x14ac:dyDescent="0.25">
      <c r="B45" s="77" t="s">
        <v>933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897</v>
      </c>
      <c r="E47" s="55" t="s">
        <v>898</v>
      </c>
    </row>
    <row r="48" spans="2:13" ht="13.15" customHeight="1" x14ac:dyDescent="0.25">
      <c r="B48" s="204" t="s">
        <v>934</v>
      </c>
      <c r="C48" s="204"/>
      <c r="D48" s="79">
        <f>DatosDelitos!E5</f>
        <v>5</v>
      </c>
      <c r="E48" s="79">
        <f>DatosDelitos!F5</f>
        <v>1</v>
      </c>
    </row>
    <row r="49" spans="2:5" ht="13.15" customHeight="1" x14ac:dyDescent="0.25">
      <c r="B49" s="204" t="s">
        <v>935</v>
      </c>
      <c r="C49" s="204"/>
      <c r="D49" s="79">
        <f>DatosDelitos!E13-DatosDelitos!E17</f>
        <v>839</v>
      </c>
      <c r="E49" s="79">
        <f>DatosDelitos!F13-DatosDelitos!F17</f>
        <v>550</v>
      </c>
    </row>
    <row r="50" spans="2:5" ht="13.15" customHeight="1" x14ac:dyDescent="0.25">
      <c r="B50" s="204" t="s">
        <v>275</v>
      </c>
      <c r="C50" s="204"/>
      <c r="D50" s="79">
        <f>DatosDelitos!E10</f>
        <v>2</v>
      </c>
      <c r="E50" s="79">
        <f>DatosDelitos!F10</f>
        <v>0</v>
      </c>
    </row>
    <row r="51" spans="2:5" ht="13.15" customHeight="1" x14ac:dyDescent="0.25">
      <c r="B51" s="204" t="s">
        <v>318</v>
      </c>
      <c r="C51" s="204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04" t="s">
        <v>321</v>
      </c>
      <c r="C52" s="204"/>
      <c r="D52" s="79">
        <f>DatosDelitos!E23</f>
        <v>1</v>
      </c>
      <c r="E52" s="79">
        <f>DatosDelitos!F23</f>
        <v>0</v>
      </c>
    </row>
    <row r="53" spans="2:5" ht="13.15" customHeight="1" x14ac:dyDescent="0.25">
      <c r="B53" s="204" t="s">
        <v>908</v>
      </c>
      <c r="C53" s="204"/>
      <c r="D53" s="79">
        <f>DatosDelitos!E17+DatosDelitos!E44</f>
        <v>6544</v>
      </c>
      <c r="E53" s="79">
        <f>DatosDelitos!F17+DatosDelitos!F44</f>
        <v>2179</v>
      </c>
    </row>
    <row r="54" spans="2:5" ht="13.15" customHeight="1" x14ac:dyDescent="0.25">
      <c r="B54" s="204" t="s">
        <v>909</v>
      </c>
      <c r="C54" s="204"/>
      <c r="D54" s="79">
        <f>DatosDelitos!E30</f>
        <v>2044</v>
      </c>
      <c r="E54" s="79">
        <f>DatosDelitos!F30</f>
        <v>709</v>
      </c>
    </row>
    <row r="55" spans="2:5" ht="13.15" customHeight="1" x14ac:dyDescent="0.25">
      <c r="B55" s="204" t="s">
        <v>910</v>
      </c>
      <c r="C55" s="204"/>
      <c r="D55" s="79">
        <f>DatosDelitos!E42-DatosDelitos!E44</f>
        <v>4</v>
      </c>
      <c r="E55" s="79">
        <f>DatosDelitos!F42-DatosDelitos!F44</f>
        <v>1</v>
      </c>
    </row>
    <row r="56" spans="2:5" ht="13.15" customHeight="1" x14ac:dyDescent="0.25">
      <c r="B56" s="204" t="s">
        <v>911</v>
      </c>
      <c r="C56" s="204"/>
      <c r="D56" s="79">
        <f>DatosDelitos!E50</f>
        <v>201</v>
      </c>
      <c r="E56" s="79">
        <f>DatosDelitos!F50</f>
        <v>78</v>
      </c>
    </row>
    <row r="57" spans="2:5" ht="13.15" customHeight="1" x14ac:dyDescent="0.25">
      <c r="B57" s="204" t="s">
        <v>912</v>
      </c>
      <c r="C57" s="204"/>
      <c r="D57" s="79">
        <f>DatosDelitos!E72</f>
        <v>0</v>
      </c>
      <c r="E57" s="79">
        <f>DatosDelitos!F72</f>
        <v>0</v>
      </c>
    </row>
    <row r="58" spans="2:5" ht="27" customHeight="1" x14ac:dyDescent="0.25">
      <c r="B58" s="204" t="s">
        <v>936</v>
      </c>
      <c r="C58" s="204"/>
      <c r="D58" s="79">
        <f>DatosDelitos!E74</f>
        <v>108</v>
      </c>
      <c r="E58" s="79">
        <f>DatosDelitos!F74</f>
        <v>14</v>
      </c>
    </row>
    <row r="59" spans="2:5" ht="13.15" customHeight="1" x14ac:dyDescent="0.25">
      <c r="B59" s="204" t="s">
        <v>914</v>
      </c>
      <c r="C59" s="204"/>
      <c r="D59" s="79">
        <f>DatosDelitos!E82</f>
        <v>82</v>
      </c>
      <c r="E59" s="79">
        <f>DatosDelitos!F82</f>
        <v>44</v>
      </c>
    </row>
    <row r="60" spans="2:5" ht="13.15" customHeight="1" x14ac:dyDescent="0.25">
      <c r="B60" s="204" t="s">
        <v>915</v>
      </c>
      <c r="C60" s="204"/>
      <c r="D60" s="79">
        <f>DatosDelitos!E85</f>
        <v>24</v>
      </c>
      <c r="E60" s="79">
        <f>DatosDelitos!F85</f>
        <v>8</v>
      </c>
    </row>
    <row r="61" spans="2:5" ht="13.15" customHeight="1" x14ac:dyDescent="0.25">
      <c r="B61" s="204" t="s">
        <v>643</v>
      </c>
      <c r="C61" s="204"/>
      <c r="D61" s="79">
        <f>DatosDelitos!E97</f>
        <v>4534</v>
      </c>
      <c r="E61" s="79">
        <f>DatosDelitos!F97</f>
        <v>3825</v>
      </c>
    </row>
    <row r="62" spans="2:5" ht="27" customHeight="1" x14ac:dyDescent="0.25">
      <c r="B62" s="204" t="s">
        <v>937</v>
      </c>
      <c r="C62" s="204"/>
      <c r="D62" s="79">
        <f>DatosDelitos!E131</f>
        <v>0</v>
      </c>
      <c r="E62" s="79">
        <f>DatosDelitos!F131</f>
        <v>0</v>
      </c>
    </row>
    <row r="63" spans="2:5" ht="13.15" customHeight="1" x14ac:dyDescent="0.25">
      <c r="B63" s="204" t="s">
        <v>917</v>
      </c>
      <c r="C63" s="204"/>
      <c r="D63" s="79">
        <f>DatosDelitos!E137</f>
        <v>0</v>
      </c>
      <c r="E63" s="79">
        <f>DatosDelitos!F137</f>
        <v>0</v>
      </c>
    </row>
    <row r="64" spans="2:5" ht="13.15" customHeight="1" x14ac:dyDescent="0.25">
      <c r="B64" s="204" t="s">
        <v>918</v>
      </c>
      <c r="C64" s="204"/>
      <c r="D64" s="79">
        <f>DatosDelitos!E144</f>
        <v>0</v>
      </c>
      <c r="E64" s="79">
        <f>DatosDelitos!F144</f>
        <v>0</v>
      </c>
    </row>
    <row r="65" spans="2:5" ht="40.5" customHeight="1" x14ac:dyDescent="0.25">
      <c r="B65" s="204" t="s">
        <v>919</v>
      </c>
      <c r="C65" s="204"/>
      <c r="D65" s="79">
        <f>DatosDelitos!E147</f>
        <v>12</v>
      </c>
      <c r="E65" s="79">
        <f>DatosDelitos!F147</f>
        <v>5</v>
      </c>
    </row>
    <row r="66" spans="2:5" ht="13.15" customHeight="1" x14ac:dyDescent="0.25">
      <c r="B66" s="204" t="s">
        <v>920</v>
      </c>
      <c r="C66" s="204"/>
      <c r="D66" s="79">
        <f>DatosDelitos!E156+SUM(DatosDelitos!E167:F172)</f>
        <v>12</v>
      </c>
      <c r="E66" s="79">
        <f>DatosDelitos!F156+SUM(DatosDelitos!F167:G172)</f>
        <v>74</v>
      </c>
    </row>
    <row r="67" spans="2:5" ht="13.15" customHeight="1" x14ac:dyDescent="0.25">
      <c r="B67" s="204" t="s">
        <v>921</v>
      </c>
      <c r="C67" s="204"/>
      <c r="D67" s="79">
        <f>SUM(DatosDelitos!E173:F177)</f>
        <v>518</v>
      </c>
      <c r="E67" s="79">
        <f>SUM(DatosDelitos!F173:G177)</f>
        <v>1289</v>
      </c>
    </row>
    <row r="68" spans="2:5" ht="13.15" customHeight="1" x14ac:dyDescent="0.25">
      <c r="B68" s="204" t="s">
        <v>922</v>
      </c>
      <c r="C68" s="204"/>
      <c r="D68" s="79">
        <f>DatosDelitos!E178</f>
        <v>9493</v>
      </c>
      <c r="E68" s="79">
        <f>DatosDelitos!F178</f>
        <v>7741</v>
      </c>
    </row>
    <row r="69" spans="2:5" ht="13.15" customHeight="1" x14ac:dyDescent="0.25">
      <c r="B69" s="204" t="s">
        <v>923</v>
      </c>
      <c r="C69" s="204"/>
      <c r="D69" s="79">
        <f>DatosDelitos!E186</f>
        <v>58</v>
      </c>
      <c r="E69" s="79">
        <f>DatosDelitos!F186</f>
        <v>52</v>
      </c>
    </row>
    <row r="70" spans="2:5" ht="13.15" customHeight="1" x14ac:dyDescent="0.25">
      <c r="B70" s="204" t="s">
        <v>924</v>
      </c>
      <c r="C70" s="204"/>
      <c r="D70" s="79">
        <f>DatosDelitos!E201</f>
        <v>24</v>
      </c>
      <c r="E70" s="79">
        <f>DatosDelitos!F201</f>
        <v>16</v>
      </c>
    </row>
    <row r="71" spans="2:5" ht="13.15" customHeight="1" x14ac:dyDescent="0.25">
      <c r="B71" s="204" t="s">
        <v>925</v>
      </c>
      <c r="C71" s="204"/>
      <c r="D71" s="79">
        <f>DatosDelitos!E221</f>
        <v>1598</v>
      </c>
      <c r="E71" s="79">
        <f>DatosDelitos!F221</f>
        <v>1029</v>
      </c>
    </row>
    <row r="72" spans="2:5" ht="13.15" customHeight="1" x14ac:dyDescent="0.25">
      <c r="B72" s="204" t="s">
        <v>926</v>
      </c>
      <c r="C72" s="204"/>
      <c r="D72" s="79">
        <f>DatosDelitos!E242</f>
        <v>3</v>
      </c>
      <c r="E72" s="79">
        <f>DatosDelitos!F242</f>
        <v>1</v>
      </c>
    </row>
    <row r="73" spans="2:5" ht="13.15" customHeight="1" x14ac:dyDescent="0.25">
      <c r="B73" s="204" t="s">
        <v>927</v>
      </c>
      <c r="C73" s="204"/>
      <c r="D73" s="79">
        <f>DatosDelitos!E269</f>
        <v>639</v>
      </c>
      <c r="E73" s="79">
        <f>DatosDelitos!F269</f>
        <v>470</v>
      </c>
    </row>
    <row r="74" spans="2:5" ht="38.25" customHeight="1" x14ac:dyDescent="0.25">
      <c r="B74" s="204" t="s">
        <v>928</v>
      </c>
      <c r="C74" s="204"/>
      <c r="D74" s="79">
        <f>DatosDelitos!E299</f>
        <v>0</v>
      </c>
      <c r="E74" s="79">
        <f>DatosDelitos!F299</f>
        <v>0</v>
      </c>
    </row>
    <row r="75" spans="2:5" ht="13.15" customHeight="1" x14ac:dyDescent="0.25">
      <c r="B75" s="204" t="s">
        <v>929</v>
      </c>
      <c r="C75" s="204"/>
      <c r="D75" s="79">
        <f>DatosDelitos!E303</f>
        <v>1</v>
      </c>
      <c r="E75" s="79">
        <f>DatosDelitos!F303</f>
        <v>0</v>
      </c>
    </row>
    <row r="76" spans="2:5" ht="13.15" customHeight="1" x14ac:dyDescent="0.25">
      <c r="B76" s="204" t="s">
        <v>930</v>
      </c>
      <c r="C76" s="204"/>
      <c r="D76" s="79">
        <f>DatosDelitos!E310+DatosDelitos!E316+DatosDelitos!E318</f>
        <v>0</v>
      </c>
      <c r="E76" s="79">
        <f>DatosDelitos!F310+DatosDelitos!F316+DatosDelitos!F318</f>
        <v>0</v>
      </c>
    </row>
    <row r="77" spans="2:5" ht="13.9" customHeight="1" x14ac:dyDescent="0.25">
      <c r="B77" s="204" t="s">
        <v>931</v>
      </c>
      <c r="C77" s="204"/>
      <c r="D77" s="79">
        <f>DatosDelitos!E321</f>
        <v>6</v>
      </c>
      <c r="E77" s="79">
        <f>DatosDelitos!F321</f>
        <v>4</v>
      </c>
    </row>
    <row r="78" spans="2:5" ht="15" customHeight="1" x14ac:dyDescent="0.25">
      <c r="B78" s="206" t="s">
        <v>932</v>
      </c>
      <c r="C78" s="206"/>
      <c r="D78" s="79">
        <f>DatosDelitos!E323</f>
        <v>0</v>
      </c>
      <c r="E78" s="79">
        <f>DatosDelitos!F323</f>
        <v>0</v>
      </c>
    </row>
    <row r="79" spans="2:5" ht="15" customHeight="1" x14ac:dyDescent="0.25">
      <c r="B79" s="206" t="s">
        <v>623</v>
      </c>
      <c r="C79" s="206"/>
      <c r="D79" s="79">
        <f>DatosDelitos!E325</f>
        <v>0</v>
      </c>
      <c r="E79" s="79">
        <f>DatosDelitos!F325</f>
        <v>0</v>
      </c>
    </row>
    <row r="80" spans="2:5" ht="15" customHeight="1" x14ac:dyDescent="0.25">
      <c r="B80" s="206" t="s">
        <v>187</v>
      </c>
      <c r="C80" s="206"/>
      <c r="D80" s="79">
        <f>SUM(D48:D79)</f>
        <v>26752</v>
      </c>
      <c r="E80" s="79">
        <f>SUM(E48:E79)</f>
        <v>18090</v>
      </c>
    </row>
    <row r="82" spans="2:13" s="82" customFormat="1" ht="15.75" x14ac:dyDescent="0.25">
      <c r="B82" s="80" t="s">
        <v>938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4" spans="2:13" ht="25.5" x14ac:dyDescent="0.2">
      <c r="D84" s="83" t="s">
        <v>300</v>
      </c>
    </row>
    <row r="85" spans="2:13" ht="13.15" customHeight="1" x14ac:dyDescent="0.25">
      <c r="B85" s="204" t="s">
        <v>907</v>
      </c>
      <c r="C85" s="204"/>
      <c r="D85" s="79">
        <f>DatosDelitos!M5+DatosDelitos!M13-DatosDelitos!M17</f>
        <v>18</v>
      </c>
    </row>
    <row r="86" spans="2:13" ht="13.15" customHeight="1" x14ac:dyDescent="0.25">
      <c r="B86" s="204" t="s">
        <v>275</v>
      </c>
      <c r="C86" s="204"/>
      <c r="D86" s="79">
        <f>DatosDelitos!M10</f>
        <v>1</v>
      </c>
    </row>
    <row r="87" spans="2:13" ht="13.15" customHeight="1" x14ac:dyDescent="0.25">
      <c r="B87" s="204" t="s">
        <v>318</v>
      </c>
      <c r="C87" s="204"/>
      <c r="D87" s="79">
        <f>DatosDelitos!M20</f>
        <v>0</v>
      </c>
    </row>
    <row r="88" spans="2:13" ht="13.15" customHeight="1" x14ac:dyDescent="0.25">
      <c r="B88" s="204" t="s">
        <v>321</v>
      </c>
      <c r="C88" s="204"/>
      <c r="D88" s="79">
        <f>DatosDelitos!M23</f>
        <v>0</v>
      </c>
    </row>
    <row r="89" spans="2:13" ht="13.15" customHeight="1" x14ac:dyDescent="0.25">
      <c r="B89" s="204" t="s">
        <v>939</v>
      </c>
      <c r="C89" s="204"/>
      <c r="D89" s="79">
        <f>SUM(DatosDelitos!M17,DatosDelitos!M44)</f>
        <v>12</v>
      </c>
    </row>
    <row r="90" spans="2:13" ht="13.15" customHeight="1" x14ac:dyDescent="0.25">
      <c r="B90" s="204" t="s">
        <v>909</v>
      </c>
      <c r="C90" s="204"/>
      <c r="D90" s="79">
        <f>DatosDelitos!M30</f>
        <v>68</v>
      </c>
    </row>
    <row r="91" spans="2:13" ht="13.15" customHeight="1" x14ac:dyDescent="0.25">
      <c r="B91" s="204" t="s">
        <v>910</v>
      </c>
      <c r="C91" s="204"/>
      <c r="D91" s="79">
        <f>DatosDelitos!M42-DatosDelitos!M44</f>
        <v>2</v>
      </c>
    </row>
    <row r="92" spans="2:13" ht="13.15" customHeight="1" x14ac:dyDescent="0.25">
      <c r="B92" s="204" t="s">
        <v>911</v>
      </c>
      <c r="C92" s="204"/>
      <c r="D92" s="79">
        <f>DatosDelitos!M50</f>
        <v>19</v>
      </c>
    </row>
    <row r="93" spans="2:13" ht="13.15" customHeight="1" x14ac:dyDescent="0.25">
      <c r="B93" s="204" t="s">
        <v>912</v>
      </c>
      <c r="C93" s="204"/>
      <c r="D93" s="79">
        <f>DatosDelitos!M72</f>
        <v>1</v>
      </c>
    </row>
    <row r="94" spans="2:13" ht="27" customHeight="1" x14ac:dyDescent="0.25">
      <c r="B94" s="204" t="s">
        <v>936</v>
      </c>
      <c r="C94" s="204"/>
      <c r="D94" s="79">
        <f>DatosDelitos!M74</f>
        <v>2</v>
      </c>
    </row>
    <row r="95" spans="2:13" ht="13.15" customHeight="1" x14ac:dyDescent="0.25">
      <c r="B95" s="204" t="s">
        <v>914</v>
      </c>
      <c r="C95" s="204"/>
      <c r="D95" s="79">
        <f>DatosDelitos!M82</f>
        <v>14</v>
      </c>
    </row>
    <row r="96" spans="2:13" ht="13.15" customHeight="1" x14ac:dyDescent="0.25">
      <c r="B96" s="204" t="s">
        <v>915</v>
      </c>
      <c r="C96" s="204"/>
      <c r="D96" s="79">
        <f>DatosDelitos!M85</f>
        <v>13</v>
      </c>
    </row>
    <row r="97" spans="2:4" ht="13.15" customHeight="1" x14ac:dyDescent="0.25">
      <c r="B97" s="204" t="s">
        <v>643</v>
      </c>
      <c r="C97" s="204"/>
      <c r="D97" s="79">
        <f>DatosDelitos!M97</f>
        <v>117</v>
      </c>
    </row>
    <row r="98" spans="2:4" ht="27" customHeight="1" x14ac:dyDescent="0.25">
      <c r="B98" s="204" t="s">
        <v>937</v>
      </c>
      <c r="C98" s="204"/>
      <c r="D98" s="79">
        <f>DatosDelitos!M131</f>
        <v>46</v>
      </c>
    </row>
    <row r="99" spans="2:4" ht="13.15" customHeight="1" x14ac:dyDescent="0.25">
      <c r="B99" s="204" t="s">
        <v>917</v>
      </c>
      <c r="C99" s="204"/>
      <c r="D99" s="79">
        <f>DatosDelitos!M137</f>
        <v>5</v>
      </c>
    </row>
    <row r="100" spans="2:4" ht="13.15" customHeight="1" x14ac:dyDescent="0.25">
      <c r="B100" s="204" t="s">
        <v>918</v>
      </c>
      <c r="C100" s="204"/>
      <c r="D100" s="79">
        <f>DatosDelitos!M144</f>
        <v>5</v>
      </c>
    </row>
    <row r="101" spans="2:4" ht="13.15" customHeight="1" x14ac:dyDescent="0.25">
      <c r="B101" s="204" t="s">
        <v>940</v>
      </c>
      <c r="C101" s="204"/>
      <c r="D101" s="79">
        <f>DatosDelitos!M148</f>
        <v>21</v>
      </c>
    </row>
    <row r="102" spans="2:4" ht="13.15" customHeight="1" x14ac:dyDescent="0.25">
      <c r="B102" s="204" t="s">
        <v>850</v>
      </c>
      <c r="C102" s="204"/>
      <c r="D102" s="79">
        <f>SUM(DatosDelitos!M149,DatosDelitos!M150)</f>
        <v>7</v>
      </c>
    </row>
    <row r="103" spans="2:4" ht="13.15" customHeight="1" x14ac:dyDescent="0.25">
      <c r="B103" s="204" t="s">
        <v>848</v>
      </c>
      <c r="C103" s="204"/>
      <c r="D103" s="79">
        <f>SUM(DatosDelitos!M151:N155)</f>
        <v>93</v>
      </c>
    </row>
    <row r="104" spans="2:4" ht="13.15" customHeight="1" x14ac:dyDescent="0.25">
      <c r="B104" s="204" t="s">
        <v>920</v>
      </c>
      <c r="C104" s="204"/>
      <c r="D104" s="79">
        <f>SUM(SUM(DatosDelitos!M157:N160),SUM(DatosDelitos!M167:N172))</f>
        <v>8</v>
      </c>
    </row>
    <row r="105" spans="2:4" ht="13.15" customHeight="1" x14ac:dyDescent="0.25">
      <c r="B105" s="204" t="s">
        <v>941</v>
      </c>
      <c r="C105" s="204"/>
      <c r="D105" s="79">
        <f>SUM(DatosDelitos!M161:N165)</f>
        <v>10</v>
      </c>
    </row>
    <row r="106" spans="2:4" ht="13.15" customHeight="1" x14ac:dyDescent="0.25">
      <c r="B106" s="204" t="s">
        <v>921</v>
      </c>
      <c r="C106" s="204"/>
      <c r="D106" s="79">
        <f>SUM(DatosDelitos!M173:N177)</f>
        <v>323</v>
      </c>
    </row>
    <row r="107" spans="2:4" ht="13.15" customHeight="1" x14ac:dyDescent="0.25">
      <c r="B107" s="204" t="s">
        <v>922</v>
      </c>
      <c r="C107" s="204"/>
      <c r="D107" s="79">
        <f>DatosDelitos!M178</f>
        <v>2</v>
      </c>
    </row>
    <row r="108" spans="2:4" ht="13.15" customHeight="1" x14ac:dyDescent="0.25">
      <c r="B108" s="204" t="s">
        <v>923</v>
      </c>
      <c r="C108" s="204"/>
      <c r="D108" s="79">
        <f>DatosDelitos!M186</f>
        <v>403</v>
      </c>
    </row>
    <row r="109" spans="2:4" ht="13.15" customHeight="1" x14ac:dyDescent="0.25">
      <c r="B109" s="204" t="s">
        <v>924</v>
      </c>
      <c r="C109" s="204"/>
      <c r="D109" s="79">
        <f>DatosDelitos!M201</f>
        <v>53</v>
      </c>
    </row>
    <row r="110" spans="2:4" ht="13.15" customHeight="1" x14ac:dyDescent="0.25">
      <c r="B110" s="204" t="s">
        <v>925</v>
      </c>
      <c r="C110" s="204"/>
      <c r="D110" s="79">
        <f>DatosDelitos!M221</f>
        <v>31</v>
      </c>
    </row>
    <row r="111" spans="2:4" ht="13.15" customHeight="1" x14ac:dyDescent="0.25">
      <c r="B111" s="204" t="s">
        <v>926</v>
      </c>
      <c r="C111" s="204"/>
      <c r="D111" s="79">
        <f>DatosDelitos!M242</f>
        <v>33</v>
      </c>
    </row>
    <row r="112" spans="2:4" ht="13.15" customHeight="1" x14ac:dyDescent="0.25">
      <c r="B112" s="204" t="s">
        <v>927</v>
      </c>
      <c r="C112" s="204"/>
      <c r="D112" s="79">
        <f>DatosDelitos!M269</f>
        <v>2</v>
      </c>
    </row>
    <row r="113" spans="2:4" ht="38.25" customHeight="1" x14ac:dyDescent="0.25">
      <c r="B113" s="204" t="s">
        <v>928</v>
      </c>
      <c r="C113" s="204"/>
      <c r="D113" s="79">
        <f>DatosDelitos!M299</f>
        <v>0</v>
      </c>
    </row>
    <row r="114" spans="2:4" ht="13.15" customHeight="1" x14ac:dyDescent="0.25">
      <c r="B114" s="204" t="s">
        <v>929</v>
      </c>
      <c r="C114" s="204"/>
      <c r="D114" s="79">
        <f>DatosDelitos!M303</f>
        <v>0</v>
      </c>
    </row>
    <row r="115" spans="2:4" ht="13.15" customHeight="1" x14ac:dyDescent="0.25">
      <c r="B115" s="204" t="s">
        <v>930</v>
      </c>
      <c r="C115" s="204"/>
      <c r="D115" s="79">
        <f>DatosDelitos!M310+DatosDelitos!M318</f>
        <v>0</v>
      </c>
    </row>
    <row r="116" spans="2:4" ht="13.15" customHeight="1" x14ac:dyDescent="0.25">
      <c r="B116" s="204" t="s">
        <v>614</v>
      </c>
      <c r="C116" s="204"/>
      <c r="D116" s="79">
        <f>DatosDelitos!M316</f>
        <v>610</v>
      </c>
    </row>
    <row r="117" spans="2:4" ht="13.9" customHeight="1" x14ac:dyDescent="0.25">
      <c r="B117" s="204" t="s">
        <v>931</v>
      </c>
      <c r="C117" s="204"/>
      <c r="D117" s="79">
        <f>DatosDelitos!M321</f>
        <v>39</v>
      </c>
    </row>
    <row r="118" spans="2:4" ht="12.75" customHeight="1" x14ac:dyDescent="0.25">
      <c r="B118" s="206" t="s">
        <v>932</v>
      </c>
      <c r="C118" s="206"/>
      <c r="D118" s="79">
        <f>DatosDelitos!M323</f>
        <v>1</v>
      </c>
    </row>
    <row r="119" spans="2:4" ht="15" customHeight="1" x14ac:dyDescent="0.25">
      <c r="B119" s="206" t="s">
        <v>623</v>
      </c>
      <c r="C119" s="206"/>
      <c r="D119" s="79">
        <f>DatosDelitos!M325</f>
        <v>0</v>
      </c>
    </row>
    <row r="120" spans="2:4" ht="15" customHeight="1" x14ac:dyDescent="0.25">
      <c r="B120" s="204" t="s">
        <v>187</v>
      </c>
      <c r="C120" s="204"/>
      <c r="D120" s="79">
        <f>SUM(D85:D119)</f>
        <v>1959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2020-05-18T07:25:46Z</dcterms:created>
  <dcterms:modified xsi:type="dcterms:W3CDTF">2020-05-26T12:22:18Z</dcterms:modified>
</cp:coreProperties>
</file>