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+beBfB8UOTVpidfzVfCSNG9+8VbDy3yD5TCqX7cpi+qAjWOj8o4zl92tGwA7DTXqYQ1c/UTyo9eyJzk+agJXIA==" workbookSaltValue="y9pYJpmCJATAnjy5+/tHG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InformeDatosGrales!$CE$4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juicios_delitos_leves" localSheetId="11">InformeDatosGrales!$CK$4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InformeDatosGrales!$BX$4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G42" i="12" s="1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H42" i="12"/>
  <c r="D42" i="12"/>
  <c r="K42" i="12"/>
  <c r="J42" i="12"/>
  <c r="I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<sst xmlns="http://schemas.openxmlformats.org/spreadsheetml/2006/main" count="2019" uniqueCount="1113">
  <si>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</si>
  <si>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</si>
  <si>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</si>
  <si>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</si>
  <si>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</si>
  <si>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</si>
  <si>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Almería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</si>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</sst>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9" fillId="0" borderId="0"/>
  </cellStyleXfs>
  <cellXfs count="20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7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20" fillId="9" borderId="0" xfId="1" applyNumberFormat="1" applyFont="1" applyFill="1"/>
    <xf numFmtId="165" fontId="17" fillId="9" borderId="0" xfId="1" applyNumberFormat="1" applyFill="1"/>
    <xf numFmtId="165" fontId="18" fillId="0" borderId="24" xfId="2" applyNumberFormat="1" applyBorder="1"/>
    <xf numFmtId="165" fontId="20" fillId="10" borderId="0" xfId="2" applyNumberFormat="1" applyFont="1" applyFill="1"/>
    <xf numFmtId="165" fontId="18" fillId="10" borderId="0" xfId="2" applyNumberFormat="1" applyFill="1"/>
    <xf numFmtId="165" fontId="18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31" fillId="0" borderId="0" xfId="1" applyFont="1" applyAlignment="1">
      <alignment wrapText="1"/>
    </xf>
    <xf numFmtId="3" fontId="31" fillId="0" borderId="0" xfId="1" applyNumberFormat="1" applyFont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29-4B6D-9DD3-3C60D6D39F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29-4B6D-9DD3-3C60D6D39F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3240</c:v>
                </c:pt>
                <c:pt idx="1">
                  <c:v>21226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9-4B6D-9DD3-3C60D6D39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85-4F16-A6AA-3B05CB46E2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85-4F16-A6AA-3B05CB46E2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85-4F16-A6AA-3B05CB46E22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759</c:v>
                </c:pt>
                <c:pt idx="2">
                  <c:v>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5-4F16-A6AA-3B05CB46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AB-4CD5-A901-1885563B24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AB-4CD5-A901-1885563B24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AB-4CD5-A901-1885563B24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1992</c:v>
                </c:pt>
                <c:pt idx="1">
                  <c:v>2610</c:v>
                </c:pt>
                <c:pt idx="2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AB-4CD5-A901-1885563B2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21-43D8-B6EF-05B7B98EC6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21-43D8-B6EF-05B7B98EC6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134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1-43D8-B6EF-05B7B98E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16-497F-9FFC-70DC54B4A4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16-497F-9FFC-70DC54B4A4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4511</c:v>
                </c:pt>
                <c:pt idx="1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16-497F-9FFC-70DC54B4A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227201145311385E-2"/>
          <c:y val="0.15572834645669292"/>
          <c:w val="0.79500014316392265"/>
          <c:h val="0.50242125984251973"/>
        </c:manualLayout>
      </c:layout>
      <c:pie3DChart>
        <c:varyColors val="1"/>
        <c:ser>
          <c:idx val="0"/>
          <c:order val="0"/>
          <c:explosion val="14"/>
          <c:dLbls>
            <c:dLbl>
              <c:idx val="2"/>
              <c:layout>
                <c:manualLayout>
                  <c:x val="5.7508231925554765E-2"/>
                  <c:y val="4.0719597550306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99985683607731"/>
                      <c:h val="0.115361329833770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8C0-4377-82C9-12E85FB42F64}"/>
                </c:ext>
              </c:extLst>
            </c:dLbl>
            <c:dLbl>
              <c:idx val="3"/>
              <c:layout>
                <c:manualLayout>
                  <c:x val="-7.1739298496778806E-2"/>
                  <c:y val="-6.3447069116360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C0-4377-82C9-12E85FB42F64}"/>
                </c:ext>
              </c:extLst>
            </c:dLbl>
            <c:dLbl>
              <c:idx val="4"/>
              <c:layout>
                <c:manualLayout>
                  <c:x val="6.0453256979241164E-2"/>
                  <c:y val="-9.40026246719160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C0-4377-82C9-12E85FB42F6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254</c:v>
              </c:pt>
              <c:pt idx="1">
                <c:v>2924</c:v>
              </c:pt>
              <c:pt idx="2">
                <c:v>48</c:v>
              </c:pt>
              <c:pt idx="3">
                <c:v>4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A776-42B5-8B12-4DA3F98A9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26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3051</c:v>
              </c:pt>
              <c:pt idx="1">
                <c:v>2454</c:v>
              </c:pt>
              <c:pt idx="2">
                <c:v>114</c:v>
              </c:pt>
              <c:pt idx="3">
                <c:v>41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B79E-4828-A53A-26BC35FDE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102</c:v>
              </c:pt>
              <c:pt idx="2">
                <c:v>14</c:v>
              </c:pt>
              <c:pt idx="3">
                <c:v>10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1-1FD6-4ACA-A2D9-405090ED7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72</c:v>
              </c:pt>
              <c:pt idx="1">
                <c:v>185</c:v>
              </c:pt>
              <c:pt idx="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1-5361-4492-8ADC-51D2F5C8B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2361</c:v>
              </c:pt>
              <c:pt idx="1">
                <c:v>22</c:v>
              </c:pt>
              <c:pt idx="2">
                <c:v>205</c:v>
              </c:pt>
              <c:pt idx="3">
                <c:v>3</c:v>
              </c:pt>
              <c:pt idx="4">
                <c:v>24</c:v>
              </c:pt>
              <c:pt idx="5">
                <c:v>4</c:v>
              </c:pt>
              <c:pt idx="6">
                <c:v>17</c:v>
              </c:pt>
              <c:pt idx="7">
                <c:v>73</c:v>
              </c:pt>
              <c:pt idx="8">
                <c:v>12</c:v>
              </c:pt>
              <c:pt idx="9">
                <c:v>1411</c:v>
              </c:pt>
            </c:numLit>
          </c:val>
          <c:extLst>
            <c:ext xmlns:c16="http://schemas.microsoft.com/office/drawing/2014/chart" uri="{C3380CC4-5D6E-409C-BE32-E72D297353CC}">
              <c16:uniqueId val="{00000001-1CDC-4F29-B0B3-F5606EFC8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391</c:v>
              </c:pt>
              <c:pt idx="1">
                <c:v>368</c:v>
              </c:pt>
              <c:pt idx="2">
                <c:v>441</c:v>
              </c:pt>
              <c:pt idx="3">
                <c:v>220</c:v>
              </c:pt>
              <c:pt idx="4">
                <c:v>381</c:v>
              </c:pt>
              <c:pt idx="5">
                <c:v>287</c:v>
              </c:pt>
              <c:pt idx="6">
                <c:v>53</c:v>
              </c:pt>
              <c:pt idx="7">
                <c:v>201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4FE7-4246-8A58-EBFDE9AE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2C-4CD4-BC6E-66DBF4BA37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2C-4CD4-BC6E-66DBF4BA37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2C-4CD4-BC6E-66DBF4BA3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95</c:v>
                </c:pt>
                <c:pt idx="1">
                  <c:v>80</c:v>
                </c:pt>
                <c:pt idx="2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C-4CD4-BC6E-66DBF4BA3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9361</c:v>
              </c:pt>
              <c:pt idx="1">
                <c:v>559</c:v>
              </c:pt>
              <c:pt idx="2">
                <c:v>569</c:v>
              </c:pt>
              <c:pt idx="3">
                <c:v>247</c:v>
              </c:pt>
              <c:pt idx="4">
                <c:v>107</c:v>
              </c:pt>
              <c:pt idx="5">
                <c:v>500</c:v>
              </c:pt>
              <c:pt idx="6">
                <c:v>3492</c:v>
              </c:pt>
              <c:pt idx="7">
                <c:v>788</c:v>
              </c:pt>
              <c:pt idx="8">
                <c:v>400</c:v>
              </c:pt>
              <c:pt idx="9">
                <c:v>243</c:v>
              </c:pt>
              <c:pt idx="10">
                <c:v>194</c:v>
              </c:pt>
              <c:pt idx="11">
                <c:v>788</c:v>
              </c:pt>
              <c:pt idx="12">
                <c:v>147</c:v>
              </c:pt>
              <c:pt idx="13">
                <c:v>5136</c:v>
              </c:pt>
              <c:pt idx="14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0-2C3E-461C-BDAF-7C49A80E3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312</c:v>
              </c:pt>
              <c:pt idx="1">
                <c:v>657</c:v>
              </c:pt>
              <c:pt idx="2">
                <c:v>311</c:v>
              </c:pt>
              <c:pt idx="3">
                <c:v>307</c:v>
              </c:pt>
              <c:pt idx="4">
                <c:v>1232</c:v>
              </c:pt>
              <c:pt idx="5">
                <c:v>309</c:v>
              </c:pt>
              <c:pt idx="6">
                <c:v>100</c:v>
              </c:pt>
              <c:pt idx="7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FD96-4860-BAE6-281B4C51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404</c:v>
              </c:pt>
              <c:pt idx="1">
                <c:v>554</c:v>
              </c:pt>
              <c:pt idx="2">
                <c:v>410</c:v>
              </c:pt>
              <c:pt idx="3">
                <c:v>28</c:v>
              </c:pt>
              <c:pt idx="4">
                <c:v>34</c:v>
              </c:pt>
              <c:pt idx="5">
                <c:v>11</c:v>
              </c:pt>
              <c:pt idx="6">
                <c:v>337</c:v>
              </c:pt>
              <c:pt idx="7">
                <c:v>278</c:v>
              </c:pt>
              <c:pt idx="8">
                <c:v>1280</c:v>
              </c:pt>
              <c:pt idx="9">
                <c:v>12</c:v>
              </c:pt>
              <c:pt idx="10">
                <c:v>23</c:v>
              </c:pt>
              <c:pt idx="11">
                <c:v>309</c:v>
              </c:pt>
              <c:pt idx="12">
                <c:v>119</c:v>
              </c:pt>
              <c:pt idx="1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D63-4C68-97E5-34456E573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299</c:v>
              </c:pt>
              <c:pt idx="1">
                <c:v>185</c:v>
              </c:pt>
              <c:pt idx="2">
                <c:v>110</c:v>
              </c:pt>
              <c:pt idx="3">
                <c:v>296</c:v>
              </c:pt>
              <c:pt idx="4">
                <c:v>1012</c:v>
              </c:pt>
              <c:pt idx="5">
                <c:v>265</c:v>
              </c:pt>
              <c:pt idx="6">
                <c:v>225</c:v>
              </c:pt>
              <c:pt idx="7">
                <c:v>107</c:v>
              </c:pt>
              <c:pt idx="8">
                <c:v>265</c:v>
              </c:pt>
              <c:pt idx="9">
                <c:v>137</c:v>
              </c:pt>
              <c:pt idx="10">
                <c:v>104</c:v>
              </c:pt>
              <c:pt idx="11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85BB-4B95-91D7-B9DF4A4F5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379</c:v>
              </c:pt>
              <c:pt idx="1">
                <c:v>96</c:v>
              </c:pt>
              <c:pt idx="2">
                <c:v>202</c:v>
              </c:pt>
              <c:pt idx="3">
                <c:v>259</c:v>
              </c:pt>
              <c:pt idx="4">
                <c:v>917</c:v>
              </c:pt>
              <c:pt idx="5">
                <c:v>208</c:v>
              </c:pt>
              <c:pt idx="6">
                <c:v>248</c:v>
              </c:pt>
              <c:pt idx="7">
                <c:v>132</c:v>
              </c:pt>
              <c:pt idx="8">
                <c:v>220</c:v>
              </c:pt>
              <c:pt idx="9">
                <c:v>199</c:v>
              </c:pt>
              <c:pt idx="10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B9B8-4935-A4EA-A65C5DBC2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Falsedades</c:v>
                </c:pt>
                <c:pt idx="5">
                  <c:v>S / E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</c:v>
              </c:pt>
              <c:pt idx="2">
                <c:v>34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D0-400B-9E4A-44C05DD6C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</c:v>
              </c:pt>
              <c:pt idx="1">
                <c:v>2</c:v>
              </c:pt>
              <c:pt idx="2">
                <c:v>4</c:v>
              </c:pt>
              <c:pt idx="3">
                <c:v>44</c:v>
              </c:pt>
              <c:pt idx="4">
                <c:v>3</c:v>
              </c:pt>
              <c:pt idx="5">
                <c:v>3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260-4B22-B493-277FCDF41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3EC-4D3C-B3D1-F6B1F5DE9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75-460C-9EC8-034ABC809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Vida / integridad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Drogas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65</c:v>
              </c:pt>
              <c:pt idx="1">
                <c:v>11</c:v>
              </c:pt>
              <c:pt idx="2">
                <c:v>19</c:v>
              </c:pt>
              <c:pt idx="3">
                <c:v>121</c:v>
              </c:pt>
              <c:pt idx="4">
                <c:v>20</c:v>
              </c:pt>
              <c:pt idx="5">
                <c:v>14</c:v>
              </c:pt>
              <c:pt idx="6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B5AF-4EAD-8A30-216E7B4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F9-4B83-B786-40B00F7CBC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F9-4B83-B786-40B00F7CBC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2017</c:v>
                </c:pt>
                <c:pt idx="1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F9-4B83-B786-40B00F7CB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17</c:v>
              </c:pt>
              <c:pt idx="1">
                <c:v>11</c:v>
              </c:pt>
              <c:pt idx="2">
                <c:v>7</c:v>
              </c:pt>
              <c:pt idx="3">
                <c:v>14</c:v>
              </c:pt>
              <c:pt idx="4">
                <c:v>1</c:v>
              </c:pt>
              <c:pt idx="5">
                <c:v>54</c:v>
              </c:pt>
              <c:pt idx="6">
                <c:v>19</c:v>
              </c:pt>
              <c:pt idx="7">
                <c:v>1</c:v>
              </c:pt>
              <c:pt idx="8">
                <c:v>113</c:v>
              </c:pt>
              <c:pt idx="9">
                <c:v>17</c:v>
              </c:pt>
              <c:pt idx="10">
                <c:v>2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80-40C2-9998-5BD004D3B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638</c:v>
              </c:pt>
              <c:pt idx="1">
                <c:v>439</c:v>
              </c:pt>
              <c:pt idx="2">
                <c:v>451</c:v>
              </c:pt>
              <c:pt idx="3">
                <c:v>121</c:v>
              </c:pt>
              <c:pt idx="4">
                <c:v>144</c:v>
              </c:pt>
              <c:pt idx="5">
                <c:v>769</c:v>
              </c:pt>
              <c:pt idx="6">
                <c:v>130</c:v>
              </c:pt>
              <c:pt idx="7">
                <c:v>1443</c:v>
              </c:pt>
              <c:pt idx="8">
                <c:v>90</c:v>
              </c:pt>
              <c:pt idx="9">
                <c:v>365</c:v>
              </c:pt>
              <c:pt idx="10">
                <c:v>225</c:v>
              </c:pt>
              <c:pt idx="11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1CC0-48BC-B0F3-178CB2696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C1-43AF-BC0E-A36C91CBD6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C1-43AF-BC0E-A36C91CBD6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C1-43AF-BC0E-A36C91CBD6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2C1-43AF-BC0E-A36C91CBD698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C1-43AF-BC0E-A36C91CBD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50</c:v>
                </c:pt>
                <c:pt idx="2">
                  <c:v>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C1-43AF-BC0E-A36C91CBD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D4-48A5-AD21-DF5AA4BAC8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D4-48A5-AD21-DF5AA4BAC8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D4-48A5-AD21-DF5AA4BAC8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D4-48A5-AD21-DF5AA4BAC8C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D4-48A5-AD21-DF5AA4BAC8C2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D4-48A5-AD21-DF5AA4BAC8C2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D4-48A5-AD21-DF5AA4BAC8C2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D4-48A5-AD21-DF5AA4BAC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58</c:v>
                </c:pt>
                <c:pt idx="1">
                  <c:v>68</c:v>
                </c:pt>
                <c:pt idx="2">
                  <c:v>40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D4-48A5-AD21-DF5AA4BAC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1063</c:v>
              </c:pt>
              <c:pt idx="1">
                <c:v>149</c:v>
              </c:pt>
              <c:pt idx="2">
                <c:v>27</c:v>
              </c:pt>
              <c:pt idx="3">
                <c:v>232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656-4F99-8772-0DFACA86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647</c:v>
              </c:pt>
              <c:pt idx="1">
                <c:v>91</c:v>
              </c:pt>
              <c:pt idx="2">
                <c:v>14</c:v>
              </c:pt>
              <c:pt idx="3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0-5AC0-49AB-AE3C-0908E5F7E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21</c:v>
              </c:pt>
              <c:pt idx="2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0-D86C-4C99-BDF8-6FEF4AEC9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B8E0-4DEC-9CA6-BFCFC04F4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153</c:v>
              </c:pt>
              <c:pt idx="1">
                <c:v>62</c:v>
              </c:pt>
              <c:pt idx="2">
                <c:v>121</c:v>
              </c:pt>
              <c:pt idx="3">
                <c:v>61</c:v>
              </c:pt>
              <c:pt idx="4">
                <c:v>15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6DA1-4A64-B5AA-83666FFD3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392</c:v>
              </c:pt>
              <c:pt idx="1">
                <c:v>10</c:v>
              </c:pt>
              <c:pt idx="2">
                <c:v>38</c:v>
              </c:pt>
              <c:pt idx="3">
                <c:v>34</c:v>
              </c:pt>
              <c:pt idx="4">
                <c:v>139</c:v>
              </c:pt>
              <c:pt idx="5">
                <c:v>64</c:v>
              </c:pt>
              <c:pt idx="6">
                <c:v>7</c:v>
              </c:pt>
              <c:pt idx="7">
                <c:v>31</c:v>
              </c:pt>
              <c:pt idx="8">
                <c:v>73</c:v>
              </c:pt>
              <c:pt idx="9">
                <c:v>3</c:v>
              </c:pt>
              <c:pt idx="10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AB48-45D2-A1F9-B0F39E193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7C-4DA1-8B42-4B8F97A3F9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7C-4DA1-8B42-4B8F97A3F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1893</c:v>
                </c:pt>
                <c:pt idx="1">
                  <c:v>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C-4DA1-8B42-4B8F97A3F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acogimientos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255</c:v>
              </c:pt>
              <c:pt idx="1">
                <c:v>1448</c:v>
              </c:pt>
              <c:pt idx="2">
                <c:v>7</c:v>
              </c:pt>
              <c:pt idx="3">
                <c:v>11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6207-4BE0-B8A0-C6C626915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38-4969-A2E9-A4786EE68A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38-4969-A2E9-A4786EE68A4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38-4969-A2E9-A4786EE68A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8-4969-A2E9-A4786EE6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236</c:v>
              </c:pt>
              <c:pt idx="1">
                <c:v>14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BDD-49ED-AEE4-8EC6EB16A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160</c:v>
              </c:pt>
              <c:pt idx="1">
                <c:v>27</c:v>
              </c:pt>
              <c:pt idx="2">
                <c:v>1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343-4034-AA7F-D42F5F985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2</c:v>
              </c:pt>
              <c:pt idx="2">
                <c:v>11</c:v>
              </c:pt>
              <c:pt idx="3">
                <c:v>7</c:v>
              </c:pt>
              <c:pt idx="4">
                <c:v>107</c:v>
              </c:pt>
              <c:pt idx="5">
                <c:v>93</c:v>
              </c:pt>
              <c:pt idx="6">
                <c:v>37</c:v>
              </c:pt>
              <c:pt idx="7">
                <c:v>2</c:v>
              </c:pt>
              <c:pt idx="8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B18F-4CF3-A35C-A738168DC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99-446A-BC2F-6FC10F968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10-40A1-AB21-376205297F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10-40A1-AB21-376205297F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587</c:v>
                </c:pt>
                <c:pt idx="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0-40A1-AB21-376205297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6C-4547-85BA-3E2AEB07B8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6C-4547-85BA-3E2AEB07B8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6C-4547-85BA-3E2AEB07B8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6C-4547-85BA-3E2AEB07B81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6C-4547-85BA-3E2AEB07B8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21</c:v>
                </c:pt>
                <c:pt idx="1">
                  <c:v>45</c:v>
                </c:pt>
                <c:pt idx="2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6C-4547-85BA-3E2AEB07B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1400</c:v>
              </c:pt>
              <c:pt idx="1">
                <c:v>259</c:v>
              </c:pt>
              <c:pt idx="2">
                <c:v>1</c:v>
              </c:pt>
              <c:pt idx="3">
                <c:v>15</c:v>
              </c:pt>
              <c:pt idx="4">
                <c:v>2</c:v>
              </c:pt>
              <c:pt idx="5">
                <c:v>1</c:v>
              </c:pt>
              <c:pt idx="6">
                <c:v>597</c:v>
              </c:pt>
            </c:numLit>
          </c:val>
          <c:extLst>
            <c:ext xmlns:c16="http://schemas.microsoft.com/office/drawing/2014/chart" uri="{C3380CC4-5D6E-409C-BE32-E72D297353CC}">
              <c16:uniqueId val="{00000000-9195-43B7-B8A7-2DC03BED0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917</c:v>
              </c:pt>
              <c:pt idx="1">
                <c:v>282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1BA6-42AC-8EE7-DDE42C535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24-40AB-A38F-3A9A9C5467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24-40AB-A38F-3A9A9C546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1181</c:v>
                </c:pt>
                <c:pt idx="1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4-40AB-A38F-3A9A9C546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945-4191-AB3D-95C9DB44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9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47A-443F-BDE1-F9A326E8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AC2-460C-962D-833A48F7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63</c:v>
              </c:pt>
              <c:pt idx="1">
                <c:v>61</c:v>
              </c:pt>
              <c:pt idx="2">
                <c:v>13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62-416B-9948-43BE973C9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F6F-4A9E-B352-285544F15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05-4E68-AB18-83EA3BE2F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122</c:v>
              </c:pt>
              <c:pt idx="2">
                <c:v>2</c:v>
              </c:pt>
              <c:pt idx="3">
                <c:v>116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04B-4DE6-81AA-80A146E4A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625</c:v>
              </c:pt>
              <c:pt idx="1">
                <c:v>8</c:v>
              </c:pt>
              <c:pt idx="2">
                <c:v>599</c:v>
              </c:pt>
            </c:numLit>
          </c:val>
          <c:extLst>
            <c:ext xmlns:c16="http://schemas.microsoft.com/office/drawing/2014/chart" uri="{C3380CC4-5D6E-409C-BE32-E72D297353CC}">
              <c16:uniqueId val="{00000000-2E40-486F-BAED-EE169DCB3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EB-47AC-8908-3AE0AC350E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EB-47AC-8908-3AE0AC350E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69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B-47AC-8908-3AE0AC350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624</c:v>
              </c:pt>
              <c:pt idx="2">
                <c:v>37</c:v>
              </c:pt>
              <c:pt idx="3">
                <c:v>618</c:v>
              </c:pt>
            </c:numLit>
          </c:val>
          <c:extLst>
            <c:ext xmlns:c16="http://schemas.microsoft.com/office/drawing/2014/chart" uri="{C3380CC4-5D6E-409C-BE32-E72D297353CC}">
              <c16:uniqueId val="{00000000-7B0A-4BB2-8B53-3E6E75269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118</c:v>
              </c:pt>
              <c:pt idx="1">
                <c:v>6</c:v>
              </c:pt>
              <c:pt idx="2">
                <c:v>99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D8B-42CB-934D-FBAD50A1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119</c:v>
              </c:pt>
              <c:pt idx="1">
                <c:v>12</c:v>
              </c:pt>
              <c:pt idx="2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9FF7-4928-B4F3-9884EEF6E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3B6-4BC9-91A0-FA4EE82E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692</c:v>
              </c:pt>
              <c:pt idx="2">
                <c:v>45</c:v>
              </c:pt>
              <c:pt idx="3">
                <c:v>703</c:v>
              </c:pt>
            </c:numLit>
          </c:val>
          <c:extLst>
            <c:ext xmlns:c16="http://schemas.microsoft.com/office/drawing/2014/chart" uri="{C3380CC4-5D6E-409C-BE32-E72D297353CC}">
              <c16:uniqueId val="{00000000-4020-42DC-B452-6E5667EC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13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422-4DE4-B3B0-31CE7D1A7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68</c:v>
              </c:pt>
              <c:pt idx="1">
                <c:v>6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802-4AF6-947A-6CC3159DD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5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32D-471A-A2EE-044C055B9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6A-41DE-B10E-C7333F695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60-47AB-88C3-5442E5B1E4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60-47AB-88C3-5442E5B1E4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111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60-47AB-88C3-5442E5B1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5-4CEB-AA57-E3A920F388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85-4CEB-AA57-E3A920F388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85-4CEB-AA57-E3A920F3884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85-4CEB-AA57-E3A920F3884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251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5-4CEB-AA57-E3A920F388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B0-404D-9D3B-8D994392EC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B0-404D-9D3B-8D994392EC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836</c:v>
                </c:pt>
                <c:pt idx="1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04D-9D3B-8D994392E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FCC2BEE-D196-4454-B3A8-18BB379E9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E77AA32-9CF6-4852-8B86-879A881F6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BB42B7F-66F6-405A-9129-ED9082313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ECC74EE-D13A-458D-BE3B-9CF6780F4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64ABC6B-BC8D-4A1C-8C07-5061ABC4D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597D524-0482-4EA6-BAB7-0A03F3E980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5A26450-6F64-46A4-979C-E49763DED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3A235AA-A398-45FD-977B-C00F291D5C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7CBE45C-5BC3-4062-9F38-77A5C2D2B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5C76F711-319F-4B98-810C-B6C473E78D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6BEA983-BC8F-4C25-AAD6-445D98FEF4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3E97329-76BE-4853-A4D0-8532011EF1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C88B83-5A62-4BD2-A724-2D7E736FF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CCFCD9-59BB-4E0D-9869-73BD2B6EC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D3ACF08-2FE5-4B69-A89D-F824E04FA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9885BEE-0F09-4C86-9C63-47BC60A7EA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A81A966-8D58-447A-9C53-0CDA84CE66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37D247D-2F41-4857-87A8-136C56887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A8A4D9B1-6D5C-47A9-B8E3-F979AC9D8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010B5845-54FD-40AD-86D8-9F45FA7E90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4D36C7E9-D7DD-4169-B578-164EB0C69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6D7089A-AB63-4EE6-B193-46F67ECA9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E6E4EA3-017E-4BD1-91DB-2098C64D4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BE06A7D-12C0-4E98-9B80-11D12667B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904DADF-1303-492C-9CA9-120FBC9A9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6E9D6E7-AB8D-4064-93F5-196DA0F3F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A809ABA-D0A0-4190-B20E-33E0F9192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CE71BFB-BF18-4B6E-AC44-C75CD5703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D6684E2-8D4D-43BD-A6EA-04335F7B2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D080331-737E-43D9-B05D-7889688E7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E9E1317-DFD7-4EB6-8872-D80153A6D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4E0285C0-AFC0-48EF-A6B0-B0B67299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D965E1E-3E46-4651-B4CF-61A6B443D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055E11B-C3AC-4869-AC4D-E37F09F46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4DD3CFB-A7A8-4600-B72E-F25D4B1FF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133350</xdr:rowOff>
    </xdr:from>
    <xdr:to>
      <xdr:col>22</xdr:col>
      <xdr:colOff>533400</xdr:colOff>
      <xdr:row>17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9E4C273-B31F-4A6F-B9D5-781BAF6D2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4DBBBD5-D9EA-46DC-BA5B-CA1440E9D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5891729-E14A-4C96-8A8D-E4920293F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AB15D5C-532B-441C-A206-5881220C2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BA5FFAD-8B41-4CA5-948B-F6342D575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BAD2D92-4764-4D76-AC4E-B7AD7834A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E9C4029-20B7-4E61-A207-99C410CF7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BBC57EB-E8C4-4D4E-A585-B55B397F1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AED67A0-9359-4CA8-A3B2-EABF25C4D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3C36CD0-3135-4CBD-B8BE-DA183151C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C078FDF-C107-4C5E-9958-302F9693B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A2B746F-E852-43E7-8039-750E006E7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9B34A0E-AE3B-408E-A82B-D32509BD0D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B72672C-D706-4AF6-82B2-67155900C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3D326E34-99DC-40DA-A8ED-7A209ABBC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AEB67F6-6061-4367-95F7-836963C78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9EB0DB1-DAF7-48E7-A5DF-DDEEB6549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20AB778-1E92-4989-959E-9B5A38F07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D476806-D725-4ACE-BD62-24939A4A6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2F3EE87-31CC-4550-8B05-21B14AACF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3466E408-0ED8-497A-816E-6B5576933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13472F7-62A3-4BA9-9FA2-6FAE75DAA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05C507D-3231-405F-AE2B-0FE1F7A39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3E62EEC-39A5-4612-B711-9D34E8ACB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A96CD08-55C1-4166-863E-ECCDE7BF1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A35FE71-DD42-4ECA-B699-8B0B69C4D0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960CDC6-9A22-457E-BD24-B9FDF39FE2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DB3C740-F2CA-4C2D-8D68-BA5197E1D0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90C0C0AF-322D-42E0-814B-38F9925CB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259A353-CF19-4EA0-8DA6-D0A432EEEF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F72534D-30F4-43AA-8C37-8DE6970C9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8D4B908-0FDE-461A-8EA5-550AEDDF8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BC2E0B0-23C6-4EC8-AA72-FB31690841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7" t="s">
        <v>0</v>
      </c>
      <c r="B1" s="16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QIJ9h0UJhj1HUAaNwwf0lhhDhRXRhWbDVb1h6tUqlFgHWlbgPCAcXS/KbsQM5qSBEuhi7VedW108xM03+2aphw==" saltValue="yTZ72JW+6tHNEsgIkcky5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18</v>
      </c>
      <c r="D5" s="13">
        <v>11</v>
      </c>
      <c r="E5" s="25">
        <v>0</v>
      </c>
    </row>
    <row r="6" spans="1:5" x14ac:dyDescent="0.25">
      <c r="A6" s="11" t="s">
        <v>849</v>
      </c>
      <c r="B6" s="18"/>
      <c r="C6" s="13">
        <v>13</v>
      </c>
      <c r="D6" s="13">
        <v>10</v>
      </c>
      <c r="E6" s="25">
        <v>0</v>
      </c>
    </row>
    <row r="7" spans="1:5" x14ac:dyDescent="0.25">
      <c r="A7" s="11" t="s">
        <v>850</v>
      </c>
      <c r="B7" s="18"/>
      <c r="C7" s="13">
        <v>2</v>
      </c>
      <c r="D7" s="13">
        <v>1</v>
      </c>
      <c r="E7" s="25">
        <v>0</v>
      </c>
    </row>
    <row r="8" spans="1:5" x14ac:dyDescent="0.25">
      <c r="A8" s="11" t="s">
        <v>851</v>
      </c>
      <c r="B8" s="18"/>
      <c r="C8" s="13">
        <v>1</v>
      </c>
      <c r="D8" s="13">
        <v>0</v>
      </c>
      <c r="E8" s="25">
        <v>0</v>
      </c>
    </row>
    <row r="9" spans="1:5" x14ac:dyDescent="0.25">
      <c r="A9" s="11" t="s">
        <v>459</v>
      </c>
      <c r="B9" s="18"/>
      <c r="C9" s="13">
        <v>2</v>
      </c>
      <c r="D9" s="13">
        <v>0</v>
      </c>
      <c r="E9" s="25">
        <v>0</v>
      </c>
    </row>
    <row r="10" spans="1:5" x14ac:dyDescent="0.25">
      <c r="A10" s="11" t="s">
        <v>852</v>
      </c>
      <c r="B10" s="18"/>
      <c r="C10" s="13">
        <v>0</v>
      </c>
      <c r="D10" s="13">
        <v>0</v>
      </c>
      <c r="E10" s="25">
        <v>0</v>
      </c>
    </row>
    <row r="11" spans="1:5" x14ac:dyDescent="0.25">
      <c r="A11" s="182" t="s">
        <v>624</v>
      </c>
      <c r="B11" s="183"/>
      <c r="C11" s="32">
        <v>36</v>
      </c>
      <c r="D11" s="32">
        <v>22</v>
      </c>
      <c r="E11" s="32">
        <v>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0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2" t="s">
        <v>624</v>
      </c>
      <c r="B17" s="183"/>
      <c r="C17" s="32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10</v>
      </c>
    </row>
    <row r="21" spans="1:3" x14ac:dyDescent="0.25">
      <c r="A21" s="11" t="s">
        <v>849</v>
      </c>
      <c r="B21" s="18"/>
      <c r="C21" s="25">
        <v>9</v>
      </c>
    </row>
    <row r="22" spans="1:3" x14ac:dyDescent="0.25">
      <c r="A22" s="11" t="s">
        <v>850</v>
      </c>
      <c r="B22" s="18"/>
      <c r="C22" s="25">
        <v>8</v>
      </c>
    </row>
    <row r="23" spans="1:3" x14ac:dyDescent="0.25">
      <c r="A23" s="11" t="s">
        <v>851</v>
      </c>
      <c r="B23" s="18"/>
      <c r="C23" s="25">
        <v>26</v>
      </c>
    </row>
    <row r="24" spans="1:3" x14ac:dyDescent="0.25">
      <c r="A24" s="11" t="s">
        <v>459</v>
      </c>
      <c r="B24" s="18"/>
      <c r="C24" s="25">
        <v>13</v>
      </c>
    </row>
    <row r="25" spans="1:3" x14ac:dyDescent="0.25">
      <c r="A25" s="11" t="s">
        <v>852</v>
      </c>
      <c r="B25" s="18"/>
      <c r="C25" s="25">
        <v>4</v>
      </c>
    </row>
    <row r="26" spans="1:3" x14ac:dyDescent="0.25">
      <c r="A26" s="182" t="s">
        <v>624</v>
      </c>
      <c r="B26" s="183"/>
      <c r="C26" s="32">
        <v>70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0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68</v>
      </c>
    </row>
    <row r="32" spans="1:3" x14ac:dyDescent="0.25">
      <c r="A32" s="11" t="s">
        <v>793</v>
      </c>
      <c r="B32" s="18"/>
      <c r="C32" s="25">
        <v>6</v>
      </c>
    </row>
    <row r="33" spans="1:3" x14ac:dyDescent="0.25">
      <c r="A33" s="11" t="s">
        <v>859</v>
      </c>
      <c r="B33" s="18"/>
      <c r="C33" s="25">
        <v>14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2" t="s">
        <v>624</v>
      </c>
      <c r="B38" s="183"/>
      <c r="C38" s="32">
        <v>88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2</v>
      </c>
    </row>
    <row r="42" spans="1:3" x14ac:dyDescent="0.25">
      <c r="A42" s="11" t="s">
        <v>849</v>
      </c>
      <c r="B42" s="18"/>
      <c r="C42" s="25">
        <v>5</v>
      </c>
    </row>
    <row r="43" spans="1:3" x14ac:dyDescent="0.25">
      <c r="A43" s="11" t="s">
        <v>850</v>
      </c>
      <c r="B43" s="18"/>
      <c r="C43" s="25">
        <v>1</v>
      </c>
    </row>
    <row r="44" spans="1:3" x14ac:dyDescent="0.25">
      <c r="A44" s="11" t="s">
        <v>851</v>
      </c>
      <c r="B44" s="18"/>
      <c r="C44" s="25">
        <v>15</v>
      </c>
    </row>
    <row r="45" spans="1:3" x14ac:dyDescent="0.25">
      <c r="A45" s="11" t="s">
        <v>459</v>
      </c>
      <c r="B45" s="18"/>
      <c r="C45" s="25">
        <v>2</v>
      </c>
    </row>
    <row r="46" spans="1:3" x14ac:dyDescent="0.25">
      <c r="A46" s="11" t="s">
        <v>852</v>
      </c>
      <c r="B46" s="18"/>
      <c r="C46" s="25">
        <v>4</v>
      </c>
    </row>
    <row r="47" spans="1:3" x14ac:dyDescent="0.25">
      <c r="A47" s="182" t="s">
        <v>624</v>
      </c>
      <c r="B47" s="183"/>
      <c r="C47" s="32">
        <v>29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0" t="s">
        <v>848</v>
      </c>
      <c r="B50" s="12" t="s">
        <v>76</v>
      </c>
      <c r="C50" s="25">
        <v>0</v>
      </c>
    </row>
    <row r="51" spans="1:3" x14ac:dyDescent="0.25">
      <c r="A51" s="172"/>
      <c r="B51" s="12" t="s">
        <v>77</v>
      </c>
      <c r="C51" s="25">
        <v>0</v>
      </c>
    </row>
    <row r="52" spans="1:3" x14ac:dyDescent="0.25">
      <c r="A52" s="170" t="s">
        <v>849</v>
      </c>
      <c r="B52" s="12" t="s">
        <v>76</v>
      </c>
      <c r="C52" s="25">
        <v>4</v>
      </c>
    </row>
    <row r="53" spans="1:3" x14ac:dyDescent="0.25">
      <c r="A53" s="172"/>
      <c r="B53" s="12" t="s">
        <v>77</v>
      </c>
      <c r="C53" s="25">
        <v>0</v>
      </c>
    </row>
    <row r="54" spans="1:3" x14ac:dyDescent="0.25">
      <c r="A54" s="170" t="s">
        <v>850</v>
      </c>
      <c r="B54" s="12" t="s">
        <v>76</v>
      </c>
      <c r="C54" s="25">
        <v>0</v>
      </c>
    </row>
    <row r="55" spans="1:3" x14ac:dyDescent="0.25">
      <c r="A55" s="172"/>
      <c r="B55" s="12" t="s">
        <v>77</v>
      </c>
      <c r="C55" s="25">
        <v>0</v>
      </c>
    </row>
    <row r="56" spans="1:3" x14ac:dyDescent="0.25">
      <c r="A56" s="170" t="s">
        <v>851</v>
      </c>
      <c r="B56" s="12" t="s">
        <v>76</v>
      </c>
      <c r="C56" s="25">
        <v>5</v>
      </c>
    </row>
    <row r="57" spans="1:3" x14ac:dyDescent="0.25">
      <c r="A57" s="172"/>
      <c r="B57" s="12" t="s">
        <v>77</v>
      </c>
      <c r="C57" s="25">
        <v>0</v>
      </c>
    </row>
    <row r="58" spans="1:3" x14ac:dyDescent="0.25">
      <c r="A58" s="170" t="s">
        <v>459</v>
      </c>
      <c r="B58" s="12" t="s">
        <v>76</v>
      </c>
      <c r="C58" s="25">
        <v>2</v>
      </c>
    </row>
    <row r="59" spans="1:3" x14ac:dyDescent="0.25">
      <c r="A59" s="172"/>
      <c r="B59" s="12" t="s">
        <v>77</v>
      </c>
      <c r="C59" s="25">
        <v>1</v>
      </c>
    </row>
    <row r="60" spans="1:3" x14ac:dyDescent="0.25">
      <c r="A60" s="170" t="s">
        <v>852</v>
      </c>
      <c r="B60" s="12" t="s">
        <v>76</v>
      </c>
      <c r="C60" s="25">
        <v>2</v>
      </c>
    </row>
    <row r="61" spans="1:3" x14ac:dyDescent="0.25">
      <c r="A61" s="172"/>
      <c r="B61" s="12" t="s">
        <v>77</v>
      </c>
      <c r="C61" s="25">
        <v>0</v>
      </c>
    </row>
    <row r="62" spans="1:3" x14ac:dyDescent="0.25">
      <c r="A62" s="182" t="s">
        <v>624</v>
      </c>
      <c r="B62" s="183"/>
      <c r="C62" s="32">
        <v>14</v>
      </c>
    </row>
  </sheetData>
  <sheetProtection algorithmName="SHA-512" hashValue="g2fhQRxVM+8tDtkxhSky2QTX5JOonL1470G9excWYq5jQsTcqvGcz6v7Q1PkT56P0OaZyROBfKR1GaY0Pjc6LQ==" saltValue="DxfJYmgs1eRaHB4sUgclBg==" spinCount="100000" sheet="1" objects="1" scenarios="1"/>
  <mergeCells count="12">
    <mergeCell ref="A11:B11"/>
    <mergeCell ref="A17:B17"/>
    <mergeCell ref="A26:B26"/>
    <mergeCell ref="A38:B38"/>
    <mergeCell ref="A47:B47"/>
    <mergeCell ref="A60:A61"/>
    <mergeCell ref="A62:B62"/>
    <mergeCell ref="A50:A51"/>
    <mergeCell ref="A52:A53"/>
    <mergeCell ref="A54:A55"/>
    <mergeCell ref="A56:A57"/>
    <mergeCell ref="A58:A5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70" t="s">
        <v>866</v>
      </c>
      <c r="B5" s="12" t="s">
        <v>867</v>
      </c>
      <c r="C5" s="13">
        <v>17</v>
      </c>
      <c r="D5" s="13">
        <v>7</v>
      </c>
      <c r="E5" s="13">
        <v>5</v>
      </c>
      <c r="F5" s="25">
        <v>0</v>
      </c>
    </row>
    <row r="6" spans="1:6" x14ac:dyDescent="0.25">
      <c r="A6" s="172"/>
      <c r="B6" s="12" t="s">
        <v>868</v>
      </c>
      <c r="C6" s="13">
        <v>0</v>
      </c>
      <c r="D6" s="13">
        <v>0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3</v>
      </c>
      <c r="D7" s="13">
        <v>0</v>
      </c>
      <c r="E7" s="13">
        <v>0</v>
      </c>
      <c r="F7" s="25">
        <v>0</v>
      </c>
    </row>
    <row r="8" spans="1:6" x14ac:dyDescent="0.25">
      <c r="A8" s="170" t="s">
        <v>871</v>
      </c>
      <c r="B8" s="12" t="s">
        <v>872</v>
      </c>
      <c r="C8" s="13">
        <v>17</v>
      </c>
      <c r="D8" s="13">
        <v>8</v>
      </c>
      <c r="E8" s="13">
        <v>6</v>
      </c>
      <c r="F8" s="25">
        <v>1</v>
      </c>
    </row>
    <row r="9" spans="1:6" x14ac:dyDescent="0.25">
      <c r="A9" s="171"/>
      <c r="B9" s="12" t="s">
        <v>873</v>
      </c>
      <c r="C9" s="13">
        <v>0</v>
      </c>
      <c r="D9" s="13">
        <v>0</v>
      </c>
      <c r="E9" s="13">
        <v>0</v>
      </c>
      <c r="F9" s="25">
        <v>0</v>
      </c>
    </row>
    <row r="10" spans="1:6" x14ac:dyDescent="0.25">
      <c r="A10" s="172"/>
      <c r="B10" s="12" t="s">
        <v>874</v>
      </c>
      <c r="C10" s="13">
        <v>2</v>
      </c>
      <c r="D10" s="13">
        <v>0</v>
      </c>
      <c r="E10" s="13">
        <v>0</v>
      </c>
      <c r="F10" s="25">
        <v>0</v>
      </c>
    </row>
    <row r="11" spans="1:6" x14ac:dyDescent="0.25">
      <c r="A11" s="170" t="s">
        <v>875</v>
      </c>
      <c r="B11" s="12" t="s">
        <v>876</v>
      </c>
      <c r="C11" s="13">
        <v>1</v>
      </c>
      <c r="D11" s="13">
        <v>0</v>
      </c>
      <c r="E11" s="13">
        <v>0</v>
      </c>
      <c r="F11" s="25">
        <v>0</v>
      </c>
    </row>
    <row r="12" spans="1:6" x14ac:dyDescent="0.25">
      <c r="A12" s="172"/>
      <c r="B12" s="12" t="s">
        <v>877</v>
      </c>
      <c r="C12" s="13">
        <v>81</v>
      </c>
      <c r="D12" s="13">
        <v>7</v>
      </c>
      <c r="E12" s="13">
        <v>2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70" t="s">
        <v>880</v>
      </c>
      <c r="B14" s="12" t="s">
        <v>881</v>
      </c>
      <c r="C14" s="13">
        <v>231</v>
      </c>
      <c r="D14" s="13">
        <v>47</v>
      </c>
      <c r="E14" s="13">
        <v>22</v>
      </c>
      <c r="F14" s="25">
        <v>0</v>
      </c>
    </row>
    <row r="15" spans="1:6" x14ac:dyDescent="0.25">
      <c r="A15" s="171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1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71"/>
      <c r="B17" s="12" t="s">
        <v>884</v>
      </c>
      <c r="C17" s="13">
        <v>8</v>
      </c>
      <c r="D17" s="13">
        <v>2</v>
      </c>
      <c r="E17" s="13">
        <v>0</v>
      </c>
      <c r="F17" s="25">
        <v>0</v>
      </c>
    </row>
    <row r="18" spans="1:6" x14ac:dyDescent="0.25">
      <c r="A18" s="172"/>
      <c r="B18" s="12" t="s">
        <v>885</v>
      </c>
      <c r="C18" s="13">
        <v>2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2" t="s">
        <v>624</v>
      </c>
      <c r="B21" s="183"/>
      <c r="C21" s="32">
        <v>362</v>
      </c>
      <c r="D21" s="32">
        <v>71</v>
      </c>
      <c r="E21" s="32">
        <v>35</v>
      </c>
      <c r="F21" s="32">
        <v>1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2</v>
      </c>
    </row>
    <row r="25" spans="1:6" x14ac:dyDescent="0.25">
      <c r="A25" s="11" t="s">
        <v>109</v>
      </c>
      <c r="B25" s="18"/>
      <c r="C25" s="25">
        <v>1</v>
      </c>
    </row>
    <row r="26" spans="1:6" x14ac:dyDescent="0.25">
      <c r="A26" s="11" t="s">
        <v>727</v>
      </c>
      <c r="B26" s="18"/>
      <c r="C26" s="25">
        <v>1</v>
      </c>
    </row>
    <row r="27" spans="1:6" x14ac:dyDescent="0.25">
      <c r="A27" s="182" t="s">
        <v>624</v>
      </c>
      <c r="B27" s="183"/>
      <c r="C27" s="32">
        <v>4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12</v>
      </c>
    </row>
    <row r="31" spans="1:6" x14ac:dyDescent="0.25">
      <c r="A31" s="11" t="s">
        <v>892</v>
      </c>
      <c r="B31" s="18"/>
      <c r="C31" s="25">
        <v>2</v>
      </c>
    </row>
    <row r="32" spans="1:6" x14ac:dyDescent="0.25">
      <c r="A32" s="11" t="s">
        <v>77</v>
      </c>
      <c r="B32" s="18"/>
      <c r="C32" s="25">
        <v>2</v>
      </c>
    </row>
    <row r="33" spans="1:3" x14ac:dyDescent="0.25">
      <c r="A33" s="182" t="s">
        <v>624</v>
      </c>
      <c r="B33" s="183"/>
      <c r="C33" s="32">
        <v>16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12</v>
      </c>
    </row>
    <row r="37" spans="1:3" x14ac:dyDescent="0.25">
      <c r="A37" s="11" t="s">
        <v>895</v>
      </c>
      <c r="B37" s="18"/>
      <c r="C37" s="25">
        <v>12</v>
      </c>
    </row>
    <row r="38" spans="1:3" x14ac:dyDescent="0.25">
      <c r="A38" s="182" t="s">
        <v>624</v>
      </c>
      <c r="B38" s="183"/>
      <c r="C38" s="32">
        <v>24</v>
      </c>
    </row>
    <row r="40" spans="1:3" x14ac:dyDescent="0.25">
      <c r="A40" s="5"/>
    </row>
    <row r="41" spans="1:3" x14ac:dyDescent="0.25">
      <c r="A41" s="184" t="s">
        <v>63</v>
      </c>
    </row>
    <row r="42" spans="1:3" x14ac:dyDescent="0.25">
      <c r="A42" s="184"/>
    </row>
  </sheetData>
  <sheetProtection algorithmName="SHA-512" hashValue="Ud8zrk1uw+5zJe1WDvbUUb/M7KU0p9snYdS58yKcgFMDaKDTmaOkIARfh6aU7+JOwvd0U7TN5E45ck2q0LLkdQ==" saltValue="HIoWQ0iwYXqnj5NM7ry+0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2" width="6.140625" style="99" customWidth="1"/>
    <col min="73" max="73" width="6.7109375" style="99" customWidth="1"/>
    <col min="74" max="74" width="2.7109375" style="99" customWidth="1"/>
    <col min="75" max="75" width="21.140625" style="99" customWidth="1"/>
    <col min="76" max="79" width="11.42578125" style="99"/>
    <col min="80" max="80" width="16.42578125" style="99" customWidth="1"/>
    <col min="81" max="81" width="2.7109375" style="99" customWidth="1"/>
    <col min="82" max="82" width="17" style="99" customWidth="1"/>
    <col min="83" max="84" width="21.140625" style="99" customWidth="1"/>
    <col min="85" max="87" width="11.42578125" style="99"/>
    <col min="88" max="88" width="2.7109375" style="99" customWidth="1"/>
    <col min="89" max="89" width="15.140625" style="99" customWidth="1"/>
    <col min="90" max="90" width="8.28515625" style="99" customWidth="1"/>
    <col min="91" max="91" width="23.42578125" style="99" customWidth="1"/>
    <col min="92" max="92" width="14.85546875" style="99" customWidth="1"/>
    <col min="93" max="93" width="18" style="99" customWidth="1"/>
    <col min="94" max="16384" width="11.42578125" style="99"/>
  </cols>
  <sheetData>
    <row r="1" spans="1:92" ht="18.75" x14ac:dyDescent="0.25">
      <c r="A1" s="97"/>
      <c r="B1" s="98"/>
      <c r="C1" s="187" t="s">
        <v>1016</v>
      </c>
      <c r="D1" s="187"/>
      <c r="E1" s="187"/>
      <c r="G1" s="97"/>
      <c r="P1" s="97"/>
      <c r="X1" s="97"/>
      <c r="AF1" s="97"/>
      <c r="AN1" s="97"/>
      <c r="AT1" s="97"/>
      <c r="BC1" s="97"/>
      <c r="BJ1" s="97"/>
      <c r="BV1" s="97"/>
      <c r="CC1" s="97"/>
      <c r="CJ1" s="97"/>
    </row>
    <row r="2" spans="1:92" s="101" customFormat="1" ht="11.25" x14ac:dyDescent="0.25">
      <c r="A2" s="100">
        <v>0</v>
      </c>
      <c r="H2" s="102"/>
      <c r="Z2" s="185"/>
      <c r="AA2" s="185"/>
      <c r="AB2" s="185"/>
      <c r="AC2" s="185"/>
      <c r="AH2" s="185"/>
      <c r="AI2" s="185"/>
      <c r="AJ2" s="185"/>
      <c r="AK2" s="185"/>
      <c r="AV2" s="186"/>
      <c r="AW2" s="186"/>
      <c r="AX2" s="186"/>
      <c r="AY2" s="186"/>
      <c r="AZ2" s="186"/>
      <c r="BA2" s="186"/>
      <c r="BK2" s="186" t="s">
        <v>1017</v>
      </c>
      <c r="BL2" s="186"/>
      <c r="BM2" s="186"/>
      <c r="BN2" s="186"/>
      <c r="BO2" s="186"/>
      <c r="BP2" s="186"/>
      <c r="BQ2" s="186"/>
      <c r="BR2" s="186"/>
      <c r="BS2" s="186"/>
      <c r="BT2" s="186"/>
      <c r="CK2" s="102"/>
    </row>
    <row r="3" spans="1:92" s="101" customFormat="1" ht="11.25" x14ac:dyDescent="0.25">
      <c r="Z3" s="185" t="s">
        <v>1018</v>
      </c>
      <c r="AA3" s="185"/>
      <c r="AB3" s="185"/>
      <c r="AC3" s="185"/>
      <c r="AH3" s="185" t="s">
        <v>1019</v>
      </c>
      <c r="AI3" s="185"/>
      <c r="AJ3" s="185"/>
      <c r="AK3" s="185"/>
      <c r="AV3" s="186" t="s">
        <v>726</v>
      </c>
      <c r="AW3" s="186"/>
      <c r="AX3" s="186"/>
      <c r="AY3" s="186"/>
      <c r="AZ3" s="186"/>
      <c r="BA3" s="186"/>
      <c r="CK3" s="102"/>
    </row>
    <row r="4" spans="1:92" s="103" customFormat="1" ht="21.75" customHeight="1" x14ac:dyDescent="0.25">
      <c r="C4" s="185" t="s">
        <v>12</v>
      </c>
      <c r="D4" s="185"/>
      <c r="E4" s="185"/>
      <c r="I4" s="185" t="s">
        <v>34</v>
      </c>
      <c r="J4" s="185"/>
      <c r="K4" s="185"/>
      <c r="L4" s="185"/>
      <c r="M4" s="185"/>
      <c r="Q4" s="185" t="s">
        <v>1020</v>
      </c>
      <c r="R4" s="185"/>
      <c r="S4" s="185"/>
      <c r="T4" s="185"/>
      <c r="U4" s="185"/>
      <c r="V4" s="185"/>
      <c r="AP4" s="185" t="s">
        <v>1021</v>
      </c>
      <c r="AQ4" s="185"/>
      <c r="AR4" s="185"/>
      <c r="BE4" s="185" t="s">
        <v>726</v>
      </c>
      <c r="BF4" s="185"/>
      <c r="BG4" s="185"/>
      <c r="BK4" s="189" t="s">
        <v>1022</v>
      </c>
      <c r="BL4" s="188" t="s">
        <v>1023</v>
      </c>
      <c r="BM4" s="188" t="s">
        <v>1024</v>
      </c>
      <c r="BN4" s="188" t="s">
        <v>147</v>
      </c>
      <c r="BO4" s="188" t="s">
        <v>1025</v>
      </c>
      <c r="BP4" s="188" t="s">
        <v>1026</v>
      </c>
      <c r="BQ4" s="188" t="s">
        <v>1027</v>
      </c>
      <c r="BR4" s="188" t="s">
        <v>254</v>
      </c>
      <c r="BS4" s="190" t="s">
        <v>1028</v>
      </c>
      <c r="BT4" s="190" t="s">
        <v>261</v>
      </c>
      <c r="BU4" s="190" t="s">
        <v>1029</v>
      </c>
      <c r="BX4" s="185" t="s">
        <v>133</v>
      </c>
      <c r="BY4" s="185"/>
      <c r="BZ4" s="185"/>
      <c r="CE4" s="185" t="s">
        <v>1030</v>
      </c>
      <c r="CF4" s="185"/>
      <c r="CK4" s="185" t="s">
        <v>42</v>
      </c>
      <c r="CL4" s="185"/>
      <c r="CM4" s="185"/>
      <c r="CN4" s="185"/>
    </row>
    <row r="5" spans="1:92" s="103" customFormat="1" ht="14.25" customHeight="1" x14ac:dyDescent="0.25">
      <c r="Z5" s="104" t="s">
        <v>1031</v>
      </c>
      <c r="AA5" s="105" t="s">
        <v>1032</v>
      </c>
      <c r="AB5" s="105" t="s">
        <v>76</v>
      </c>
      <c r="AC5" s="106" t="s">
        <v>76</v>
      </c>
      <c r="AH5" s="104" t="s">
        <v>1031</v>
      </c>
      <c r="AI5" s="105" t="s">
        <v>1032</v>
      </c>
      <c r="AJ5" s="105" t="s">
        <v>76</v>
      </c>
      <c r="AK5" s="106" t="s">
        <v>76</v>
      </c>
      <c r="AV5" s="189" t="s">
        <v>1033</v>
      </c>
      <c r="AW5" s="188" t="s">
        <v>1034</v>
      </c>
      <c r="AX5" s="188" t="s">
        <v>1035</v>
      </c>
      <c r="AY5" s="188" t="s">
        <v>104</v>
      </c>
      <c r="AZ5" s="188" t="s">
        <v>105</v>
      </c>
      <c r="BA5" s="190" t="s">
        <v>106</v>
      </c>
      <c r="BK5" s="189"/>
      <c r="BL5" s="188"/>
      <c r="BM5" s="188"/>
      <c r="BN5" s="188"/>
      <c r="BO5" s="188"/>
      <c r="BP5" s="188"/>
      <c r="BQ5" s="188"/>
      <c r="BR5" s="188"/>
      <c r="BS5" s="190"/>
      <c r="BT5" s="190"/>
      <c r="BU5" s="190"/>
    </row>
    <row r="6" spans="1:92" s="103" customFormat="1" ht="14.25" customHeight="1" x14ac:dyDescent="0.25">
      <c r="C6" s="107" t="s">
        <v>17</v>
      </c>
      <c r="D6" s="108" t="s">
        <v>1036</v>
      </c>
      <c r="E6" s="107" t="s">
        <v>21</v>
      </c>
      <c r="I6" s="109" t="s">
        <v>43</v>
      </c>
      <c r="J6" s="108" t="s">
        <v>1037</v>
      </c>
      <c r="K6" s="108" t="s">
        <v>57</v>
      </c>
      <c r="L6" s="108" t="s">
        <v>59</v>
      </c>
      <c r="M6" s="110" t="s">
        <v>1038</v>
      </c>
      <c r="N6" s="111" t="s">
        <v>1039</v>
      </c>
      <c r="O6" s="111"/>
      <c r="Q6" s="109" t="s">
        <v>1040</v>
      </c>
      <c r="R6" s="108" t="s">
        <v>1041</v>
      </c>
      <c r="S6" s="108" t="s">
        <v>1042</v>
      </c>
      <c r="T6" s="108" t="s">
        <v>698</v>
      </c>
      <c r="U6" s="108" t="s">
        <v>1043</v>
      </c>
      <c r="V6" s="110" t="s">
        <v>187</v>
      </c>
      <c r="Z6" s="112" t="s">
        <v>1044</v>
      </c>
      <c r="AA6" s="113" t="s">
        <v>1044</v>
      </c>
      <c r="AB6" s="113" t="s">
        <v>1045</v>
      </c>
      <c r="AC6" s="114" t="s">
        <v>1046</v>
      </c>
      <c r="AH6" s="112" t="s">
        <v>1044</v>
      </c>
      <c r="AI6" s="113" t="s">
        <v>1044</v>
      </c>
      <c r="AJ6" s="113" t="s">
        <v>1045</v>
      </c>
      <c r="AK6" s="114" t="s">
        <v>1046</v>
      </c>
      <c r="AP6" s="109" t="s">
        <v>1047</v>
      </c>
      <c r="AQ6" s="108" t="s">
        <v>95</v>
      </c>
      <c r="AR6" s="110" t="s">
        <v>1048</v>
      </c>
      <c r="AV6" s="189"/>
      <c r="AW6" s="188"/>
      <c r="AX6" s="188"/>
      <c r="AY6" s="188"/>
      <c r="AZ6" s="188"/>
      <c r="BA6" s="190"/>
      <c r="BE6" s="109" t="s">
        <v>108</v>
      </c>
      <c r="BF6" s="108" t="s">
        <v>109</v>
      </c>
      <c r="BG6" s="110" t="s">
        <v>1049</v>
      </c>
      <c r="BK6" s="189"/>
      <c r="BL6" s="188"/>
      <c r="BM6" s="188"/>
      <c r="BN6" s="188"/>
      <c r="BO6" s="188"/>
      <c r="BP6" s="188"/>
      <c r="BQ6" s="188"/>
      <c r="BR6" s="188"/>
      <c r="BS6" s="190"/>
      <c r="BT6" s="190"/>
      <c r="BU6" s="190"/>
      <c r="BX6" s="109" t="s">
        <v>1022</v>
      </c>
      <c r="BY6" s="108" t="s">
        <v>1050</v>
      </c>
      <c r="BZ6" s="110" t="s">
        <v>106</v>
      </c>
      <c r="CE6" s="109" t="s">
        <v>1051</v>
      </c>
      <c r="CF6" s="110" t="s">
        <v>1052</v>
      </c>
      <c r="CL6" s="109" t="s">
        <v>43</v>
      </c>
      <c r="CM6" s="110" t="s">
        <v>44</v>
      </c>
    </row>
    <row r="7" spans="1:92" s="115" customFormat="1" ht="21" customHeight="1" x14ac:dyDescent="0.25">
      <c r="C7" s="116">
        <f>DatosGenerales!C9</f>
        <v>31252</v>
      </c>
      <c r="D7" s="117">
        <f>SUM(DatosGenerales!C16:C20)</f>
        <v>3240</v>
      </c>
      <c r="E7" s="116">
        <f>SUM(DatosGenerales!C13:C15)</f>
        <v>21226</v>
      </c>
      <c r="I7" s="118">
        <f>DatosGenerales!C27</f>
        <v>4590</v>
      </c>
      <c r="J7" s="117">
        <f>DatosGenerales!C28</f>
        <v>95</v>
      </c>
      <c r="K7" s="116">
        <f>SUM(DatosGenerales!C29:C30)</f>
        <v>80</v>
      </c>
      <c r="L7" s="117">
        <f>DatosGenerales!C32</f>
        <v>3051</v>
      </c>
      <c r="M7" s="116">
        <f>DatosGenerales!C81</f>
        <v>2017</v>
      </c>
      <c r="N7" s="119">
        <f>L7-M7</f>
        <v>1034</v>
      </c>
      <c r="O7" s="119"/>
      <c r="Q7" s="118">
        <f>DatosGenerales!C32</f>
        <v>3051</v>
      </c>
      <c r="R7" s="117">
        <f>DatosGenerales!C43</f>
        <v>2454</v>
      </c>
      <c r="S7" s="117">
        <f>DatosGenerales!C44</f>
        <v>114</v>
      </c>
      <c r="T7" s="117">
        <f>DatosGenerales!C55</f>
        <v>41</v>
      </c>
      <c r="U7" s="117">
        <f>DatosGenerales!C66</f>
        <v>7</v>
      </c>
      <c r="V7" s="120">
        <f>SUM(Q7:U7)</f>
        <v>5667</v>
      </c>
      <c r="Z7" s="118">
        <f>SUM(DatosGenerales!C90,DatosGenerales!C91,DatosGenerales!C93)</f>
        <v>1893</v>
      </c>
      <c r="AA7" s="117">
        <f>SUM(DatosGenerales!C92,DatosGenerales!C94)</f>
        <v>1607</v>
      </c>
      <c r="AB7" s="117">
        <f>DatosGenerales!C90</f>
        <v>1181</v>
      </c>
      <c r="AC7" s="120">
        <f>DatosGenerales!C91</f>
        <v>590</v>
      </c>
      <c r="AH7" s="118">
        <f>SUM(DatosGenerales!C98,DatosGenerales!C99,DatosGenerales!C101)</f>
        <v>111</v>
      </c>
      <c r="AI7" s="117">
        <f>SUM(DatosGenerales!C100,DatosGenerales!C102)</f>
        <v>79</v>
      </c>
      <c r="AJ7" s="117">
        <f>DatosGenerales!C98</f>
        <v>69</v>
      </c>
      <c r="AK7" s="120">
        <f>DatosGenerales!C99</f>
        <v>39</v>
      </c>
      <c r="AP7" s="118">
        <f>SUM(DatosGenerales!C116:C117)</f>
        <v>251</v>
      </c>
      <c r="AQ7" s="117">
        <f>SUM(DatosGenerales!C118:C119)</f>
        <v>6</v>
      </c>
      <c r="AR7" s="120">
        <f>SUM(DatosGenerales!C120:C121)</f>
        <v>0</v>
      </c>
      <c r="AV7" s="118">
        <f>DatosGenerales!C125</f>
        <v>7</v>
      </c>
      <c r="AW7" s="117">
        <f>DatosGenerales!C126</f>
        <v>102</v>
      </c>
      <c r="AX7" s="117">
        <f>DatosGenerales!C127</f>
        <v>14</v>
      </c>
      <c r="AY7" s="117">
        <f>DatosGenerales!C128</f>
        <v>10</v>
      </c>
      <c r="AZ7" s="117">
        <f>DatosGenerales!C129</f>
        <v>59</v>
      </c>
      <c r="BA7" s="120">
        <f>DatosGenerales!C130</f>
        <v>0</v>
      </c>
      <c r="BE7" s="118">
        <f>DatosGenerales!C131</f>
        <v>72</v>
      </c>
      <c r="BF7" s="117">
        <f>DatosGenerales!C132</f>
        <v>185</v>
      </c>
      <c r="BG7" s="120">
        <f>DatosGenerales!C134</f>
        <v>64</v>
      </c>
      <c r="BK7" s="118">
        <f>DatosGenerales!C232</f>
        <v>2361</v>
      </c>
      <c r="BL7" s="117">
        <f>DatosGenerales!C236</f>
        <v>22</v>
      </c>
      <c r="BM7" s="117">
        <f>DatosGenerales!C270</f>
        <v>205</v>
      </c>
      <c r="BN7" s="117">
        <f>DatosGenerales!C272</f>
        <v>3</v>
      </c>
      <c r="BO7" s="117">
        <f>DatosGenerales!C282</f>
        <v>24</v>
      </c>
      <c r="BP7" s="117">
        <f>DatosGenerales!C286</f>
        <v>0</v>
      </c>
      <c r="BQ7" s="117">
        <f>DatosGenerales!C298</f>
        <v>4</v>
      </c>
      <c r="BR7" s="117">
        <f>DatosGenerales!C302</f>
        <v>17</v>
      </c>
      <c r="BS7" s="120">
        <f>DatosGenerales!C306</f>
        <v>73</v>
      </c>
      <c r="BT7" s="120">
        <f>DatosGenerales!C320</f>
        <v>12</v>
      </c>
      <c r="BU7" s="120">
        <f>DatosGenerales!C343</f>
        <v>1411</v>
      </c>
      <c r="BX7" s="118">
        <f>DatosGenerales!C175</f>
        <v>1992</v>
      </c>
      <c r="BY7" s="117">
        <f>DatosGenerales!C176</f>
        <v>2610</v>
      </c>
      <c r="BZ7" s="120">
        <f>DatosGenerales!C177</f>
        <v>1862</v>
      </c>
      <c r="CE7" s="118">
        <f>DatosGenerales!C183</f>
        <v>134</v>
      </c>
      <c r="CF7" s="120">
        <f>DatosGenerales!C186</f>
        <v>137</v>
      </c>
      <c r="CL7" s="118">
        <f>DatosGenerales!C35</f>
        <v>4511</v>
      </c>
      <c r="CM7" s="120">
        <f>DatosGenerales!C36</f>
        <v>1380</v>
      </c>
    </row>
    <row r="8" spans="1:92" x14ac:dyDescent="0.25">
      <c r="B8" s="121"/>
    </row>
    <row r="11" spans="1:92" x14ac:dyDescent="0.25">
      <c r="R11" s="99" t="s">
        <v>1053</v>
      </c>
    </row>
    <row r="16" spans="1:92" ht="12.75" customHeight="1" x14ac:dyDescent="0.25">
      <c r="AV16" s="122"/>
      <c r="AW16" s="122"/>
      <c r="AX16" s="122"/>
      <c r="AY16" s="122"/>
      <c r="AZ16" s="122"/>
      <c r="BA16" s="122"/>
    </row>
    <row r="17" spans="19:92" x14ac:dyDescent="0.25">
      <c r="AV17" s="122"/>
      <c r="AW17" s="122"/>
      <c r="AX17" s="122"/>
      <c r="AY17" s="122"/>
      <c r="AZ17" s="122"/>
      <c r="BA17" s="122"/>
    </row>
    <row r="19" spans="19:92" x14ac:dyDescent="0.25">
      <c r="CN19" s="99" t="s">
        <v>1054</v>
      </c>
    </row>
    <row r="22" spans="19:92" x14ac:dyDescent="0.2">
      <c r="BK22" s="123" t="s">
        <v>1055</v>
      </c>
      <c r="BO22" s="123"/>
    </row>
    <row r="23" spans="19:92" x14ac:dyDescent="0.25">
      <c r="S23" s="124"/>
      <c r="Z23" s="125"/>
      <c r="AH23" s="125"/>
    </row>
    <row r="30" spans="19:92" x14ac:dyDescent="0.25">
      <c r="BJ30" s="126"/>
    </row>
    <row r="31" spans="19:92" s="103" customFormat="1" ht="12.75" customHeight="1" x14ac:dyDescent="0.25">
      <c r="BJ31" s="127"/>
    </row>
    <row r="32" spans="19:92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1056</v>
      </c>
      <c r="BO38" s="130">
        <v>13</v>
      </c>
    </row>
    <row r="41" spans="62:67" x14ac:dyDescent="0.2">
      <c r="BK41" s="123" t="s">
        <v>1057</v>
      </c>
    </row>
    <row r="51" spans="63:73" x14ac:dyDescent="0.25">
      <c r="BK51" s="127" t="s">
        <v>1058</v>
      </c>
      <c r="BL51" s="127" t="s">
        <v>1058</v>
      </c>
      <c r="BM51" s="126"/>
    </row>
    <row r="52" spans="63:73" x14ac:dyDescent="0.25">
      <c r="BK52" s="127" t="s">
        <v>1059</v>
      </c>
      <c r="BL52" s="127" t="s">
        <v>1060</v>
      </c>
      <c r="BM52" s="127"/>
      <c r="BN52" s="103"/>
      <c r="BO52" s="103"/>
      <c r="BP52" s="103"/>
      <c r="BQ52" s="103"/>
      <c r="BR52" s="103"/>
      <c r="BS52" s="103"/>
      <c r="BT52" s="103"/>
      <c r="BU52" s="103"/>
    </row>
    <row r="53" spans="63:73" x14ac:dyDescent="0.25">
      <c r="BK53" s="128">
        <f>SUM(DatosGenerales!C219,DatosGenerales!C221,DatosGenerales!C223)</f>
        <v>836</v>
      </c>
      <c r="BL53" s="128">
        <f>SUM(DatosGenerales!C220,DatosGenerales!C222,DatosGenerales!C224)</f>
        <v>593</v>
      </c>
      <c r="BM53" s="128"/>
      <c r="BN53" s="115"/>
      <c r="BO53" s="115"/>
      <c r="BP53" s="115"/>
      <c r="BQ53" s="115"/>
      <c r="BR53" s="115"/>
      <c r="BS53" s="115"/>
      <c r="BT53" s="115"/>
      <c r="BU53" s="115"/>
    </row>
    <row r="55" spans="63:73" x14ac:dyDescent="0.2">
      <c r="BK55" s="123" t="s">
        <v>1061</v>
      </c>
    </row>
    <row r="65" spans="63:71" x14ac:dyDescent="0.25">
      <c r="BK65" s="127" t="s">
        <v>1062</v>
      </c>
      <c r="BL65" s="127" t="s">
        <v>1063</v>
      </c>
      <c r="BM65" s="127" t="s">
        <v>1064</v>
      </c>
      <c r="BN65" s="127"/>
    </row>
    <row r="66" spans="63:71" x14ac:dyDescent="0.25">
      <c r="BK66" s="128">
        <f>SUM(DatosGenerales!C219:C220)</f>
        <v>9</v>
      </c>
      <c r="BL66" s="128">
        <f>SUM(DatosGenerales!C221:C222)</f>
        <v>759</v>
      </c>
      <c r="BM66" s="128">
        <f>SUM(DatosGenerales!C223:C224)</f>
        <v>661</v>
      </c>
      <c r="BN66" s="128"/>
      <c r="BO66" s="115"/>
      <c r="BP66" s="115"/>
      <c r="BQ66" s="115"/>
      <c r="BR66" s="115"/>
      <c r="BS66" s="115"/>
    </row>
  </sheetData>
  <sheetProtection algorithmName="SHA-512" hashValue="BsBonwJMBuPszIo+XeYon/T04VoOl/AkFGSQ7DSDRc2Iq23li+vnAcviNodwz9ZNOLPd5dkxFEhOgd3tJgK0kA==" saltValue="zjkacxC8OImj1o9wq3qT9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topLeftCell="A2" workbookViewId="0">
      <selection activeCell="B2" sqref="B2"/>
    </sheetView>
  </sheetViews>
  <sheetFormatPr baseColWidth="10" defaultRowHeight="12" x14ac:dyDescent="0.2"/>
  <cols>
    <col min="1" max="1" width="2.7109375" style="132" customWidth="1"/>
    <col min="2" max="2" width="7.85546875" style="132" customWidth="1"/>
    <col min="3" max="3" width="11.42578125" style="132"/>
    <col min="4" max="4" width="12" style="132" customWidth="1"/>
    <col min="5" max="5" width="51.28515625" style="132" customWidth="1"/>
    <col min="6" max="6" width="2.7109375" style="132" customWidth="1"/>
    <col min="7" max="7" width="7.85546875" style="132" customWidth="1"/>
    <col min="8" max="9" width="11.42578125" style="132"/>
    <col min="10" max="10" width="51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1.285156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1.285156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1.28515625" style="132" customWidth="1"/>
    <col min="26" max="26" width="2.7109375" style="132" customWidth="1"/>
    <col min="27" max="27" width="7.85546875" style="132" customWidth="1"/>
    <col min="28" max="29" width="11.42578125" style="132"/>
    <col min="30" max="30" width="51.28515625" style="132" customWidth="1"/>
    <col min="31" max="31" width="2.7109375" style="132" customWidth="1"/>
    <col min="32" max="32" width="7.85546875" style="132" customWidth="1"/>
    <col min="33" max="34" width="11.42578125" style="132"/>
    <col min="35" max="35" width="51.28515625" style="132" customWidth="1"/>
    <col min="36" max="36" width="2.7109375" style="132" customWidth="1"/>
    <col min="37" max="37" width="7.85546875" style="132" customWidth="1"/>
    <col min="38" max="39" width="11.42578125" style="132"/>
    <col min="40" max="40" width="51.28515625" style="132" customWidth="1"/>
    <col min="41" max="41" width="2.7109375" style="132" customWidth="1"/>
    <col min="42" max="42" width="7.85546875" style="132" customWidth="1"/>
    <col min="43" max="44" width="11.42578125" style="132"/>
    <col min="45" max="45" width="51.28515625" style="132" customWidth="1"/>
    <col min="46" max="46" width="2.7109375" style="132" customWidth="1"/>
    <col min="47" max="47" width="7.85546875" style="132" customWidth="1"/>
    <col min="48" max="49" width="11.42578125" style="132"/>
    <col min="50" max="50" width="51.28515625" style="132" customWidth="1"/>
    <col min="51" max="51" width="2.7109375" style="132" customWidth="1"/>
    <col min="52" max="52" width="7.85546875" style="132" customWidth="1"/>
    <col min="53" max="54" width="11.42578125" style="132"/>
    <col min="55" max="55" width="51.28515625" style="132" customWidth="1"/>
    <col min="56" max="56" width="2.7109375" style="132" customWidth="1"/>
    <col min="57" max="57" width="7.85546875" style="132" customWidth="1"/>
    <col min="58" max="59" width="11.42578125" style="132"/>
    <col min="60" max="60" width="51.28515625" style="132" customWidth="1"/>
    <col min="61" max="61" width="2.7109375" style="132" customWidth="1"/>
    <col min="62" max="16384" width="11.42578125" style="132"/>
  </cols>
  <sheetData>
    <row r="1" spans="1:61" ht="18.75" customHeight="1" x14ac:dyDescent="0.2">
      <c r="A1" s="131"/>
      <c r="C1" s="123" t="s">
        <v>1065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1066</v>
      </c>
      <c r="H3" s="123" t="s">
        <v>1067</v>
      </c>
      <c r="M3" s="123" t="s">
        <v>1068</v>
      </c>
      <c r="R3" s="123" t="s">
        <v>1069</v>
      </c>
      <c r="W3" s="123" t="s">
        <v>1070</v>
      </c>
      <c r="AB3" s="123" t="s">
        <v>1071</v>
      </c>
      <c r="AG3" s="123" t="s">
        <v>1072</v>
      </c>
      <c r="AL3" s="123" t="s">
        <v>1073</v>
      </c>
      <c r="AQ3" s="123" t="s">
        <v>1074</v>
      </c>
      <c r="AV3" s="123" t="s">
        <v>1075</v>
      </c>
      <c r="BA3" s="123" t="s">
        <v>1076</v>
      </c>
      <c r="BF3" s="123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1056</v>
      </c>
      <c r="D25" s="130">
        <v>100</v>
      </c>
      <c r="H25" s="129" t="s">
        <v>1056</v>
      </c>
      <c r="I25" s="130">
        <v>50</v>
      </c>
      <c r="M25" s="129" t="s">
        <v>1056</v>
      </c>
      <c r="N25" s="130">
        <v>10</v>
      </c>
      <c r="R25" s="129" t="s">
        <v>1056</v>
      </c>
      <c r="S25" s="130">
        <v>50</v>
      </c>
      <c r="W25" s="129" t="s">
        <v>1056</v>
      </c>
      <c r="X25" s="130">
        <v>50</v>
      </c>
      <c r="AB25" s="129" t="s">
        <v>1056</v>
      </c>
      <c r="AC25" s="130">
        <v>0</v>
      </c>
      <c r="AG25" s="129" t="s">
        <v>1056</v>
      </c>
      <c r="AH25" s="130">
        <v>0</v>
      </c>
      <c r="AL25" s="129" t="s">
        <v>1056</v>
      </c>
      <c r="AM25" s="130">
        <v>0</v>
      </c>
      <c r="AQ25" s="129" t="s">
        <v>1056</v>
      </c>
      <c r="AR25" s="130">
        <v>0</v>
      </c>
      <c r="AV25" s="129" t="s">
        <v>1056</v>
      </c>
      <c r="AW25" s="130">
        <v>10</v>
      </c>
      <c r="BA25" s="129" t="s">
        <v>1056</v>
      </c>
      <c r="BB25" s="130">
        <v>0</v>
      </c>
      <c r="BF25" s="129" t="s">
        <v>1056</v>
      </c>
      <c r="BG25" s="130">
        <v>50</v>
      </c>
    </row>
  </sheetData>
  <sheetProtection algorithmName="SHA-512" hashValue="30cHAgc3vHX4KvI2s66NjkcJPgnfb+Qx7OmkemkQLdwK9xFMsdhEFopK974g44wjvPxj6P4q6Fn9qmc1T/9Pkw==" saltValue="rOGp14/DqPWratP8OBfY1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A3" workbookViewId="0">
      <selection activeCell="B3" sqref="B3"/>
    </sheetView>
  </sheetViews>
  <sheetFormatPr baseColWidth="10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0" style="99" hidden="1" customWidth="1"/>
    <col min="51" max="16384" width="11.42578125" style="99"/>
  </cols>
  <sheetData>
    <row r="1" spans="1:50" ht="19.7" customHeight="1" x14ac:dyDescent="0.25">
      <c r="A1" s="97"/>
      <c r="B1" s="98"/>
      <c r="C1" s="192" t="s">
        <v>1078</v>
      </c>
      <c r="D1" s="192"/>
      <c r="E1" s="192"/>
      <c r="F1" s="192"/>
      <c r="G1" s="192"/>
      <c r="H1" s="192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85" t="s">
        <v>670</v>
      </c>
      <c r="D4" s="185"/>
      <c r="E4" s="185"/>
      <c r="F4" s="185"/>
      <c r="G4" s="185"/>
      <c r="H4" s="185"/>
      <c r="I4" s="99"/>
      <c r="L4" s="185" t="s">
        <v>890</v>
      </c>
      <c r="M4" s="185"/>
      <c r="N4" s="185"/>
      <c r="O4" s="185"/>
      <c r="P4" s="185"/>
      <c r="T4" s="185" t="s">
        <v>646</v>
      </c>
      <c r="U4" s="185"/>
      <c r="V4" s="185"/>
      <c r="W4" s="185"/>
      <c r="X4" s="185"/>
      <c r="Y4" s="185"/>
      <c r="Z4" s="185"/>
      <c r="AA4" s="185"/>
      <c r="AE4" s="185" t="s">
        <v>1079</v>
      </c>
      <c r="AF4" s="185"/>
      <c r="AG4" s="185"/>
      <c r="AH4" s="185"/>
      <c r="AI4" s="185"/>
      <c r="AJ4" s="185"/>
      <c r="AK4" s="185"/>
      <c r="AL4" s="185"/>
      <c r="AP4" s="185" t="s">
        <v>942</v>
      </c>
      <c r="AQ4" s="185"/>
      <c r="AR4" s="185"/>
      <c r="AS4" s="185"/>
      <c r="AT4" s="185"/>
      <c r="AU4" s="185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193" t="s">
        <v>77</v>
      </c>
      <c r="M6" s="194" t="s">
        <v>1080</v>
      </c>
      <c r="N6" s="194" t="s">
        <v>1081</v>
      </c>
      <c r="O6" s="195" t="s">
        <v>667</v>
      </c>
      <c r="P6" s="195"/>
      <c r="AC6" s="101"/>
      <c r="AN6" s="101"/>
    </row>
    <row r="7" spans="1:50" s="103" customFormat="1" ht="20.85" customHeight="1" x14ac:dyDescent="0.25">
      <c r="C7" s="191" t="s">
        <v>204</v>
      </c>
      <c r="D7" s="107" t="s">
        <v>17</v>
      </c>
      <c r="E7" s="135" t="s">
        <v>671</v>
      </c>
      <c r="F7" s="135" t="s">
        <v>672</v>
      </c>
      <c r="G7" s="110" t="s">
        <v>673</v>
      </c>
      <c r="H7" s="110" t="s">
        <v>674</v>
      </c>
      <c r="I7" s="99"/>
      <c r="L7" s="193"/>
      <c r="M7" s="194"/>
      <c r="N7" s="194"/>
      <c r="O7" s="108" t="s">
        <v>668</v>
      </c>
      <c r="P7" s="110" t="s">
        <v>669</v>
      </c>
      <c r="S7" s="136" t="s">
        <v>647</v>
      </c>
      <c r="T7" s="137" t="s">
        <v>282</v>
      </c>
      <c r="U7" s="137" t="s">
        <v>1082</v>
      </c>
      <c r="V7" s="137" t="s">
        <v>653</v>
      </c>
      <c r="W7" s="137" t="s">
        <v>654</v>
      </c>
      <c r="X7" s="137" t="s">
        <v>655</v>
      </c>
      <c r="Y7" s="137" t="s">
        <v>1083</v>
      </c>
      <c r="Z7" s="137" t="s">
        <v>656</v>
      </c>
      <c r="AA7" s="136" t="s">
        <v>645</v>
      </c>
      <c r="AE7" s="138" t="s">
        <v>628</v>
      </c>
      <c r="AF7" s="137" t="s">
        <v>311</v>
      </c>
      <c r="AG7" s="137" t="s">
        <v>629</v>
      </c>
      <c r="AH7" s="137" t="s">
        <v>630</v>
      </c>
      <c r="AI7" s="137" t="s">
        <v>631</v>
      </c>
      <c r="AJ7" s="136" t="s">
        <v>632</v>
      </c>
      <c r="AK7" s="137" t="s">
        <v>633</v>
      </c>
      <c r="AL7" s="137" t="s">
        <v>408</v>
      </c>
      <c r="AM7" s="136" t="s">
        <v>634</v>
      </c>
      <c r="AP7" s="138" t="s">
        <v>943</v>
      </c>
      <c r="AQ7" s="137" t="s">
        <v>944</v>
      </c>
      <c r="AR7" s="137" t="s">
        <v>945</v>
      </c>
      <c r="AS7" s="137" t="s">
        <v>946</v>
      </c>
      <c r="AT7" s="137" t="s">
        <v>688</v>
      </c>
      <c r="AU7" s="136" t="s">
        <v>947</v>
      </c>
      <c r="AW7" s="139" t="s">
        <v>943</v>
      </c>
      <c r="AX7" s="140">
        <f>DatosMenores!C65</f>
        <v>255</v>
      </c>
    </row>
    <row r="8" spans="1:50" s="115" customFormat="1" ht="14.85" customHeight="1" x14ac:dyDescent="0.25">
      <c r="C8" s="191"/>
      <c r="D8" s="117">
        <f>DatosMenores!C53</f>
        <v>1063</v>
      </c>
      <c r="E8" s="117">
        <f>DatosMenores!C54</f>
        <v>149</v>
      </c>
      <c r="F8" s="117">
        <f>DatosMenores!C55</f>
        <v>27</v>
      </c>
      <c r="G8" s="117">
        <f>DatosMenores!C56</f>
        <v>232</v>
      </c>
      <c r="H8" s="116">
        <f>DatosMenores!C57</f>
        <v>8</v>
      </c>
      <c r="I8" s="99"/>
      <c r="L8" s="116">
        <f>DatosMenores!C46</f>
        <v>19</v>
      </c>
      <c r="M8" s="117">
        <f>DatosMenores!C47</f>
        <v>21</v>
      </c>
      <c r="N8" s="117">
        <f>DatosMenores!C48</f>
        <v>251</v>
      </c>
      <c r="O8" s="117">
        <f>DatosMenores!C49</f>
        <v>11</v>
      </c>
      <c r="P8" s="116">
        <f>DatosMenores!C50</f>
        <v>0</v>
      </c>
      <c r="S8" s="116">
        <f>DatosMenores!C27</f>
        <v>153</v>
      </c>
      <c r="T8" s="117">
        <f>SUM(DatosMenores!C28:C31)</f>
        <v>62</v>
      </c>
      <c r="U8" s="117">
        <f>DatosMenores!C32</f>
        <v>0</v>
      </c>
      <c r="V8" s="117">
        <f>DatosMenores!C33</f>
        <v>121</v>
      </c>
      <c r="W8" s="117">
        <f>DatosMenores!C34</f>
        <v>61</v>
      </c>
      <c r="X8" s="117">
        <f>DatosMenores!C35</f>
        <v>0</v>
      </c>
      <c r="Y8" s="117">
        <f>DatosMenores!C37</f>
        <v>15</v>
      </c>
      <c r="Z8" s="117">
        <f>DatosMenores!C36</f>
        <v>54</v>
      </c>
      <c r="AA8" s="116">
        <f>DatosMenores!C38</f>
        <v>0</v>
      </c>
      <c r="AC8" s="101"/>
      <c r="AE8" s="118">
        <f>DatosMenores!C5</f>
        <v>0</v>
      </c>
      <c r="AF8" s="117">
        <f>DatosMenores!C6</f>
        <v>392</v>
      </c>
      <c r="AG8" s="117">
        <f>DatosMenores!C7</f>
        <v>0</v>
      </c>
      <c r="AH8" s="117">
        <f>DatosMenores!C8</f>
        <v>10</v>
      </c>
      <c r="AI8" s="117">
        <f>DatosMenores!C9</f>
        <v>38</v>
      </c>
      <c r="AJ8" s="116">
        <f>DatosMenores!C10</f>
        <v>34</v>
      </c>
      <c r="AK8" s="117">
        <f>DatosMenores!C11</f>
        <v>139</v>
      </c>
      <c r="AL8" s="117">
        <f>DatosMenores!C12</f>
        <v>64</v>
      </c>
      <c r="AM8" s="116">
        <f>DatosMenores!C13</f>
        <v>7</v>
      </c>
      <c r="AN8" s="101"/>
      <c r="AP8" s="118">
        <f>DatosMenores!C65</f>
        <v>255</v>
      </c>
      <c r="AQ8" s="118">
        <f>DatosMenores!C66</f>
        <v>0</v>
      </c>
      <c r="AR8" s="117">
        <f>DatosMenores!C67</f>
        <v>1448</v>
      </c>
      <c r="AS8" s="117">
        <f>DatosMenores!C70</f>
        <v>11</v>
      </c>
      <c r="AT8" s="117">
        <f>DatosMenores!C71</f>
        <v>0</v>
      </c>
      <c r="AU8" s="116">
        <f>DatosMenores!C72</f>
        <v>0</v>
      </c>
      <c r="AW8" s="139" t="s">
        <v>944</v>
      </c>
      <c r="AX8" s="140">
        <f>DatosMenores!C66</f>
        <v>0</v>
      </c>
    </row>
    <row r="9" spans="1:50" ht="14.85" customHeight="1" x14ac:dyDescent="0.25">
      <c r="B9" s="121"/>
      <c r="C9" s="191" t="s">
        <v>675</v>
      </c>
      <c r="D9" s="107" t="s">
        <v>676</v>
      </c>
      <c r="E9" s="108" t="s">
        <v>677</v>
      </c>
      <c r="F9" s="110" t="s">
        <v>678</v>
      </c>
      <c r="G9" s="110" t="s">
        <v>679</v>
      </c>
      <c r="H9" s="110" t="s">
        <v>674</v>
      </c>
      <c r="AC9" s="103"/>
      <c r="AE9" s="141"/>
      <c r="AN9" s="103"/>
      <c r="AQ9" s="142"/>
      <c r="AR9" s="143"/>
      <c r="AW9" s="139" t="s">
        <v>945</v>
      </c>
      <c r="AX9" s="140">
        <f>DatosMenores!C67</f>
        <v>1448</v>
      </c>
    </row>
    <row r="10" spans="1:50" ht="29.85" customHeight="1" x14ac:dyDescent="0.25">
      <c r="C10" s="191"/>
      <c r="D10" s="116">
        <f>DatosMenores!C58</f>
        <v>647</v>
      </c>
      <c r="E10" s="117">
        <f>DatosMenores!C59</f>
        <v>91</v>
      </c>
      <c r="F10" s="120">
        <f>DatosMenores!C60</f>
        <v>14</v>
      </c>
      <c r="G10" s="120">
        <f>DatosMenores!C61</f>
        <v>0</v>
      </c>
      <c r="H10" s="120">
        <f>DatosMenores!C62</f>
        <v>257</v>
      </c>
      <c r="AE10" s="138" t="s">
        <v>635</v>
      </c>
      <c r="AF10" s="137" t="s">
        <v>478</v>
      </c>
      <c r="AG10" s="137" t="s">
        <v>636</v>
      </c>
      <c r="AH10" s="137" t="s">
        <v>1084</v>
      </c>
      <c r="AI10" s="137" t="s">
        <v>638</v>
      </c>
      <c r="AJ10" s="137" t="s">
        <v>640</v>
      </c>
      <c r="AK10" s="137" t="s">
        <v>641</v>
      </c>
      <c r="AL10" s="136" t="s">
        <v>106</v>
      </c>
      <c r="AP10" s="138" t="s">
        <v>224</v>
      </c>
      <c r="AQ10" s="137" t="s">
        <v>948</v>
      </c>
      <c r="AR10" s="137" t="s">
        <v>949</v>
      </c>
      <c r="AS10" s="138" t="s">
        <v>1085</v>
      </c>
      <c r="AT10" s="136" t="s">
        <v>1086</v>
      </c>
      <c r="AW10" s="139" t="s">
        <v>1085</v>
      </c>
      <c r="AX10" s="140">
        <f>DatosMenores!C68</f>
        <v>0</v>
      </c>
    </row>
    <row r="11" spans="1:50" ht="14.85" customHeight="1" x14ac:dyDescent="0.25">
      <c r="AE11" s="118">
        <f>DatosMenores!C14</f>
        <v>0</v>
      </c>
      <c r="AF11" s="117">
        <f>DatosMenores!C15</f>
        <v>0</v>
      </c>
      <c r="AG11" s="117">
        <f>DatosMenores!C16</f>
        <v>31</v>
      </c>
      <c r="AH11" s="117">
        <f>DatosMenores!C17</f>
        <v>73</v>
      </c>
      <c r="AI11" s="117">
        <f>DatosMenores!C18</f>
        <v>3</v>
      </c>
      <c r="AJ11" s="117">
        <f>DatosMenores!C20</f>
        <v>0</v>
      </c>
      <c r="AK11" s="117">
        <f>DatosMenores!C21</f>
        <v>0</v>
      </c>
      <c r="AL11" s="116">
        <f>DatosMenores!C19</f>
        <v>45</v>
      </c>
      <c r="AP11" s="118">
        <f>DatosMenores!C74</f>
        <v>0</v>
      </c>
      <c r="AQ11" s="117">
        <f>DatosMenores!C73</f>
        <v>21</v>
      </c>
      <c r="AR11" s="117">
        <f>DatosMenores!C75</f>
        <v>0</v>
      </c>
      <c r="AS11" s="118">
        <f>DatosMenores!C68</f>
        <v>0</v>
      </c>
      <c r="AT11" s="116">
        <f>DatosMenores!C69</f>
        <v>7</v>
      </c>
      <c r="AW11" s="139" t="s">
        <v>1086</v>
      </c>
      <c r="AX11" s="140">
        <f>DatosMenores!C69</f>
        <v>7</v>
      </c>
    </row>
    <row r="12" spans="1:50" ht="12.75" customHeight="1" x14ac:dyDescent="0.25">
      <c r="AW12" s="139" t="s">
        <v>946</v>
      </c>
      <c r="AX12" s="140">
        <f>DatosMenores!C70</f>
        <v>11</v>
      </c>
    </row>
    <row r="13" spans="1:50" ht="12.75" customHeight="1" x14ac:dyDescent="0.25">
      <c r="AW13" s="139" t="s">
        <v>688</v>
      </c>
      <c r="AX13" s="140">
        <f>DatosMenores!C71</f>
        <v>0</v>
      </c>
    </row>
    <row r="14" spans="1:50" ht="12.75" customHeight="1" x14ac:dyDescent="0.25">
      <c r="AW14" s="139" t="s">
        <v>947</v>
      </c>
      <c r="AX14" s="140">
        <f>DatosMenores!C72</f>
        <v>0</v>
      </c>
    </row>
    <row r="15" spans="1:50" ht="12.75" customHeight="1" x14ac:dyDescent="0.25">
      <c r="AW15" s="139" t="s">
        <v>948</v>
      </c>
      <c r="AX15" s="140">
        <f>DatosMenores!C73</f>
        <v>21</v>
      </c>
    </row>
    <row r="16" spans="1:50" ht="12.75" customHeight="1" x14ac:dyDescent="0.25">
      <c r="AW16" s="139" t="s">
        <v>224</v>
      </c>
      <c r="AX16" s="140">
        <f>DatosMenores!C74</f>
        <v>0</v>
      </c>
    </row>
    <row r="17" spans="49:50" ht="12.75" customHeight="1" x14ac:dyDescent="0.25">
      <c r="AW17" s="139" t="s">
        <v>949</v>
      </c>
      <c r="AX17" s="140">
        <f>DatosMenores!C75</f>
        <v>0</v>
      </c>
    </row>
  </sheetData>
  <sheetProtection algorithmName="SHA-512" hashValue="4ihehu/imBwEfoRkohVzpOH+L6SPjDlwicfR3pMvbF2rAZsJIkBHI3H2LY8QKd7OQTfY3zN3PUEkA1zQPIdd6g==" saltValue="Frg9lyJ3GoOsVN/IAft6X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topLeftCell="A2" workbookViewId="0">
      <selection activeCell="A3" sqref="A3"/>
    </sheetView>
  </sheetViews>
  <sheetFormatPr baseColWidth="10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196" t="s">
        <v>1087</v>
      </c>
      <c r="D1" s="196"/>
      <c r="E1" s="196"/>
      <c r="F1" s="196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197" t="s">
        <v>1088</v>
      </c>
      <c r="D3" s="197"/>
      <c r="F3" s="197" t="s">
        <v>890</v>
      </c>
      <c r="G3" s="197"/>
      <c r="H3" s="151"/>
      <c r="I3" s="152"/>
      <c r="J3" s="152"/>
      <c r="K3" s="152" t="s">
        <v>1089</v>
      </c>
      <c r="L3" s="152"/>
      <c r="M3" s="152"/>
      <c r="N3" s="152"/>
      <c r="O3" s="152"/>
      <c r="P3" s="152" t="s">
        <v>1090</v>
      </c>
      <c r="Q3" s="152"/>
      <c r="R3" s="152"/>
      <c r="S3" s="152"/>
      <c r="T3" s="152"/>
      <c r="U3" s="152" t="s">
        <v>1091</v>
      </c>
      <c r="V3" s="152"/>
      <c r="W3" s="152"/>
      <c r="X3" s="152"/>
      <c r="Y3" s="152"/>
      <c r="Z3" s="152" t="s">
        <v>189</v>
      </c>
      <c r="AA3" s="152"/>
      <c r="AB3" s="152"/>
      <c r="AC3" s="152"/>
      <c r="AD3" s="152" t="s">
        <v>1092</v>
      </c>
    </row>
    <row r="4" spans="1:30" x14ac:dyDescent="0.2">
      <c r="C4" s="153" t="s">
        <v>1093</v>
      </c>
      <c r="D4" s="154">
        <f>DatosViolenciaDoméstica!C5</f>
        <v>81</v>
      </c>
      <c r="F4" s="153" t="s">
        <v>1094</v>
      </c>
      <c r="G4" s="155">
        <f>DatosViolenciaDoméstica!E64</f>
        <v>10</v>
      </c>
      <c r="H4" s="156"/>
    </row>
    <row r="5" spans="1:30" x14ac:dyDescent="0.2">
      <c r="C5" s="153" t="s">
        <v>12</v>
      </c>
      <c r="D5" s="154">
        <f>DatosViolenciaDoméstica!C6</f>
        <v>210</v>
      </c>
      <c r="F5" s="153" t="s">
        <v>1095</v>
      </c>
      <c r="G5" s="157">
        <f>DatosViolenciaDoméstica!F64</f>
        <v>71</v>
      </c>
      <c r="H5" s="156"/>
    </row>
    <row r="6" spans="1:30" x14ac:dyDescent="0.2">
      <c r="C6" s="153" t="s">
        <v>1096</v>
      </c>
      <c r="D6" s="154">
        <f>DatosViolenciaDoméstica!C7</f>
        <v>87</v>
      </c>
    </row>
    <row r="7" spans="1:30" x14ac:dyDescent="0.2">
      <c r="C7" s="153" t="s">
        <v>54</v>
      </c>
      <c r="D7" s="154">
        <f>DatosViolenciaDoméstica!C8</f>
        <v>3</v>
      </c>
    </row>
    <row r="8" spans="1:30" x14ac:dyDescent="0.2">
      <c r="C8" s="153" t="s">
        <v>1097</v>
      </c>
      <c r="D8" s="154">
        <f>DatosViolenciaDoméstica!C9</f>
        <v>0</v>
      </c>
    </row>
    <row r="9" spans="1:30" x14ac:dyDescent="0.2">
      <c r="C9" s="153" t="s">
        <v>1098</v>
      </c>
      <c r="D9" s="154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0"/>
      <c r="J25" s="160"/>
      <c r="K25" s="161" t="s">
        <v>1056</v>
      </c>
      <c r="L25" s="162">
        <v>0</v>
      </c>
      <c r="M25" s="160"/>
      <c r="N25" s="160"/>
      <c r="O25" s="160"/>
      <c r="P25" s="161" t="s">
        <v>1056</v>
      </c>
      <c r="Q25" s="162">
        <v>0</v>
      </c>
      <c r="R25" s="160"/>
      <c r="S25" s="160"/>
      <c r="T25" s="160"/>
      <c r="U25" s="161" t="s">
        <v>1056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1056</v>
      </c>
      <c r="AF25" s="162">
        <v>0</v>
      </c>
    </row>
  </sheetData>
  <sheetProtection algorithmName="SHA-512" hashValue="OAVXNryrcjKXTicvD9fgIP2dJvi216fRXZMOXjY9bqzowj4QZ9e952pGGsuTZ1wYgwfDerqWAqPKuqVfDz69+Q==" saltValue="ozfckYLqlBHIxZl0RB/mL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196" t="s">
        <v>1099</v>
      </c>
      <c r="D1" s="196"/>
      <c r="E1" s="196"/>
      <c r="F1" s="196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197" t="s">
        <v>1088</v>
      </c>
      <c r="D3" s="197"/>
      <c r="F3" s="197" t="s">
        <v>890</v>
      </c>
      <c r="G3" s="197"/>
      <c r="H3" s="151"/>
      <c r="I3" s="152"/>
      <c r="J3" s="152"/>
      <c r="K3" s="152" t="s">
        <v>1089</v>
      </c>
      <c r="L3" s="152"/>
      <c r="M3" s="152"/>
      <c r="N3" s="152"/>
      <c r="O3" s="152"/>
      <c r="P3" s="152" t="s">
        <v>1090</v>
      </c>
      <c r="Q3" s="152"/>
      <c r="R3" s="152"/>
      <c r="S3" s="152"/>
      <c r="T3" s="152"/>
      <c r="U3" s="152" t="s">
        <v>1091</v>
      </c>
      <c r="V3" s="152"/>
      <c r="W3" s="152"/>
      <c r="X3" s="152"/>
      <c r="Y3" s="152"/>
      <c r="Z3" s="152" t="s">
        <v>189</v>
      </c>
      <c r="AA3" s="152"/>
      <c r="AB3" s="152"/>
      <c r="AC3" s="152"/>
      <c r="AD3" s="152" t="s">
        <v>1092</v>
      </c>
    </row>
    <row r="4" spans="1:30" x14ac:dyDescent="0.2">
      <c r="C4" s="153" t="s">
        <v>12</v>
      </c>
      <c r="D4" s="154">
        <f>DatosViolenciaGénero!C8</f>
        <v>1521</v>
      </c>
      <c r="F4" s="153" t="s">
        <v>1094</v>
      </c>
      <c r="G4" s="155">
        <f>DatosViolenciaGénero!E76</f>
        <v>203</v>
      </c>
      <c r="H4" s="156"/>
    </row>
    <row r="5" spans="1:30" x14ac:dyDescent="0.2">
      <c r="C5" s="153" t="s">
        <v>34</v>
      </c>
      <c r="D5" s="154">
        <f>DatosViolenciaGénero!C6</f>
        <v>1138</v>
      </c>
      <c r="F5" s="153" t="s">
        <v>1095</v>
      </c>
      <c r="G5" s="155">
        <f>DatosViolenciaGénero!F76</f>
        <v>548</v>
      </c>
      <c r="H5" s="156"/>
    </row>
    <row r="6" spans="1:30" x14ac:dyDescent="0.2">
      <c r="C6" s="153" t="s">
        <v>1096</v>
      </c>
      <c r="D6" s="163">
        <f>DatosViolenciaGénero!C9</f>
        <v>411</v>
      </c>
    </row>
    <row r="7" spans="1:30" x14ac:dyDescent="0.2">
      <c r="C7" s="153" t="s">
        <v>54</v>
      </c>
      <c r="D7" s="163">
        <f>DatosViolenciaGénero!C10</f>
        <v>9</v>
      </c>
    </row>
    <row r="8" spans="1:30" x14ac:dyDescent="0.2">
      <c r="C8" s="153" t="s">
        <v>1100</v>
      </c>
      <c r="D8" s="154">
        <f>DatosViolenciaGénero!C12</f>
        <v>1</v>
      </c>
    </row>
    <row r="9" spans="1:30" x14ac:dyDescent="0.2">
      <c r="C9" s="153" t="s">
        <v>1101</v>
      </c>
      <c r="D9" s="154">
        <f>DatosViolenciaGénero!C13</f>
        <v>1</v>
      </c>
    </row>
    <row r="10" spans="1:30" x14ac:dyDescent="0.2">
      <c r="C10" s="153" t="s">
        <v>1093</v>
      </c>
      <c r="D10" s="163">
        <f>DatosViolenciaGénero!C7</f>
        <v>487</v>
      </c>
    </row>
    <row r="11" spans="1:30" x14ac:dyDescent="0.2">
      <c r="C11" s="153" t="s">
        <v>1097</v>
      </c>
      <c r="D11" s="163">
        <f>DatosViolenciaGénero!C11</f>
        <v>3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0"/>
      <c r="J25" s="160"/>
      <c r="K25" s="161" t="s">
        <v>1056</v>
      </c>
      <c r="L25" s="162">
        <v>0</v>
      </c>
      <c r="M25" s="160"/>
      <c r="N25" s="160"/>
      <c r="O25" s="160"/>
      <c r="P25" s="161" t="s">
        <v>1056</v>
      </c>
      <c r="Q25" s="162">
        <v>0</v>
      </c>
      <c r="R25" s="160"/>
      <c r="S25" s="160"/>
      <c r="T25" s="160"/>
      <c r="U25" s="161" t="s">
        <v>1056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1056</v>
      </c>
      <c r="AF25" s="162">
        <v>0</v>
      </c>
    </row>
  </sheetData>
  <sheetProtection algorithmName="SHA-512" hashValue="arIuI3A9Q3LYuGd/MJ3BydkGMVupNXBVWuOowOCrQvQiznttmle7fAoWPbcmwCsLhQJn/hUK5qy73U3OLxlM8g==" saltValue="0GqCPISFrzSpv09PLOBBW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7109375" style="132" customWidth="1"/>
    <col min="27" max="16384" width="11.42578125" style="99"/>
  </cols>
  <sheetData>
    <row r="1" spans="1:26" x14ac:dyDescent="0.2">
      <c r="A1" s="131"/>
      <c r="C1" s="192" t="s">
        <v>1102</v>
      </c>
      <c r="D1" s="192"/>
      <c r="E1" s="192"/>
      <c r="F1" s="131"/>
      <c r="H1" s="164"/>
      <c r="I1" s="164"/>
      <c r="J1" s="164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1103</v>
      </c>
      <c r="D3" s="123"/>
      <c r="E3" s="123"/>
      <c r="F3" s="123"/>
      <c r="G3" s="123"/>
      <c r="H3" s="123" t="s">
        <v>1104</v>
      </c>
      <c r="I3" s="123"/>
      <c r="J3" s="123"/>
      <c r="K3" s="123"/>
      <c r="L3" s="123"/>
      <c r="M3" s="123" t="s">
        <v>1092</v>
      </c>
      <c r="N3" s="123"/>
      <c r="O3" s="123"/>
      <c r="P3" s="123"/>
      <c r="Q3" s="123"/>
      <c r="R3" s="123" t="s">
        <v>1105</v>
      </c>
      <c r="S3" s="123"/>
      <c r="T3" s="123"/>
      <c r="U3" s="123"/>
      <c r="V3" s="123"/>
      <c r="W3" s="123" t="s">
        <v>1106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29" t="s">
        <v>1056</v>
      </c>
      <c r="N25" s="130">
        <v>0</v>
      </c>
      <c r="O25" s="134"/>
      <c r="P25" s="134"/>
      <c r="Q25" s="134"/>
      <c r="R25" s="129" t="s">
        <v>1056</v>
      </c>
      <c r="S25" s="130">
        <v>0</v>
      </c>
      <c r="T25" s="134"/>
      <c r="U25" s="134"/>
      <c r="V25" s="134"/>
      <c r="W25" s="129" t="s">
        <v>1056</v>
      </c>
      <c r="X25" s="130">
        <v>0</v>
      </c>
      <c r="Y25" s="134"/>
      <c r="Z25" s="134"/>
    </row>
  </sheetData>
  <sheetProtection algorithmName="SHA-512" hashValue="wm2Ua07hN8oJ+ER2wYL/DJ1I3EOJDvohbxl7cfTF2rWSmf8/sruMP98K3mTFkLBcHIdalo3BZR4xVe+090wqmg==" saltValue="f4WGQUNm5Rk1Uzw349Nda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4.285156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4.285156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4.28515625" style="132" customWidth="1"/>
    <col min="26" max="26" width="2.7109375" style="132" customWidth="1"/>
    <col min="27" max="27" width="7.85546875" style="132" customWidth="1"/>
    <col min="28" max="29" width="11.42578125" style="132"/>
    <col min="30" max="30" width="54.28515625" style="132" customWidth="1"/>
    <col min="31" max="31" width="2.7109375" style="132" customWidth="1"/>
    <col min="32" max="32" width="7.85546875" style="132" customWidth="1"/>
    <col min="33" max="34" width="11.42578125" style="132"/>
    <col min="35" max="35" width="54.28515625" style="132" customWidth="1"/>
    <col min="36" max="36" width="2.7109375" style="132" customWidth="1"/>
    <col min="37" max="37" width="7.85546875" style="132" customWidth="1"/>
    <col min="38" max="39" width="11.42578125" style="132"/>
    <col min="40" max="40" width="54.28515625" style="132" customWidth="1"/>
    <col min="41" max="41" width="2.7109375" style="132" customWidth="1"/>
    <col min="42" max="42" width="7.85546875" style="132" customWidth="1"/>
    <col min="43" max="44" width="11.42578125" style="132"/>
    <col min="45" max="45" width="54.28515625" style="132" customWidth="1"/>
    <col min="46" max="46" width="2.7109375" style="132" customWidth="1"/>
    <col min="47" max="47" width="7.85546875" style="132" customWidth="1"/>
    <col min="48" max="49" width="11.42578125" style="132"/>
    <col min="50" max="50" width="54.28515625" style="132" customWidth="1"/>
    <col min="51" max="51" width="2.7109375" style="132" customWidth="1"/>
    <col min="52" max="52" width="7.85546875" style="132" customWidth="1"/>
    <col min="53" max="54" width="11.42578125" style="132"/>
    <col min="55" max="55" width="54.28515625" style="132" customWidth="1"/>
    <col min="56" max="56" width="2.7109375" style="132" customWidth="1"/>
    <col min="57" max="57" width="7.85546875" style="132" customWidth="1"/>
    <col min="58" max="59" width="11.42578125" style="132"/>
    <col min="60" max="60" width="54.28515625" style="132" customWidth="1"/>
    <col min="61" max="61" width="2.7109375" style="132" customWidth="1"/>
    <col min="62" max="16384" width="11.42578125" style="99"/>
  </cols>
  <sheetData>
    <row r="1" spans="1:61" x14ac:dyDescent="0.2">
      <c r="A1" s="131"/>
      <c r="C1" s="192" t="s">
        <v>1107</v>
      </c>
      <c r="D1" s="192"/>
      <c r="E1" s="192"/>
      <c r="F1" s="131"/>
      <c r="H1" s="164"/>
      <c r="I1" s="164"/>
      <c r="J1" s="164"/>
      <c r="K1" s="131"/>
      <c r="M1" s="164"/>
      <c r="N1" s="164"/>
      <c r="O1" s="164"/>
      <c r="P1" s="131"/>
      <c r="R1" s="164"/>
      <c r="S1" s="164"/>
      <c r="T1" s="164"/>
      <c r="U1" s="131"/>
      <c r="W1" s="164"/>
      <c r="X1" s="164"/>
      <c r="Y1" s="164"/>
      <c r="Z1" s="131"/>
      <c r="AB1" s="164"/>
      <c r="AC1" s="164"/>
      <c r="AD1" s="164"/>
      <c r="AE1" s="131"/>
      <c r="AG1" s="164"/>
      <c r="AH1" s="164"/>
      <c r="AI1" s="164"/>
      <c r="AJ1" s="131"/>
      <c r="AL1" s="164"/>
      <c r="AM1" s="164"/>
      <c r="AN1" s="164"/>
      <c r="AO1" s="131"/>
      <c r="AQ1" s="164"/>
      <c r="AR1" s="164"/>
      <c r="AS1" s="164"/>
      <c r="AT1" s="131"/>
      <c r="AV1" s="164"/>
      <c r="AW1" s="164"/>
      <c r="AX1" s="164"/>
      <c r="AY1" s="131"/>
      <c r="BA1" s="164"/>
      <c r="BB1" s="164"/>
      <c r="BC1" s="164"/>
      <c r="BD1" s="131"/>
      <c r="BF1" s="164"/>
      <c r="BG1" s="164"/>
      <c r="BH1" s="164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289</v>
      </c>
      <c r="D3" s="123"/>
      <c r="E3" s="123"/>
      <c r="F3" s="123"/>
      <c r="G3" s="123"/>
      <c r="H3" s="123" t="s">
        <v>897</v>
      </c>
      <c r="I3" s="123"/>
      <c r="J3" s="123"/>
      <c r="K3" s="123"/>
      <c r="L3" s="123"/>
      <c r="M3" s="123" t="s">
        <v>1108</v>
      </c>
      <c r="N3" s="123"/>
      <c r="O3" s="123"/>
      <c r="P3" s="123"/>
      <c r="Q3" s="123"/>
      <c r="R3" s="123" t="s">
        <v>1109</v>
      </c>
      <c r="S3" s="123"/>
      <c r="T3" s="123"/>
      <c r="U3" s="123"/>
      <c r="V3" s="123"/>
      <c r="W3" s="123" t="s">
        <v>1110</v>
      </c>
      <c r="X3" s="123"/>
      <c r="Y3" s="123"/>
      <c r="Z3" s="123"/>
      <c r="AA3" s="123"/>
      <c r="AB3" s="123" t="s">
        <v>901</v>
      </c>
      <c r="AC3" s="123"/>
      <c r="AD3" s="123"/>
      <c r="AE3" s="123"/>
      <c r="AF3" s="123"/>
      <c r="AG3" s="123" t="s">
        <v>902</v>
      </c>
      <c r="AH3" s="123"/>
      <c r="AI3" s="123"/>
      <c r="AJ3" s="123"/>
      <c r="AK3" s="123"/>
      <c r="AL3" s="123" t="s">
        <v>903</v>
      </c>
      <c r="AM3" s="123"/>
      <c r="AN3" s="123"/>
      <c r="AO3" s="123"/>
      <c r="AP3" s="123"/>
      <c r="AQ3" s="123" t="s">
        <v>904</v>
      </c>
      <c r="AR3" s="123"/>
      <c r="AS3" s="123"/>
      <c r="AT3" s="123"/>
      <c r="AU3" s="123"/>
      <c r="AV3" s="123" t="s">
        <v>1092</v>
      </c>
      <c r="AW3" s="123"/>
      <c r="AX3" s="123"/>
      <c r="AY3" s="123"/>
      <c r="AZ3" s="123"/>
      <c r="BA3" s="123" t="s">
        <v>905</v>
      </c>
      <c r="BB3" s="123"/>
      <c r="BC3" s="123"/>
      <c r="BD3" s="123"/>
      <c r="BE3" s="123"/>
      <c r="BF3" s="123" t="s">
        <v>302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29" t="s">
        <v>1056</v>
      </c>
      <c r="N25" s="130">
        <v>0</v>
      </c>
      <c r="O25" s="134"/>
      <c r="P25" s="134"/>
      <c r="Q25" s="134"/>
      <c r="R25" s="129" t="s">
        <v>1056</v>
      </c>
      <c r="S25" s="130">
        <v>0</v>
      </c>
      <c r="T25" s="134"/>
      <c r="U25" s="134"/>
      <c r="V25" s="134"/>
      <c r="W25" s="129" t="s">
        <v>1056</v>
      </c>
      <c r="X25" s="130">
        <v>0</v>
      </c>
      <c r="Y25" s="134"/>
      <c r="Z25" s="134"/>
      <c r="AA25" s="134"/>
      <c r="AB25" s="129" t="s">
        <v>1056</v>
      </c>
      <c r="AC25" s="130">
        <v>0</v>
      </c>
      <c r="AD25" s="134"/>
      <c r="AE25" s="134"/>
      <c r="AF25" s="134"/>
      <c r="AG25" s="129" t="s">
        <v>1056</v>
      </c>
      <c r="AH25" s="130">
        <v>0</v>
      </c>
      <c r="AI25" s="134"/>
      <c r="AJ25" s="134"/>
      <c r="AK25" s="134"/>
      <c r="AL25" s="129" t="s">
        <v>1056</v>
      </c>
      <c r="AM25" s="130">
        <v>0</v>
      </c>
      <c r="AN25" s="134"/>
      <c r="AO25" s="134"/>
      <c r="AP25" s="134"/>
      <c r="AQ25" s="129" t="s">
        <v>1056</v>
      </c>
      <c r="AR25" s="130">
        <v>0</v>
      </c>
      <c r="AS25" s="134"/>
      <c r="AT25" s="134"/>
      <c r="AU25" s="134"/>
      <c r="AV25" s="129" t="s">
        <v>1056</v>
      </c>
      <c r="AW25" s="130">
        <v>0</v>
      </c>
      <c r="AX25" s="134"/>
      <c r="AY25" s="134"/>
      <c r="AZ25" s="134"/>
      <c r="BA25" s="129" t="s">
        <v>1056</v>
      </c>
      <c r="BB25" s="130">
        <v>0</v>
      </c>
      <c r="BC25" s="134"/>
      <c r="BD25" s="134"/>
      <c r="BE25" s="134"/>
      <c r="BF25" s="129" t="s">
        <v>1056</v>
      </c>
      <c r="BG25" s="130">
        <v>0</v>
      </c>
      <c r="BH25" s="134"/>
      <c r="BI25" s="134"/>
    </row>
  </sheetData>
  <sheetProtection algorithmName="SHA-512" hashValue="IEKiUGidaGsw23zP+8FxHxmXWi6px/QbaxUGepSQJPzjpkQ+siy8aKb0WEAk/WGWZ7lN1JfOs0ETWl41uJxJRg==" saltValue="0Z2gYUMeBAWJCxu/hT4tb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7" width="11.42578125" style="132"/>
    <col min="18" max="18" width="11.42578125" style="83"/>
    <col min="19" max="19" width="2.7109375" style="132" customWidth="1"/>
    <col min="20" max="20" width="7.85546875" style="132" customWidth="1"/>
    <col min="21" max="25" width="11.42578125" style="132"/>
    <col min="26" max="16384" width="11.42578125" style="83"/>
  </cols>
  <sheetData>
    <row r="1" spans="1:26" x14ac:dyDescent="0.2">
      <c r="A1" s="131"/>
      <c r="C1" s="192" t="s">
        <v>1111</v>
      </c>
      <c r="D1" s="192"/>
      <c r="E1" s="192"/>
      <c r="F1" s="131"/>
      <c r="H1" s="164"/>
      <c r="I1" s="164"/>
      <c r="J1" s="164"/>
      <c r="K1" s="131"/>
      <c r="M1" s="164"/>
      <c r="N1" s="164"/>
      <c r="O1" s="164"/>
      <c r="P1" s="164"/>
      <c r="Q1" s="164"/>
      <c r="S1" s="131"/>
      <c r="U1" s="164"/>
      <c r="V1" s="164"/>
      <c r="W1" s="164"/>
      <c r="X1" s="164"/>
      <c r="Y1" s="164"/>
    </row>
    <row r="3" spans="1:26" x14ac:dyDescent="0.2">
      <c r="A3" s="123"/>
      <c r="B3" s="123"/>
      <c r="C3" s="123" t="s">
        <v>1092</v>
      </c>
      <c r="D3" s="123"/>
      <c r="E3" s="123"/>
      <c r="F3" s="123"/>
      <c r="G3" s="123"/>
      <c r="H3" s="123" t="s">
        <v>1112</v>
      </c>
      <c r="I3" s="123"/>
      <c r="J3" s="123"/>
      <c r="K3" s="123"/>
      <c r="L3" s="123"/>
      <c r="M3" s="123" t="s">
        <v>704</v>
      </c>
      <c r="N3" s="123"/>
      <c r="O3" s="123"/>
      <c r="P3" s="123"/>
      <c r="Q3" s="123"/>
      <c r="S3" s="123"/>
      <c r="T3" s="123"/>
      <c r="U3" s="123" t="s">
        <v>705</v>
      </c>
      <c r="V3" s="123"/>
      <c r="W3" s="123"/>
      <c r="X3" s="123"/>
      <c r="Y3" s="123"/>
    </row>
    <row r="5" spans="1:26" ht="36" x14ac:dyDescent="0.2">
      <c r="M5" s="165" t="s">
        <v>848</v>
      </c>
      <c r="N5" s="165" t="s">
        <v>849</v>
      </c>
      <c r="O5" s="165" t="s">
        <v>850</v>
      </c>
      <c r="P5" s="165" t="s">
        <v>851</v>
      </c>
      <c r="Q5" s="165" t="s">
        <v>459</v>
      </c>
      <c r="R5" s="165" t="s">
        <v>852</v>
      </c>
      <c r="U5" s="165" t="s">
        <v>848</v>
      </c>
      <c r="V5" s="165" t="s">
        <v>849</v>
      </c>
      <c r="W5" s="165" t="s">
        <v>850</v>
      </c>
      <c r="X5" s="165" t="s">
        <v>851</v>
      </c>
      <c r="Y5" s="165" t="s">
        <v>459</v>
      </c>
      <c r="Z5" s="165" t="s">
        <v>852</v>
      </c>
    </row>
    <row r="6" spans="1:26" x14ac:dyDescent="0.2">
      <c r="M6" s="166">
        <f>DatosMedioAmbiente!C50</f>
        <v>0</v>
      </c>
      <c r="N6" s="166">
        <f>DatosMedioAmbiente!C52</f>
        <v>4</v>
      </c>
      <c r="O6" s="166">
        <f>DatosMedioAmbiente!C54</f>
        <v>0</v>
      </c>
      <c r="P6" s="166">
        <f>DatosMedioAmbiente!C56</f>
        <v>5</v>
      </c>
      <c r="Q6" s="166">
        <f>DatosMedioAmbiente!C58</f>
        <v>2</v>
      </c>
      <c r="R6" s="166">
        <f>DatosMedioAmbiente!C60</f>
        <v>2</v>
      </c>
      <c r="U6" s="166">
        <f>DatosMedioAmbiente!C51</f>
        <v>0</v>
      </c>
      <c r="V6" s="166">
        <f>DatosMedioAmbiente!C53</f>
        <v>0</v>
      </c>
      <c r="W6" s="166">
        <f>DatosMedioAmbiente!C55</f>
        <v>0</v>
      </c>
      <c r="X6" s="166">
        <f>DatosMedioAmbiente!C57</f>
        <v>0</v>
      </c>
      <c r="Y6" s="166">
        <f>DatosMedioAmbiente!C59</f>
        <v>1</v>
      </c>
      <c r="Z6" s="166">
        <f>DatosMedioAmbiente!C61</f>
        <v>0</v>
      </c>
    </row>
    <row r="25" spans="1:20" s="83" customFormat="1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9BZtAldGKh9bAhrNfZ/o/IItCsQlnNhWrRmdg6FQRgYZY0gT73hX4WxQMcdkrY3C88bYb7FJ4mFIfiFio7zlKQ==" saltValue="Ph1V3IGbyDn9w4EL7ARHo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0" t="s">
        <v>15</v>
      </c>
      <c r="B8" s="12" t="s">
        <v>16</v>
      </c>
      <c r="C8" s="13">
        <v>10401</v>
      </c>
      <c r="D8" s="13">
        <v>10473</v>
      </c>
      <c r="E8" s="14">
        <v>-6.8748209682039504E-3</v>
      </c>
    </row>
    <row r="9" spans="1:5" x14ac:dyDescent="0.25">
      <c r="A9" s="171"/>
      <c r="B9" s="12" t="s">
        <v>17</v>
      </c>
      <c r="C9" s="13">
        <v>31252</v>
      </c>
      <c r="D9" s="13">
        <v>32597</v>
      </c>
      <c r="E9" s="14">
        <v>-4.1261465779059397E-2</v>
      </c>
    </row>
    <row r="10" spans="1:5" x14ac:dyDescent="0.25">
      <c r="A10" s="171"/>
      <c r="B10" s="12" t="s">
        <v>18</v>
      </c>
      <c r="C10" s="13">
        <v>24630</v>
      </c>
      <c r="D10" s="13">
        <v>25170</v>
      </c>
      <c r="E10" s="14">
        <v>-2.1454112038140599E-2</v>
      </c>
    </row>
    <row r="11" spans="1:5" x14ac:dyDescent="0.25">
      <c r="A11" s="171"/>
      <c r="B11" s="12" t="s">
        <v>19</v>
      </c>
      <c r="C11" s="13">
        <v>112</v>
      </c>
      <c r="D11" s="13">
        <v>127</v>
      </c>
      <c r="E11" s="14">
        <v>-0.118110236220472</v>
      </c>
    </row>
    <row r="12" spans="1:5" x14ac:dyDescent="0.25">
      <c r="A12" s="172"/>
      <c r="B12" s="12" t="s">
        <v>20</v>
      </c>
      <c r="C12" s="13">
        <v>9122</v>
      </c>
      <c r="D12" s="13">
        <v>8251</v>
      </c>
      <c r="E12" s="14">
        <v>0.10556296206520401</v>
      </c>
    </row>
    <row r="13" spans="1:5" x14ac:dyDescent="0.25">
      <c r="A13" s="170" t="s">
        <v>21</v>
      </c>
      <c r="B13" s="12" t="s">
        <v>22</v>
      </c>
      <c r="C13" s="13">
        <v>4402</v>
      </c>
      <c r="D13" s="13">
        <v>5118</v>
      </c>
      <c r="E13" s="14">
        <v>-0.13989839781164501</v>
      </c>
    </row>
    <row r="14" spans="1:5" x14ac:dyDescent="0.25">
      <c r="A14" s="171"/>
      <c r="B14" s="12" t="s">
        <v>23</v>
      </c>
      <c r="C14" s="13">
        <v>6150</v>
      </c>
      <c r="D14" s="13">
        <v>7695</v>
      </c>
      <c r="E14" s="14">
        <v>-0.200779727095517</v>
      </c>
    </row>
    <row r="15" spans="1:5" x14ac:dyDescent="0.25">
      <c r="A15" s="172"/>
      <c r="B15" s="12" t="s">
        <v>24</v>
      </c>
      <c r="C15" s="13">
        <v>10674</v>
      </c>
      <c r="D15" s="13">
        <v>10344</v>
      </c>
      <c r="E15" s="14">
        <v>3.1902552204176302E-2</v>
      </c>
    </row>
    <row r="16" spans="1:5" x14ac:dyDescent="0.25">
      <c r="A16" s="170" t="s">
        <v>25</v>
      </c>
      <c r="B16" s="12" t="s">
        <v>26</v>
      </c>
      <c r="C16" s="13">
        <v>254</v>
      </c>
      <c r="D16" s="13">
        <v>291</v>
      </c>
      <c r="E16" s="14">
        <v>-0.12714776632302399</v>
      </c>
    </row>
    <row r="17" spans="1:5" x14ac:dyDescent="0.25">
      <c r="A17" s="171"/>
      <c r="B17" s="12" t="s">
        <v>27</v>
      </c>
      <c r="C17" s="13">
        <v>2924</v>
      </c>
      <c r="D17" s="13">
        <v>2910</v>
      </c>
      <c r="E17" s="14">
        <v>4.8109965635738799E-3</v>
      </c>
    </row>
    <row r="18" spans="1:5" x14ac:dyDescent="0.25">
      <c r="A18" s="171"/>
      <c r="B18" s="12" t="s">
        <v>28</v>
      </c>
      <c r="C18" s="13">
        <v>48</v>
      </c>
      <c r="D18" s="13">
        <v>61</v>
      </c>
      <c r="E18" s="14">
        <v>-0.213114754098361</v>
      </c>
    </row>
    <row r="19" spans="1:5" x14ac:dyDescent="0.25">
      <c r="A19" s="171"/>
      <c r="B19" s="12" t="s">
        <v>29</v>
      </c>
      <c r="C19" s="13">
        <v>4</v>
      </c>
      <c r="D19" s="13">
        <v>2</v>
      </c>
      <c r="E19" s="14">
        <v>1</v>
      </c>
    </row>
    <row r="20" spans="1:5" x14ac:dyDescent="0.25">
      <c r="A20" s="172"/>
      <c r="B20" s="15" t="s">
        <v>30</v>
      </c>
      <c r="C20" s="16">
        <v>10</v>
      </c>
      <c r="D20" s="16">
        <v>20</v>
      </c>
      <c r="E20" s="17">
        <v>-0.5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320</v>
      </c>
      <c r="D23" s="13">
        <v>268</v>
      </c>
      <c r="E23" s="14">
        <v>0.19402985074626899</v>
      </c>
    </row>
    <row r="24" spans="1:5" x14ac:dyDescent="0.25">
      <c r="A24" s="11" t="s">
        <v>33</v>
      </c>
      <c r="B24" s="19"/>
      <c r="C24" s="16">
        <v>14</v>
      </c>
      <c r="D24" s="16">
        <v>32</v>
      </c>
      <c r="E24" s="17">
        <v>-0.5625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4590</v>
      </c>
      <c r="D27" s="13">
        <v>4301</v>
      </c>
      <c r="E27" s="14">
        <v>6.7193675889328106E-2</v>
      </c>
    </row>
    <row r="28" spans="1:5" x14ac:dyDescent="0.25">
      <c r="A28" s="170" t="s">
        <v>36</v>
      </c>
      <c r="B28" s="12" t="s">
        <v>37</v>
      </c>
      <c r="C28" s="13">
        <v>95</v>
      </c>
      <c r="D28" s="13">
        <v>81</v>
      </c>
      <c r="E28" s="14">
        <v>0.17283950617284</v>
      </c>
    </row>
    <row r="29" spans="1:5" x14ac:dyDescent="0.25">
      <c r="A29" s="171"/>
      <c r="B29" s="12" t="s">
        <v>38</v>
      </c>
      <c r="C29" s="13">
        <v>62</v>
      </c>
      <c r="D29" s="13">
        <v>51</v>
      </c>
      <c r="E29" s="14">
        <v>0.21568627450980399</v>
      </c>
    </row>
    <row r="30" spans="1:5" x14ac:dyDescent="0.25">
      <c r="A30" s="171"/>
      <c r="B30" s="12" t="s">
        <v>39</v>
      </c>
      <c r="C30" s="13">
        <v>18</v>
      </c>
      <c r="D30" s="13">
        <v>0</v>
      </c>
      <c r="E30" s="14">
        <v>0</v>
      </c>
    </row>
    <row r="31" spans="1:5" x14ac:dyDescent="0.25">
      <c r="A31" s="171"/>
      <c r="B31" s="12" t="s">
        <v>40</v>
      </c>
      <c r="C31" s="13">
        <v>45</v>
      </c>
      <c r="D31" s="13">
        <v>42</v>
      </c>
      <c r="E31" s="14">
        <v>7.1428571428571397E-2</v>
      </c>
    </row>
    <row r="32" spans="1:5" x14ac:dyDescent="0.25">
      <c r="A32" s="172"/>
      <c r="B32" s="15" t="s">
        <v>41</v>
      </c>
      <c r="C32" s="16">
        <v>3051</v>
      </c>
      <c r="D32" s="16">
        <v>2952</v>
      </c>
      <c r="E32" s="17">
        <v>3.3536585365853702E-2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4511</v>
      </c>
      <c r="D35" s="13">
        <v>5440</v>
      </c>
      <c r="E35" s="14">
        <v>-0.170772058823529</v>
      </c>
    </row>
    <row r="36" spans="1:5" x14ac:dyDescent="0.25">
      <c r="A36" s="11" t="s">
        <v>44</v>
      </c>
      <c r="B36" s="19"/>
      <c r="C36" s="16">
        <v>1380</v>
      </c>
      <c r="D36" s="16">
        <v>1602</v>
      </c>
      <c r="E36" s="17">
        <v>-0.13857677902621701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0" t="s">
        <v>46</v>
      </c>
      <c r="B39" s="12" t="s">
        <v>16</v>
      </c>
      <c r="C39" s="13">
        <v>1733</v>
      </c>
      <c r="D39" s="13">
        <v>1690</v>
      </c>
      <c r="E39" s="14">
        <v>2.5443786982248501E-2</v>
      </c>
    </row>
    <row r="40" spans="1:5" x14ac:dyDescent="0.25">
      <c r="A40" s="171"/>
      <c r="B40" s="12" t="s">
        <v>47</v>
      </c>
      <c r="C40" s="13">
        <v>53</v>
      </c>
      <c r="D40" s="13">
        <v>78</v>
      </c>
      <c r="E40" s="14">
        <v>-0.32051282051282098</v>
      </c>
    </row>
    <row r="41" spans="1:5" x14ac:dyDescent="0.25">
      <c r="A41" s="171"/>
      <c r="B41" s="12" t="s">
        <v>48</v>
      </c>
      <c r="C41" s="13">
        <v>2924</v>
      </c>
      <c r="D41" s="13">
        <v>2910</v>
      </c>
      <c r="E41" s="14">
        <v>4.8109965635738799E-3</v>
      </c>
    </row>
    <row r="42" spans="1:5" x14ac:dyDescent="0.25">
      <c r="A42" s="172"/>
      <c r="B42" s="12" t="s">
        <v>20</v>
      </c>
      <c r="C42" s="13">
        <v>1571</v>
      </c>
      <c r="D42" s="13">
        <v>1639</v>
      </c>
      <c r="E42" s="14">
        <v>-4.1488712629652202E-2</v>
      </c>
    </row>
    <row r="43" spans="1:5" x14ac:dyDescent="0.25">
      <c r="A43" s="170" t="s">
        <v>49</v>
      </c>
      <c r="B43" s="12" t="s">
        <v>50</v>
      </c>
      <c r="C43" s="13">
        <v>2454</v>
      </c>
      <c r="D43" s="13">
        <v>2377</v>
      </c>
      <c r="E43" s="14">
        <v>3.2393773664282699E-2</v>
      </c>
    </row>
    <row r="44" spans="1:5" x14ac:dyDescent="0.25">
      <c r="A44" s="171"/>
      <c r="B44" s="12" t="s">
        <v>51</v>
      </c>
      <c r="C44" s="13">
        <v>114</v>
      </c>
      <c r="D44" s="13">
        <v>99</v>
      </c>
      <c r="E44" s="14">
        <v>0.15151515151515199</v>
      </c>
    </row>
    <row r="45" spans="1:5" x14ac:dyDescent="0.25">
      <c r="A45" s="171"/>
      <c r="B45" s="12" t="s">
        <v>52</v>
      </c>
      <c r="C45" s="13">
        <v>296</v>
      </c>
      <c r="D45" s="13">
        <v>374</v>
      </c>
      <c r="E45" s="14">
        <v>-0.20855614973261999</v>
      </c>
    </row>
    <row r="46" spans="1:5" x14ac:dyDescent="0.25">
      <c r="A46" s="172"/>
      <c r="B46" s="15" t="s">
        <v>53</v>
      </c>
      <c r="C46" s="16">
        <v>29</v>
      </c>
      <c r="D46" s="16">
        <v>44</v>
      </c>
      <c r="E46" s="17">
        <v>-0.34090909090909099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0" t="s">
        <v>55</v>
      </c>
      <c r="B49" s="12" t="s">
        <v>48</v>
      </c>
      <c r="C49" s="13">
        <v>51</v>
      </c>
      <c r="D49" s="13">
        <v>74</v>
      </c>
      <c r="E49" s="14">
        <v>-0.31081081081081102</v>
      </c>
    </row>
    <row r="50" spans="1:5" x14ac:dyDescent="0.25">
      <c r="A50" s="171"/>
      <c r="B50" s="12" t="s">
        <v>47</v>
      </c>
      <c r="C50" s="13">
        <v>0</v>
      </c>
      <c r="D50" s="13">
        <v>1</v>
      </c>
      <c r="E50" s="14">
        <v>-1</v>
      </c>
    </row>
    <row r="51" spans="1:5" x14ac:dyDescent="0.25">
      <c r="A51" s="171"/>
      <c r="B51" s="12" t="s">
        <v>16</v>
      </c>
      <c r="C51" s="13">
        <v>77</v>
      </c>
      <c r="D51" s="13">
        <v>78</v>
      </c>
      <c r="E51" s="14">
        <v>-1.2820512820512799E-2</v>
      </c>
    </row>
    <row r="52" spans="1:5" x14ac:dyDescent="0.25">
      <c r="A52" s="171"/>
      <c r="B52" s="12" t="s">
        <v>20</v>
      </c>
      <c r="C52" s="13">
        <v>87</v>
      </c>
      <c r="D52" s="13">
        <v>57</v>
      </c>
      <c r="E52" s="14">
        <v>0.52631578947368396</v>
      </c>
    </row>
    <row r="53" spans="1:5" x14ac:dyDescent="0.25">
      <c r="A53" s="171"/>
      <c r="B53" s="12" t="s">
        <v>56</v>
      </c>
      <c r="C53" s="13">
        <v>22</v>
      </c>
      <c r="D53" s="13">
        <v>41</v>
      </c>
      <c r="E53" s="14">
        <v>-0.46341463414634099</v>
      </c>
    </row>
    <row r="54" spans="1:5" x14ac:dyDescent="0.25">
      <c r="A54" s="172"/>
      <c r="B54" s="12" t="s">
        <v>57</v>
      </c>
      <c r="C54" s="13">
        <v>0</v>
      </c>
      <c r="D54" s="13">
        <v>1</v>
      </c>
      <c r="E54" s="14">
        <v>-1</v>
      </c>
    </row>
    <row r="55" spans="1:5" x14ac:dyDescent="0.25">
      <c r="A55" s="170" t="s">
        <v>58</v>
      </c>
      <c r="B55" s="12" t="s">
        <v>59</v>
      </c>
      <c r="C55" s="13">
        <v>41</v>
      </c>
      <c r="D55" s="13">
        <v>62</v>
      </c>
      <c r="E55" s="14">
        <v>-0.33870967741935498</v>
      </c>
    </row>
    <row r="56" spans="1:5" x14ac:dyDescent="0.25">
      <c r="A56" s="171"/>
      <c r="B56" s="12" t="s">
        <v>52</v>
      </c>
      <c r="C56" s="13">
        <v>4</v>
      </c>
      <c r="D56" s="13">
        <v>12</v>
      </c>
      <c r="E56" s="14">
        <v>-0.66666666666666696</v>
      </c>
    </row>
    <row r="57" spans="1:5" x14ac:dyDescent="0.25">
      <c r="A57" s="172"/>
      <c r="B57" s="15" t="s">
        <v>60</v>
      </c>
      <c r="C57" s="16">
        <v>1</v>
      </c>
      <c r="D57" s="16">
        <v>3</v>
      </c>
      <c r="E57" s="17">
        <v>-0.66666666666666696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4" t="s">
        <v>63</v>
      </c>
      <c r="B64" s="12" t="s">
        <v>43</v>
      </c>
      <c r="C64" s="13">
        <v>7</v>
      </c>
      <c r="D64" s="13">
        <v>8</v>
      </c>
      <c r="E64" s="14">
        <v>-0.125</v>
      </c>
    </row>
    <row r="65" spans="1:5" x14ac:dyDescent="0.25">
      <c r="A65" s="175"/>
      <c r="B65" s="12" t="s">
        <v>52</v>
      </c>
      <c r="C65" s="13">
        <v>1</v>
      </c>
      <c r="D65" s="13">
        <v>1</v>
      </c>
      <c r="E65" s="14">
        <v>0</v>
      </c>
    </row>
    <row r="66" spans="1:5" x14ac:dyDescent="0.25">
      <c r="A66" s="175"/>
      <c r="B66" s="12" t="s">
        <v>59</v>
      </c>
      <c r="C66" s="13">
        <v>7</v>
      </c>
      <c r="D66" s="13">
        <v>4</v>
      </c>
      <c r="E66" s="14">
        <v>0.75</v>
      </c>
    </row>
    <row r="67" spans="1:5" x14ac:dyDescent="0.25">
      <c r="A67" s="175"/>
      <c r="B67" s="12" t="s">
        <v>64</v>
      </c>
      <c r="C67" s="13">
        <v>5</v>
      </c>
      <c r="D67" s="13">
        <v>6</v>
      </c>
      <c r="E67" s="14">
        <v>-0.16666666666666699</v>
      </c>
    </row>
    <row r="68" spans="1:5" x14ac:dyDescent="0.25">
      <c r="A68" s="176"/>
      <c r="B68" s="15" t="s">
        <v>65</v>
      </c>
      <c r="C68" s="16">
        <v>0</v>
      </c>
      <c r="D68" s="16">
        <v>1</v>
      </c>
      <c r="E68" s="17">
        <v>-1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0" t="s">
        <v>67</v>
      </c>
      <c r="B71" s="12" t="s">
        <v>68</v>
      </c>
      <c r="C71" s="13">
        <v>1343</v>
      </c>
      <c r="D71" s="13">
        <v>1356</v>
      </c>
      <c r="E71" s="14">
        <v>-9.5870206489675498E-3</v>
      </c>
    </row>
    <row r="72" spans="1:5" x14ac:dyDescent="0.25">
      <c r="A72" s="172"/>
      <c r="B72" s="12" t="s">
        <v>69</v>
      </c>
      <c r="C72" s="13">
        <v>0</v>
      </c>
      <c r="D72" s="13">
        <v>1</v>
      </c>
      <c r="E72" s="14">
        <v>-1</v>
      </c>
    </row>
    <row r="73" spans="1:5" x14ac:dyDescent="0.25">
      <c r="A73" s="170" t="s">
        <v>70</v>
      </c>
      <c r="B73" s="12" t="s">
        <v>68</v>
      </c>
      <c r="C73" s="13">
        <v>2889</v>
      </c>
      <c r="D73" s="13">
        <v>3293</v>
      </c>
      <c r="E73" s="14">
        <v>-0.122684482235044</v>
      </c>
    </row>
    <row r="74" spans="1:5" x14ac:dyDescent="0.25">
      <c r="A74" s="172"/>
      <c r="B74" s="12" t="s">
        <v>69</v>
      </c>
      <c r="C74" s="13">
        <v>780</v>
      </c>
      <c r="D74" s="13">
        <v>772</v>
      </c>
      <c r="E74" s="14">
        <v>1.03626943005181E-2</v>
      </c>
    </row>
    <row r="75" spans="1:5" x14ac:dyDescent="0.25">
      <c r="A75" s="170" t="s">
        <v>71</v>
      </c>
      <c r="B75" s="12" t="s">
        <v>68</v>
      </c>
      <c r="C75" s="13">
        <v>205</v>
      </c>
      <c r="D75" s="13">
        <v>185</v>
      </c>
      <c r="E75" s="14">
        <v>0.108108108108108</v>
      </c>
    </row>
    <row r="76" spans="1:5" x14ac:dyDescent="0.25">
      <c r="A76" s="172"/>
      <c r="B76" s="12" t="s">
        <v>69</v>
      </c>
      <c r="C76" s="13">
        <v>50</v>
      </c>
      <c r="D76" s="13">
        <v>39</v>
      </c>
      <c r="E76" s="14">
        <v>0.28205128205128199</v>
      </c>
    </row>
    <row r="77" spans="1:5" x14ac:dyDescent="0.25">
      <c r="A77" s="170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72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8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2017</v>
      </c>
      <c r="D81" s="13">
        <v>1919</v>
      </c>
      <c r="E81" s="14">
        <v>5.1068264721208997E-2</v>
      </c>
    </row>
    <row r="82" spans="1:5" x14ac:dyDescent="0.25">
      <c r="A82" s="11" t="s">
        <v>74</v>
      </c>
      <c r="B82" s="19"/>
      <c r="C82" s="21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648</v>
      </c>
      <c r="D85" s="13">
        <v>814</v>
      </c>
      <c r="E85" s="14">
        <v>-0.20393120393120401</v>
      </c>
    </row>
    <row r="86" spans="1:5" x14ac:dyDescent="0.25">
      <c r="A86" s="11" t="s">
        <v>77</v>
      </c>
      <c r="B86" s="18"/>
      <c r="C86" s="13">
        <v>629</v>
      </c>
      <c r="D86" s="13">
        <v>615</v>
      </c>
      <c r="E86" s="14">
        <v>2.27642276422764E-2</v>
      </c>
    </row>
    <row r="87" spans="1:5" x14ac:dyDescent="0.25">
      <c r="A87" s="11" t="s">
        <v>74</v>
      </c>
      <c r="B87" s="19"/>
      <c r="C87" s="16">
        <v>13</v>
      </c>
      <c r="D87" s="16">
        <v>13</v>
      </c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0" t="s">
        <v>76</v>
      </c>
      <c r="B90" s="12" t="s">
        <v>79</v>
      </c>
      <c r="C90" s="13">
        <v>1181</v>
      </c>
      <c r="D90" s="13">
        <v>1387</v>
      </c>
      <c r="E90" s="14">
        <v>-0.14852198990627299</v>
      </c>
    </row>
    <row r="91" spans="1:5" x14ac:dyDescent="0.25">
      <c r="A91" s="171"/>
      <c r="B91" s="12" t="s">
        <v>80</v>
      </c>
      <c r="C91" s="13">
        <v>590</v>
      </c>
      <c r="D91" s="13">
        <v>275</v>
      </c>
      <c r="E91" s="14">
        <v>1.1454545454545499</v>
      </c>
    </row>
    <row r="92" spans="1:5" x14ac:dyDescent="0.25">
      <c r="A92" s="172"/>
      <c r="B92" s="12" t="s">
        <v>81</v>
      </c>
      <c r="C92" s="13">
        <v>909</v>
      </c>
      <c r="D92" s="13">
        <v>605</v>
      </c>
      <c r="E92" s="14">
        <v>0.50247933884297502</v>
      </c>
    </row>
    <row r="93" spans="1:5" x14ac:dyDescent="0.25">
      <c r="A93" s="170" t="s">
        <v>77</v>
      </c>
      <c r="B93" s="12" t="s">
        <v>82</v>
      </c>
      <c r="C93" s="13">
        <v>122</v>
      </c>
      <c r="D93" s="13">
        <v>90</v>
      </c>
      <c r="E93" s="14">
        <v>0.35555555555555601</v>
      </c>
    </row>
    <row r="94" spans="1:5" x14ac:dyDescent="0.25">
      <c r="A94" s="172"/>
      <c r="B94" s="12" t="s">
        <v>81</v>
      </c>
      <c r="C94" s="13">
        <v>698</v>
      </c>
      <c r="D94" s="13">
        <v>985</v>
      </c>
      <c r="E94" s="14">
        <v>-0.29137055837563502</v>
      </c>
    </row>
    <row r="95" spans="1:5" x14ac:dyDescent="0.25">
      <c r="A95" s="11" t="s">
        <v>74</v>
      </c>
      <c r="B95" s="19"/>
      <c r="C95" s="16">
        <v>38</v>
      </c>
      <c r="D95" s="16">
        <v>26</v>
      </c>
      <c r="E95" s="17">
        <v>0.46153846153846201</v>
      </c>
    </row>
    <row r="96" spans="1:5" ht="18.399999999999999" customHeight="1" x14ac:dyDescent="0.25">
      <c r="A96" s="5"/>
      <c r="B96" s="173" t="s">
        <v>83</v>
      </c>
      <c r="C96" s="173"/>
      <c r="D96" s="173"/>
      <c r="E96" s="173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0" t="s">
        <v>76</v>
      </c>
      <c r="B98" s="12" t="s">
        <v>79</v>
      </c>
      <c r="C98" s="13">
        <v>69</v>
      </c>
      <c r="D98" s="13">
        <v>66</v>
      </c>
      <c r="E98" s="14">
        <v>4.5454545454545497E-2</v>
      </c>
    </row>
    <row r="99" spans="1:5" x14ac:dyDescent="0.25">
      <c r="A99" s="171"/>
      <c r="B99" s="12" t="s">
        <v>80</v>
      </c>
      <c r="C99" s="13">
        <v>39</v>
      </c>
      <c r="D99" s="13">
        <v>24</v>
      </c>
      <c r="E99" s="14">
        <v>0.625</v>
      </c>
    </row>
    <row r="100" spans="1:5" x14ac:dyDescent="0.25">
      <c r="A100" s="172"/>
      <c r="B100" s="12" t="s">
        <v>81</v>
      </c>
      <c r="C100" s="13">
        <v>54</v>
      </c>
      <c r="D100" s="13">
        <v>50</v>
      </c>
      <c r="E100" s="14">
        <v>0.08</v>
      </c>
    </row>
    <row r="101" spans="1:5" x14ac:dyDescent="0.25">
      <c r="A101" s="170" t="s">
        <v>77</v>
      </c>
      <c r="B101" s="12" t="s">
        <v>82</v>
      </c>
      <c r="C101" s="13">
        <v>3</v>
      </c>
      <c r="D101" s="13">
        <v>3</v>
      </c>
      <c r="E101" s="14">
        <v>0</v>
      </c>
    </row>
    <row r="102" spans="1:5" x14ac:dyDescent="0.25">
      <c r="A102" s="172"/>
      <c r="B102" s="12" t="s">
        <v>81</v>
      </c>
      <c r="C102" s="13">
        <v>25</v>
      </c>
      <c r="D102" s="13">
        <v>32</v>
      </c>
      <c r="E102" s="14">
        <v>-0.21875</v>
      </c>
    </row>
    <row r="103" spans="1:5" x14ac:dyDescent="0.25">
      <c r="A103" s="11" t="s">
        <v>74</v>
      </c>
      <c r="B103" s="19"/>
      <c r="C103" s="16">
        <v>5</v>
      </c>
      <c r="D103" s="16">
        <v>4</v>
      </c>
      <c r="E103" s="17">
        <v>0.25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0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72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70" t="s">
        <v>88</v>
      </c>
      <c r="B108" s="12" t="s">
        <v>86</v>
      </c>
      <c r="C108" s="13">
        <v>542</v>
      </c>
      <c r="D108" s="13">
        <v>528</v>
      </c>
      <c r="E108" s="14">
        <v>2.6515151515151499E-2</v>
      </c>
    </row>
    <row r="109" spans="1:5" x14ac:dyDescent="0.25">
      <c r="A109" s="172"/>
      <c r="B109" s="12" t="s">
        <v>87</v>
      </c>
      <c r="C109" s="13">
        <v>1216</v>
      </c>
      <c r="D109" s="13">
        <v>1253</v>
      </c>
      <c r="E109" s="14">
        <v>-2.9529130087789301E-2</v>
      </c>
    </row>
    <row r="110" spans="1:5" x14ac:dyDescent="0.25">
      <c r="A110" s="170" t="s">
        <v>89</v>
      </c>
      <c r="B110" s="12" t="s">
        <v>86</v>
      </c>
      <c r="C110" s="13">
        <v>9912</v>
      </c>
      <c r="D110" s="13">
        <v>9762</v>
      </c>
      <c r="E110" s="14">
        <v>1.5365703749231701E-2</v>
      </c>
    </row>
    <row r="111" spans="1:5" x14ac:dyDescent="0.25">
      <c r="A111" s="172"/>
      <c r="B111" s="12" t="s">
        <v>87</v>
      </c>
      <c r="C111" s="13">
        <v>10440</v>
      </c>
      <c r="D111" s="13">
        <v>9906</v>
      </c>
      <c r="E111" s="14">
        <v>5.39067231980618E-2</v>
      </c>
    </row>
    <row r="112" spans="1:5" x14ac:dyDescent="0.25">
      <c r="A112" s="170" t="s">
        <v>90</v>
      </c>
      <c r="B112" s="12" t="s">
        <v>86</v>
      </c>
      <c r="C112" s="13">
        <v>288</v>
      </c>
      <c r="D112" s="13">
        <v>0</v>
      </c>
      <c r="E112" s="14">
        <v>0</v>
      </c>
    </row>
    <row r="113" spans="1:5" x14ac:dyDescent="0.25">
      <c r="A113" s="172"/>
      <c r="B113" s="15" t="s">
        <v>87</v>
      </c>
      <c r="C113" s="16">
        <v>382</v>
      </c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0" t="s">
        <v>92</v>
      </c>
      <c r="B116" s="12" t="s">
        <v>93</v>
      </c>
      <c r="C116" s="13">
        <v>227</v>
      </c>
      <c r="D116" s="13">
        <v>244</v>
      </c>
      <c r="E116" s="14">
        <v>-6.9672131147541005E-2</v>
      </c>
    </row>
    <row r="117" spans="1:5" x14ac:dyDescent="0.25">
      <c r="A117" s="172"/>
      <c r="B117" s="12" t="s">
        <v>94</v>
      </c>
      <c r="C117" s="13">
        <v>24</v>
      </c>
      <c r="D117" s="13">
        <v>8</v>
      </c>
      <c r="E117" s="14">
        <v>2</v>
      </c>
    </row>
    <row r="118" spans="1:5" x14ac:dyDescent="0.25">
      <c r="A118" s="170" t="s">
        <v>95</v>
      </c>
      <c r="B118" s="12" t="s">
        <v>93</v>
      </c>
      <c r="C118" s="13">
        <v>3</v>
      </c>
      <c r="D118" s="13">
        <v>1</v>
      </c>
      <c r="E118" s="14">
        <v>2</v>
      </c>
    </row>
    <row r="119" spans="1:5" x14ac:dyDescent="0.25">
      <c r="A119" s="172"/>
      <c r="B119" s="12" t="s">
        <v>94</v>
      </c>
      <c r="C119" s="13">
        <v>3</v>
      </c>
      <c r="D119" s="13">
        <v>0</v>
      </c>
      <c r="E119" s="14">
        <v>0</v>
      </c>
    </row>
    <row r="120" spans="1:5" x14ac:dyDescent="0.25">
      <c r="A120" s="170" t="s">
        <v>96</v>
      </c>
      <c r="B120" s="12" t="s">
        <v>93</v>
      </c>
      <c r="C120" s="13">
        <v>0</v>
      </c>
      <c r="D120" s="13">
        <v>0</v>
      </c>
      <c r="E120" s="14">
        <v>0</v>
      </c>
    </row>
    <row r="121" spans="1:5" x14ac:dyDescent="0.25">
      <c r="A121" s="172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193</v>
      </c>
      <c r="D124" s="13">
        <v>225</v>
      </c>
      <c r="E124" s="14">
        <v>-0.142222222222222</v>
      </c>
    </row>
    <row r="125" spans="1:5" x14ac:dyDescent="0.25">
      <c r="A125" s="170" t="s">
        <v>100</v>
      </c>
      <c r="B125" s="12" t="s">
        <v>101</v>
      </c>
      <c r="C125" s="13">
        <v>7</v>
      </c>
      <c r="D125" s="13">
        <v>6</v>
      </c>
      <c r="E125" s="14">
        <v>0.16666666666666699</v>
      </c>
    </row>
    <row r="126" spans="1:5" x14ac:dyDescent="0.25">
      <c r="A126" s="171"/>
      <c r="B126" s="12" t="s">
        <v>102</v>
      </c>
      <c r="C126" s="13">
        <v>102</v>
      </c>
      <c r="D126" s="13">
        <v>149</v>
      </c>
      <c r="E126" s="14">
        <v>-0.31543624161073802</v>
      </c>
    </row>
    <row r="127" spans="1:5" x14ac:dyDescent="0.25">
      <c r="A127" s="171"/>
      <c r="B127" s="12" t="s">
        <v>103</v>
      </c>
      <c r="C127" s="13">
        <v>14</v>
      </c>
      <c r="D127" s="13">
        <v>14</v>
      </c>
      <c r="E127" s="14">
        <v>0</v>
      </c>
    </row>
    <row r="128" spans="1:5" x14ac:dyDescent="0.25">
      <c r="A128" s="171"/>
      <c r="B128" s="12" t="s">
        <v>104</v>
      </c>
      <c r="C128" s="13">
        <v>10</v>
      </c>
      <c r="D128" s="13">
        <v>7</v>
      </c>
      <c r="E128" s="14">
        <v>0.42857142857142899</v>
      </c>
    </row>
    <row r="129" spans="1:5" x14ac:dyDescent="0.25">
      <c r="A129" s="171"/>
      <c r="B129" s="12" t="s">
        <v>105</v>
      </c>
      <c r="C129" s="13">
        <v>59</v>
      </c>
      <c r="D129" s="13">
        <v>48</v>
      </c>
      <c r="E129" s="14">
        <v>0.22916666666666699</v>
      </c>
    </row>
    <row r="130" spans="1:5" x14ac:dyDescent="0.25">
      <c r="A130" s="172"/>
      <c r="B130" s="12" t="s">
        <v>106</v>
      </c>
      <c r="C130" s="22"/>
      <c r="D130" s="13">
        <v>1</v>
      </c>
      <c r="E130" s="14">
        <v>0</v>
      </c>
    </row>
    <row r="131" spans="1:5" x14ac:dyDescent="0.25">
      <c r="A131" s="170" t="s">
        <v>107</v>
      </c>
      <c r="B131" s="12" t="s">
        <v>108</v>
      </c>
      <c r="C131" s="13">
        <v>72</v>
      </c>
      <c r="D131" s="13">
        <v>110</v>
      </c>
      <c r="E131" s="14">
        <v>-0.34545454545454501</v>
      </c>
    </row>
    <row r="132" spans="1:5" x14ac:dyDescent="0.25">
      <c r="A132" s="172"/>
      <c r="B132" s="12" t="s">
        <v>109</v>
      </c>
      <c r="C132" s="13">
        <v>185</v>
      </c>
      <c r="D132" s="13">
        <v>186</v>
      </c>
      <c r="E132" s="14">
        <v>-5.3763440860215101E-3</v>
      </c>
    </row>
    <row r="133" spans="1:5" x14ac:dyDescent="0.25">
      <c r="A133" s="170" t="s">
        <v>110</v>
      </c>
      <c r="B133" s="12" t="s">
        <v>16</v>
      </c>
      <c r="C133" s="13">
        <v>58</v>
      </c>
      <c r="D133" s="13">
        <v>49</v>
      </c>
      <c r="E133" s="14">
        <v>0.183673469387755</v>
      </c>
    </row>
    <row r="134" spans="1:5" x14ac:dyDescent="0.25">
      <c r="A134" s="172"/>
      <c r="B134" s="12" t="s">
        <v>20</v>
      </c>
      <c r="C134" s="13">
        <v>64</v>
      </c>
      <c r="D134" s="13">
        <v>51</v>
      </c>
      <c r="E134" s="14">
        <v>0.25490196078431399</v>
      </c>
    </row>
    <row r="135" spans="1:5" x14ac:dyDescent="0.25">
      <c r="A135" s="11" t="s">
        <v>111</v>
      </c>
      <c r="B135" s="19"/>
      <c r="C135" s="16">
        <v>0</v>
      </c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0" t="s">
        <v>113</v>
      </c>
      <c r="B138" s="12" t="s">
        <v>114</v>
      </c>
      <c r="C138" s="13">
        <v>544</v>
      </c>
      <c r="D138" s="13">
        <v>643</v>
      </c>
      <c r="E138" s="14">
        <v>-0.15396578538102601</v>
      </c>
    </row>
    <row r="139" spans="1:5" x14ac:dyDescent="0.25">
      <c r="A139" s="171"/>
      <c r="B139" s="12" t="s">
        <v>115</v>
      </c>
      <c r="C139" s="13">
        <v>65</v>
      </c>
      <c r="D139" s="13">
        <v>74</v>
      </c>
      <c r="E139" s="14">
        <v>-0.121621621621622</v>
      </c>
    </row>
    <row r="140" spans="1:5" x14ac:dyDescent="0.25">
      <c r="A140" s="171"/>
      <c r="B140" s="12" t="s">
        <v>116</v>
      </c>
      <c r="C140" s="13">
        <v>224</v>
      </c>
      <c r="D140" s="13">
        <v>210</v>
      </c>
      <c r="E140" s="14">
        <v>6.6666666666666693E-2</v>
      </c>
    </row>
    <row r="141" spans="1:5" x14ac:dyDescent="0.25">
      <c r="A141" s="171"/>
      <c r="B141" s="12" t="s">
        <v>117</v>
      </c>
      <c r="C141" s="13">
        <v>110</v>
      </c>
      <c r="D141" s="13">
        <v>129</v>
      </c>
      <c r="E141" s="14">
        <v>-0.14728682170542601</v>
      </c>
    </row>
    <row r="142" spans="1:5" x14ac:dyDescent="0.25">
      <c r="A142" s="171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1"/>
      <c r="B143" s="12" t="s">
        <v>119</v>
      </c>
      <c r="C143" s="13">
        <v>3</v>
      </c>
      <c r="D143" s="13">
        <v>1</v>
      </c>
      <c r="E143" s="14">
        <v>2</v>
      </c>
    </row>
    <row r="144" spans="1:5" x14ac:dyDescent="0.25">
      <c r="A144" s="171"/>
      <c r="B144" s="12" t="s">
        <v>120</v>
      </c>
      <c r="C144" s="13">
        <v>879</v>
      </c>
      <c r="D144" s="13">
        <v>961</v>
      </c>
      <c r="E144" s="14">
        <v>-8.5327783558792905E-2</v>
      </c>
    </row>
    <row r="145" spans="1:5" x14ac:dyDescent="0.25">
      <c r="A145" s="171"/>
      <c r="B145" s="12" t="s">
        <v>121</v>
      </c>
      <c r="C145" s="13">
        <v>1</v>
      </c>
      <c r="D145" s="13">
        <v>3</v>
      </c>
      <c r="E145" s="14">
        <v>-0.66666666666666696</v>
      </c>
    </row>
    <row r="146" spans="1:5" x14ac:dyDescent="0.25">
      <c r="A146" s="171"/>
      <c r="B146" s="12" t="s">
        <v>122</v>
      </c>
      <c r="C146" s="13">
        <v>113</v>
      </c>
      <c r="D146" s="13">
        <v>136</v>
      </c>
      <c r="E146" s="14">
        <v>-0.16911764705882401</v>
      </c>
    </row>
    <row r="147" spans="1:5" x14ac:dyDescent="0.25">
      <c r="A147" s="171"/>
      <c r="B147" s="12" t="s">
        <v>123</v>
      </c>
      <c r="C147" s="13">
        <v>225</v>
      </c>
      <c r="D147" s="13">
        <v>173</v>
      </c>
      <c r="E147" s="14">
        <v>0.300578034682081</v>
      </c>
    </row>
    <row r="148" spans="1:5" x14ac:dyDescent="0.25">
      <c r="A148" s="171"/>
      <c r="B148" s="12" t="s">
        <v>124</v>
      </c>
      <c r="C148" s="13">
        <v>1</v>
      </c>
      <c r="D148" s="13">
        <v>25</v>
      </c>
      <c r="E148" s="14">
        <v>-0.96</v>
      </c>
    </row>
    <row r="149" spans="1:5" x14ac:dyDescent="0.25">
      <c r="A149" s="171"/>
      <c r="B149" s="12" t="s">
        <v>125</v>
      </c>
      <c r="C149" s="13">
        <v>113</v>
      </c>
      <c r="D149" s="13">
        <v>101</v>
      </c>
      <c r="E149" s="14">
        <v>0.118811881188119</v>
      </c>
    </row>
    <row r="150" spans="1:5" x14ac:dyDescent="0.25">
      <c r="A150" s="171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71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71"/>
      <c r="B152" s="12" t="s">
        <v>128</v>
      </c>
      <c r="C152" s="13">
        <v>0</v>
      </c>
      <c r="D152" s="13">
        <v>4</v>
      </c>
      <c r="E152" s="14">
        <v>-1</v>
      </c>
    </row>
    <row r="153" spans="1:5" x14ac:dyDescent="0.25">
      <c r="A153" s="171"/>
      <c r="B153" s="12" t="s">
        <v>129</v>
      </c>
      <c r="C153" s="13">
        <v>0</v>
      </c>
      <c r="D153" s="13">
        <v>1</v>
      </c>
      <c r="E153" s="14">
        <v>-1</v>
      </c>
    </row>
    <row r="154" spans="1:5" x14ac:dyDescent="0.25">
      <c r="A154" s="172"/>
      <c r="B154" s="12" t="s">
        <v>130</v>
      </c>
      <c r="C154" s="13">
        <v>7</v>
      </c>
      <c r="D154" s="13">
        <v>11</v>
      </c>
      <c r="E154" s="14">
        <v>-0.36363636363636398</v>
      </c>
    </row>
    <row r="155" spans="1:5" x14ac:dyDescent="0.25">
      <c r="A155" s="170" t="s">
        <v>131</v>
      </c>
      <c r="B155" s="12" t="s">
        <v>114</v>
      </c>
      <c r="C155" s="13">
        <v>632</v>
      </c>
      <c r="D155" s="13">
        <v>667</v>
      </c>
      <c r="E155" s="14">
        <v>-5.2473763118440798E-2</v>
      </c>
    </row>
    <row r="156" spans="1:5" x14ac:dyDescent="0.25">
      <c r="A156" s="171"/>
      <c r="B156" s="12" t="s">
        <v>115</v>
      </c>
      <c r="C156" s="13">
        <v>78</v>
      </c>
      <c r="D156" s="13">
        <v>86</v>
      </c>
      <c r="E156" s="14">
        <v>-9.3023255813953501E-2</v>
      </c>
    </row>
    <row r="157" spans="1:5" x14ac:dyDescent="0.25">
      <c r="A157" s="171"/>
      <c r="B157" s="12" t="s">
        <v>116</v>
      </c>
      <c r="C157" s="13">
        <v>231</v>
      </c>
      <c r="D157" s="13">
        <v>241</v>
      </c>
      <c r="E157" s="14">
        <v>-4.1493775933609998E-2</v>
      </c>
    </row>
    <row r="158" spans="1:5" x14ac:dyDescent="0.25">
      <c r="A158" s="171"/>
      <c r="B158" s="12" t="s">
        <v>117</v>
      </c>
      <c r="C158" s="13">
        <v>122</v>
      </c>
      <c r="D158" s="13">
        <v>147</v>
      </c>
      <c r="E158" s="14">
        <v>-0.17006802721088399</v>
      </c>
    </row>
    <row r="159" spans="1:5" x14ac:dyDescent="0.25">
      <c r="A159" s="171"/>
      <c r="B159" s="12" t="s">
        <v>118</v>
      </c>
      <c r="C159" s="13">
        <v>1</v>
      </c>
      <c r="D159" s="13">
        <v>0</v>
      </c>
      <c r="E159" s="14">
        <v>0</v>
      </c>
    </row>
    <row r="160" spans="1:5" x14ac:dyDescent="0.25">
      <c r="A160" s="171"/>
      <c r="B160" s="12" t="s">
        <v>119</v>
      </c>
      <c r="C160" s="13">
        <v>3</v>
      </c>
      <c r="D160" s="13">
        <v>2</v>
      </c>
      <c r="E160" s="14">
        <v>0.5</v>
      </c>
    </row>
    <row r="161" spans="1:5" x14ac:dyDescent="0.25">
      <c r="A161" s="171"/>
      <c r="B161" s="12" t="s">
        <v>120</v>
      </c>
      <c r="C161" s="13">
        <v>956</v>
      </c>
      <c r="D161" s="13">
        <v>1016</v>
      </c>
      <c r="E161" s="14">
        <v>-5.9055118110236199E-2</v>
      </c>
    </row>
    <row r="162" spans="1:5" x14ac:dyDescent="0.25">
      <c r="A162" s="171"/>
      <c r="B162" s="12" t="s">
        <v>121</v>
      </c>
      <c r="C162" s="13">
        <v>1</v>
      </c>
      <c r="D162" s="13">
        <v>4</v>
      </c>
      <c r="E162" s="14">
        <v>-0.75</v>
      </c>
    </row>
    <row r="163" spans="1:5" x14ac:dyDescent="0.25">
      <c r="A163" s="171"/>
      <c r="B163" s="12" t="s">
        <v>122</v>
      </c>
      <c r="C163" s="13">
        <v>136</v>
      </c>
      <c r="D163" s="13">
        <v>144</v>
      </c>
      <c r="E163" s="14">
        <v>-5.5555555555555601E-2</v>
      </c>
    </row>
    <row r="164" spans="1:5" x14ac:dyDescent="0.25">
      <c r="A164" s="171"/>
      <c r="B164" s="12" t="s">
        <v>123</v>
      </c>
      <c r="C164" s="13">
        <v>187</v>
      </c>
      <c r="D164" s="13">
        <v>194</v>
      </c>
      <c r="E164" s="14">
        <v>-3.60824742268041E-2</v>
      </c>
    </row>
    <row r="165" spans="1:5" x14ac:dyDescent="0.25">
      <c r="A165" s="171"/>
      <c r="B165" s="12" t="s">
        <v>124</v>
      </c>
      <c r="C165" s="13">
        <v>5</v>
      </c>
      <c r="D165" s="13">
        <v>1</v>
      </c>
      <c r="E165" s="14">
        <v>4</v>
      </c>
    </row>
    <row r="166" spans="1:5" x14ac:dyDescent="0.25">
      <c r="A166" s="171"/>
      <c r="B166" s="12" t="s">
        <v>125</v>
      </c>
      <c r="C166" s="13">
        <v>105</v>
      </c>
      <c r="D166" s="13">
        <v>107</v>
      </c>
      <c r="E166" s="14">
        <v>-1.86915887850467E-2</v>
      </c>
    </row>
    <row r="167" spans="1:5" x14ac:dyDescent="0.25">
      <c r="A167" s="171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71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71"/>
      <c r="B169" s="12" t="s">
        <v>128</v>
      </c>
      <c r="C169" s="13">
        <v>4</v>
      </c>
      <c r="D169" s="13">
        <v>6</v>
      </c>
      <c r="E169" s="14">
        <v>-0.33333333333333298</v>
      </c>
    </row>
    <row r="170" spans="1:5" x14ac:dyDescent="0.25">
      <c r="A170" s="171"/>
      <c r="B170" s="12" t="s">
        <v>129</v>
      </c>
      <c r="C170" s="13">
        <v>3</v>
      </c>
      <c r="D170" s="13">
        <v>1</v>
      </c>
      <c r="E170" s="14">
        <v>2</v>
      </c>
    </row>
    <row r="171" spans="1:5" x14ac:dyDescent="0.25">
      <c r="A171" s="171"/>
      <c r="B171" s="12" t="s">
        <v>130</v>
      </c>
      <c r="C171" s="13">
        <v>7</v>
      </c>
      <c r="D171" s="13">
        <v>11</v>
      </c>
      <c r="E171" s="14">
        <v>-0.36363636363636398</v>
      </c>
    </row>
    <row r="172" spans="1:5" x14ac:dyDescent="0.25">
      <c r="A172" s="172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1992</v>
      </c>
      <c r="D175" s="13">
        <v>1538</v>
      </c>
      <c r="E175" s="14">
        <v>0.29518855656697002</v>
      </c>
    </row>
    <row r="176" spans="1:5" x14ac:dyDescent="0.25">
      <c r="A176" s="11" t="s">
        <v>135</v>
      </c>
      <c r="B176" s="18"/>
      <c r="C176" s="13">
        <v>2610</v>
      </c>
      <c r="D176" s="13">
        <v>2239</v>
      </c>
      <c r="E176" s="14">
        <v>0.16569897275569501</v>
      </c>
    </row>
    <row r="177" spans="1:5" x14ac:dyDescent="0.25">
      <c r="A177" s="11" t="s">
        <v>136</v>
      </c>
      <c r="B177" s="19"/>
      <c r="C177" s="16">
        <v>1862</v>
      </c>
      <c r="D177" s="16">
        <v>2063</v>
      </c>
      <c r="E177" s="17">
        <v>-9.7430925836160906E-2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0" t="s">
        <v>138</v>
      </c>
      <c r="B180" s="12" t="s">
        <v>139</v>
      </c>
      <c r="C180" s="13">
        <v>264</v>
      </c>
      <c r="D180" s="13">
        <v>280</v>
      </c>
      <c r="E180" s="14">
        <v>-5.7142857142857099E-2</v>
      </c>
    </row>
    <row r="181" spans="1:5" x14ac:dyDescent="0.25">
      <c r="A181" s="171"/>
      <c r="B181" s="12" t="s">
        <v>16</v>
      </c>
      <c r="C181" s="13">
        <v>320</v>
      </c>
      <c r="D181" s="13">
        <v>50</v>
      </c>
      <c r="E181" s="14">
        <v>5.4</v>
      </c>
    </row>
    <row r="182" spans="1:5" x14ac:dyDescent="0.25">
      <c r="A182" s="172"/>
      <c r="B182" s="12" t="s">
        <v>20</v>
      </c>
      <c r="C182" s="13">
        <v>505</v>
      </c>
      <c r="D182" s="13">
        <v>320</v>
      </c>
      <c r="E182" s="14">
        <v>0.578125</v>
      </c>
    </row>
    <row r="183" spans="1:5" x14ac:dyDescent="0.25">
      <c r="A183" s="170" t="s">
        <v>140</v>
      </c>
      <c r="B183" s="12" t="s">
        <v>141</v>
      </c>
      <c r="C183" s="13">
        <v>134</v>
      </c>
      <c r="D183" s="13">
        <v>150</v>
      </c>
      <c r="E183" s="14">
        <v>-0.10666666666666701</v>
      </c>
    </row>
    <row r="184" spans="1:5" x14ac:dyDescent="0.25">
      <c r="A184" s="171"/>
      <c r="B184" s="12" t="s">
        <v>142</v>
      </c>
      <c r="C184" s="13">
        <v>81</v>
      </c>
      <c r="D184" s="13">
        <v>142</v>
      </c>
      <c r="E184" s="14">
        <v>-0.42957746478873199</v>
      </c>
    </row>
    <row r="185" spans="1:5" x14ac:dyDescent="0.25">
      <c r="A185" s="172"/>
      <c r="B185" s="12" t="s">
        <v>143</v>
      </c>
      <c r="C185" s="13">
        <v>1</v>
      </c>
      <c r="D185" s="13">
        <v>9</v>
      </c>
      <c r="E185" s="14">
        <v>-0.88888888888888895</v>
      </c>
    </row>
    <row r="186" spans="1:5" x14ac:dyDescent="0.25">
      <c r="A186" s="11" t="s">
        <v>144</v>
      </c>
      <c r="B186" s="19"/>
      <c r="C186" s="16">
        <v>137</v>
      </c>
      <c r="D186" s="16">
        <v>118</v>
      </c>
      <c r="E186" s="17">
        <v>0.161016949152542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123</v>
      </c>
      <c r="D189" s="13">
        <v>108</v>
      </c>
      <c r="E189" s="14">
        <v>0.13888888888888901</v>
      </c>
    </row>
    <row r="190" spans="1:5" x14ac:dyDescent="0.25">
      <c r="A190" s="170" t="s">
        <v>147</v>
      </c>
      <c r="B190" s="12" t="s">
        <v>148</v>
      </c>
      <c r="C190" s="13">
        <v>1</v>
      </c>
      <c r="D190" s="13">
        <v>10</v>
      </c>
      <c r="E190" s="14">
        <v>-0.9</v>
      </c>
    </row>
    <row r="191" spans="1:5" x14ac:dyDescent="0.25">
      <c r="A191" s="171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72"/>
      <c r="B192" s="12" t="s">
        <v>150</v>
      </c>
      <c r="C192" s="13">
        <v>1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0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301</v>
      </c>
      <c r="D195" s="16">
        <v>249</v>
      </c>
      <c r="E195" s="17">
        <v>0.208835341365462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15</v>
      </c>
      <c r="D198" s="13">
        <v>18</v>
      </c>
      <c r="E198" s="14">
        <v>-0.16666666666666699</v>
      </c>
    </row>
    <row r="199" spans="1:5" x14ac:dyDescent="0.25">
      <c r="A199" s="170" t="s">
        <v>64</v>
      </c>
      <c r="B199" s="12" t="s">
        <v>155</v>
      </c>
      <c r="C199" s="13">
        <v>42</v>
      </c>
      <c r="D199" s="13">
        <v>62</v>
      </c>
      <c r="E199" s="14">
        <v>-0.32258064516128998</v>
      </c>
    </row>
    <row r="200" spans="1:5" x14ac:dyDescent="0.25">
      <c r="A200" s="172"/>
      <c r="B200" s="12" t="s">
        <v>106</v>
      </c>
      <c r="C200" s="13">
        <v>507</v>
      </c>
      <c r="D200" s="13">
        <v>9</v>
      </c>
      <c r="E200" s="14">
        <v>55.3333333333333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1</v>
      </c>
      <c r="D202" s="13">
        <v>3</v>
      </c>
      <c r="E202" s="14">
        <v>-0.66666666666666696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0" t="s">
        <v>160</v>
      </c>
      <c r="B206" s="12" t="s">
        <v>161</v>
      </c>
      <c r="C206" s="13">
        <v>0</v>
      </c>
      <c r="D206" s="13">
        <v>0</v>
      </c>
      <c r="E206" s="14">
        <v>0</v>
      </c>
    </row>
    <row r="207" spans="1:5" x14ac:dyDescent="0.25">
      <c r="A207" s="172"/>
      <c r="B207" s="12" t="s">
        <v>162</v>
      </c>
      <c r="C207" s="13">
        <v>72</v>
      </c>
      <c r="D207" s="13">
        <v>63</v>
      </c>
      <c r="E207" s="14">
        <v>0.14285714285714299</v>
      </c>
    </row>
    <row r="208" spans="1:5" x14ac:dyDescent="0.25">
      <c r="A208" s="11" t="s">
        <v>163</v>
      </c>
      <c r="B208" s="18"/>
      <c r="C208" s="13">
        <v>26</v>
      </c>
      <c r="D208" s="13">
        <v>10</v>
      </c>
      <c r="E208" s="14">
        <v>1.6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0" t="s">
        <v>171</v>
      </c>
      <c r="B217" s="12" t="s">
        <v>172</v>
      </c>
      <c r="C217" s="13">
        <v>6</v>
      </c>
      <c r="D217" s="13">
        <v>1</v>
      </c>
      <c r="E217" s="25">
        <v>0</v>
      </c>
    </row>
    <row r="218" spans="1:5" x14ac:dyDescent="0.25">
      <c r="A218" s="171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71"/>
      <c r="B219" s="12" t="s">
        <v>174</v>
      </c>
      <c r="C219" s="13">
        <v>4</v>
      </c>
      <c r="D219" s="13">
        <v>3</v>
      </c>
      <c r="E219" s="25">
        <v>0</v>
      </c>
    </row>
    <row r="220" spans="1:5" x14ac:dyDescent="0.25">
      <c r="A220" s="171"/>
      <c r="B220" s="12" t="s">
        <v>175</v>
      </c>
      <c r="C220" s="13">
        <v>5</v>
      </c>
      <c r="D220" s="13">
        <v>1</v>
      </c>
      <c r="E220" s="25">
        <v>0</v>
      </c>
    </row>
    <row r="221" spans="1:5" x14ac:dyDescent="0.25">
      <c r="A221" s="171"/>
      <c r="B221" s="12" t="s">
        <v>176</v>
      </c>
      <c r="C221" s="13">
        <v>391</v>
      </c>
      <c r="D221" s="13">
        <v>254</v>
      </c>
      <c r="E221" s="25">
        <v>62</v>
      </c>
    </row>
    <row r="222" spans="1:5" x14ac:dyDescent="0.25">
      <c r="A222" s="171"/>
      <c r="B222" s="12" t="s">
        <v>177</v>
      </c>
      <c r="C222" s="13">
        <v>368</v>
      </c>
      <c r="D222" s="13">
        <v>176</v>
      </c>
      <c r="E222" s="25">
        <v>0</v>
      </c>
    </row>
    <row r="223" spans="1:5" x14ac:dyDescent="0.25">
      <c r="A223" s="171"/>
      <c r="B223" s="12" t="s">
        <v>178</v>
      </c>
      <c r="C223" s="13">
        <v>441</v>
      </c>
      <c r="D223" s="13">
        <v>299</v>
      </c>
      <c r="E223" s="25">
        <v>74</v>
      </c>
    </row>
    <row r="224" spans="1:5" x14ac:dyDescent="0.25">
      <c r="A224" s="171"/>
      <c r="B224" s="12" t="s">
        <v>179</v>
      </c>
      <c r="C224" s="13">
        <v>220</v>
      </c>
      <c r="D224" s="13">
        <v>104</v>
      </c>
      <c r="E224" s="25">
        <v>0</v>
      </c>
    </row>
    <row r="225" spans="1:5" x14ac:dyDescent="0.25">
      <c r="A225" s="171"/>
      <c r="B225" s="12" t="s">
        <v>180</v>
      </c>
      <c r="C225" s="13">
        <v>1</v>
      </c>
      <c r="D225" s="13">
        <v>2</v>
      </c>
      <c r="E225" s="25">
        <v>0</v>
      </c>
    </row>
    <row r="226" spans="1:5" x14ac:dyDescent="0.25">
      <c r="A226" s="171"/>
      <c r="B226" s="12" t="s">
        <v>181</v>
      </c>
      <c r="C226" s="13">
        <v>381</v>
      </c>
      <c r="D226" s="13">
        <v>15</v>
      </c>
      <c r="E226" s="25">
        <v>29</v>
      </c>
    </row>
    <row r="227" spans="1:5" x14ac:dyDescent="0.25">
      <c r="A227" s="171"/>
      <c r="B227" s="12" t="s">
        <v>182</v>
      </c>
      <c r="C227" s="13">
        <v>287</v>
      </c>
      <c r="D227" s="13">
        <v>177</v>
      </c>
      <c r="E227" s="25">
        <v>24</v>
      </c>
    </row>
    <row r="228" spans="1:5" x14ac:dyDescent="0.25">
      <c r="A228" s="171"/>
      <c r="B228" s="12" t="s">
        <v>183</v>
      </c>
      <c r="C228" s="13">
        <v>53</v>
      </c>
      <c r="D228" s="13">
        <v>26</v>
      </c>
      <c r="E228" s="25">
        <v>0</v>
      </c>
    </row>
    <row r="229" spans="1:5" x14ac:dyDescent="0.25">
      <c r="A229" s="171"/>
      <c r="B229" s="12" t="s">
        <v>184</v>
      </c>
      <c r="C229" s="13">
        <v>2</v>
      </c>
      <c r="D229" s="13">
        <v>0</v>
      </c>
      <c r="E229" s="25">
        <v>0</v>
      </c>
    </row>
    <row r="230" spans="1:5" x14ac:dyDescent="0.25">
      <c r="A230" s="171"/>
      <c r="B230" s="12" t="s">
        <v>185</v>
      </c>
      <c r="C230" s="13">
        <v>201</v>
      </c>
      <c r="D230" s="13">
        <v>24</v>
      </c>
      <c r="E230" s="25">
        <v>15</v>
      </c>
    </row>
    <row r="231" spans="1:5" x14ac:dyDescent="0.25">
      <c r="A231" s="172"/>
      <c r="B231" s="12" t="s">
        <v>186</v>
      </c>
      <c r="C231" s="13">
        <v>1</v>
      </c>
      <c r="D231" s="13">
        <v>0</v>
      </c>
      <c r="E231" s="25">
        <v>0</v>
      </c>
    </row>
    <row r="232" spans="1:5" x14ac:dyDescent="0.25">
      <c r="A232" s="168" t="s">
        <v>187</v>
      </c>
      <c r="B232" s="169"/>
      <c r="C232" s="26">
        <v>2361</v>
      </c>
      <c r="D232" s="26">
        <v>1082</v>
      </c>
      <c r="E232" s="27">
        <v>204</v>
      </c>
    </row>
    <row r="233" spans="1:5" x14ac:dyDescent="0.25">
      <c r="A233" s="170" t="s">
        <v>188</v>
      </c>
      <c r="B233" s="12" t="s">
        <v>189</v>
      </c>
      <c r="C233" s="13">
        <v>1</v>
      </c>
      <c r="D233" s="13">
        <v>1</v>
      </c>
      <c r="E233" s="25">
        <v>0</v>
      </c>
    </row>
    <row r="234" spans="1:5" x14ac:dyDescent="0.25">
      <c r="A234" s="171"/>
      <c r="B234" s="12" t="s">
        <v>190</v>
      </c>
      <c r="C234" s="13">
        <v>19</v>
      </c>
      <c r="D234" s="13">
        <v>7</v>
      </c>
      <c r="E234" s="25">
        <v>1</v>
      </c>
    </row>
    <row r="235" spans="1:5" x14ac:dyDescent="0.25">
      <c r="A235" s="172"/>
      <c r="B235" s="12" t="s">
        <v>191</v>
      </c>
      <c r="C235" s="13">
        <v>2</v>
      </c>
      <c r="D235" s="13">
        <v>4</v>
      </c>
      <c r="E235" s="25">
        <v>2</v>
      </c>
    </row>
    <row r="236" spans="1:5" x14ac:dyDescent="0.25">
      <c r="A236" s="168" t="s">
        <v>187</v>
      </c>
      <c r="B236" s="169"/>
      <c r="C236" s="26">
        <v>22</v>
      </c>
      <c r="D236" s="26">
        <v>12</v>
      </c>
      <c r="E236" s="27">
        <v>3</v>
      </c>
    </row>
    <row r="237" spans="1:5" x14ac:dyDescent="0.25">
      <c r="A237" s="170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71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71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71"/>
      <c r="B240" s="12" t="s">
        <v>196</v>
      </c>
      <c r="C240" s="13">
        <v>1</v>
      </c>
      <c r="D240" s="13">
        <v>0</v>
      </c>
      <c r="E240" s="25">
        <v>0</v>
      </c>
    </row>
    <row r="241" spans="1:5" x14ac:dyDescent="0.25">
      <c r="A241" s="171"/>
      <c r="B241" s="12" t="s">
        <v>197</v>
      </c>
      <c r="C241" s="13">
        <v>20</v>
      </c>
      <c r="D241" s="13">
        <v>9</v>
      </c>
      <c r="E241" s="25">
        <v>0</v>
      </c>
    </row>
    <row r="242" spans="1:5" x14ac:dyDescent="0.25">
      <c r="A242" s="171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71"/>
      <c r="B243" s="12" t="s">
        <v>199</v>
      </c>
      <c r="C243" s="22"/>
      <c r="D243" s="22"/>
      <c r="E243" s="28"/>
    </row>
    <row r="244" spans="1:5" x14ac:dyDescent="0.25">
      <c r="A244" s="171"/>
      <c r="B244" s="12" t="s">
        <v>200</v>
      </c>
      <c r="C244" s="13">
        <v>48</v>
      </c>
      <c r="D244" s="13">
        <v>18</v>
      </c>
      <c r="E244" s="25">
        <v>1</v>
      </c>
    </row>
    <row r="245" spans="1:5" x14ac:dyDescent="0.25">
      <c r="A245" s="171"/>
      <c r="B245" s="12" t="s">
        <v>201</v>
      </c>
      <c r="C245" s="13">
        <v>0</v>
      </c>
      <c r="D245" s="13">
        <v>0</v>
      </c>
      <c r="E245" s="25">
        <v>0</v>
      </c>
    </row>
    <row r="246" spans="1:5" x14ac:dyDescent="0.25">
      <c r="A246" s="171"/>
      <c r="B246" s="12" t="s">
        <v>202</v>
      </c>
      <c r="C246" s="13">
        <v>6</v>
      </c>
      <c r="D246" s="13">
        <v>1</v>
      </c>
      <c r="E246" s="25">
        <v>0</v>
      </c>
    </row>
    <row r="247" spans="1:5" x14ac:dyDescent="0.25">
      <c r="A247" s="171"/>
      <c r="B247" s="12" t="s">
        <v>203</v>
      </c>
      <c r="C247" s="13">
        <v>12</v>
      </c>
      <c r="D247" s="13">
        <v>5</v>
      </c>
      <c r="E247" s="25">
        <v>2</v>
      </c>
    </row>
    <row r="248" spans="1:5" x14ac:dyDescent="0.25">
      <c r="A248" s="171"/>
      <c r="B248" s="12" t="s">
        <v>204</v>
      </c>
      <c r="C248" s="13">
        <v>0</v>
      </c>
      <c r="D248" s="13">
        <v>0</v>
      </c>
      <c r="E248" s="25">
        <v>0</v>
      </c>
    </row>
    <row r="249" spans="1:5" x14ac:dyDescent="0.25">
      <c r="A249" s="171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71"/>
      <c r="B250" s="12" t="s">
        <v>206</v>
      </c>
      <c r="C250" s="13">
        <v>4</v>
      </c>
      <c r="D250" s="13">
        <v>1</v>
      </c>
      <c r="E250" s="25">
        <v>0</v>
      </c>
    </row>
    <row r="251" spans="1:5" x14ac:dyDescent="0.25">
      <c r="A251" s="171"/>
      <c r="B251" s="12" t="s">
        <v>207</v>
      </c>
      <c r="C251" s="13">
        <v>0</v>
      </c>
      <c r="D251" s="13">
        <v>0</v>
      </c>
      <c r="E251" s="25">
        <v>0</v>
      </c>
    </row>
    <row r="252" spans="1:5" x14ac:dyDescent="0.25">
      <c r="A252" s="171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71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71"/>
      <c r="B254" s="12" t="s">
        <v>210</v>
      </c>
      <c r="C254" s="13">
        <v>0</v>
      </c>
      <c r="D254" s="13">
        <v>0</v>
      </c>
      <c r="E254" s="25">
        <v>0</v>
      </c>
    </row>
    <row r="255" spans="1:5" x14ac:dyDescent="0.25">
      <c r="A255" s="171"/>
      <c r="B255" s="12" t="s">
        <v>211</v>
      </c>
      <c r="C255" s="13">
        <v>1</v>
      </c>
      <c r="D255" s="13">
        <v>2</v>
      </c>
      <c r="E255" s="25">
        <v>0</v>
      </c>
    </row>
    <row r="256" spans="1:5" x14ac:dyDescent="0.25">
      <c r="A256" s="171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71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71"/>
      <c r="B258" s="12" t="s">
        <v>214</v>
      </c>
      <c r="C258" s="13">
        <v>11</v>
      </c>
      <c r="D258" s="13">
        <v>2</v>
      </c>
      <c r="E258" s="25">
        <v>2</v>
      </c>
    </row>
    <row r="259" spans="1:5" x14ac:dyDescent="0.25">
      <c r="A259" s="171"/>
      <c r="B259" s="12" t="s">
        <v>215</v>
      </c>
      <c r="C259" s="13">
        <v>0</v>
      </c>
      <c r="D259" s="13">
        <v>0</v>
      </c>
      <c r="E259" s="25">
        <v>0</v>
      </c>
    </row>
    <row r="260" spans="1:5" x14ac:dyDescent="0.25">
      <c r="A260" s="171"/>
      <c r="B260" s="12" t="s">
        <v>216</v>
      </c>
      <c r="C260" s="13">
        <v>3</v>
      </c>
      <c r="D260" s="13">
        <v>0</v>
      </c>
      <c r="E260" s="25">
        <v>0</v>
      </c>
    </row>
    <row r="261" spans="1:5" x14ac:dyDescent="0.25">
      <c r="A261" s="171"/>
      <c r="B261" s="12" t="s">
        <v>217</v>
      </c>
      <c r="C261" s="13">
        <v>85</v>
      </c>
      <c r="D261" s="13">
        <v>7</v>
      </c>
      <c r="E261" s="25">
        <v>12</v>
      </c>
    </row>
    <row r="262" spans="1:5" x14ac:dyDescent="0.25">
      <c r="A262" s="171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71"/>
      <c r="B263" s="12" t="s">
        <v>219</v>
      </c>
      <c r="C263" s="13">
        <v>1</v>
      </c>
      <c r="D263" s="13">
        <v>0</v>
      </c>
      <c r="E263" s="25">
        <v>0</v>
      </c>
    </row>
    <row r="264" spans="1:5" x14ac:dyDescent="0.25">
      <c r="A264" s="171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71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71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71"/>
      <c r="B267" s="12" t="s">
        <v>223</v>
      </c>
      <c r="C267" s="13">
        <v>0</v>
      </c>
      <c r="D267" s="13">
        <v>1</v>
      </c>
      <c r="E267" s="25">
        <v>0</v>
      </c>
    </row>
    <row r="268" spans="1:5" x14ac:dyDescent="0.25">
      <c r="A268" s="171"/>
      <c r="B268" s="12" t="s">
        <v>224</v>
      </c>
      <c r="C268" s="13">
        <v>1</v>
      </c>
      <c r="D268" s="13">
        <v>0</v>
      </c>
      <c r="E268" s="25">
        <v>0</v>
      </c>
    </row>
    <row r="269" spans="1:5" x14ac:dyDescent="0.25">
      <c r="A269" s="172"/>
      <c r="B269" s="12" t="s">
        <v>225</v>
      </c>
      <c r="C269" s="13">
        <v>12</v>
      </c>
      <c r="D269" s="13">
        <v>7</v>
      </c>
      <c r="E269" s="25">
        <v>0</v>
      </c>
    </row>
    <row r="270" spans="1:5" x14ac:dyDescent="0.25">
      <c r="A270" s="168" t="s">
        <v>187</v>
      </c>
      <c r="B270" s="169"/>
      <c r="C270" s="26">
        <v>205</v>
      </c>
      <c r="D270" s="26">
        <v>53</v>
      </c>
      <c r="E270" s="27">
        <v>17</v>
      </c>
    </row>
    <row r="271" spans="1:5" x14ac:dyDescent="0.25">
      <c r="A271" s="11" t="s">
        <v>226</v>
      </c>
      <c r="B271" s="12" t="s">
        <v>227</v>
      </c>
      <c r="C271" s="13">
        <v>3</v>
      </c>
      <c r="D271" s="13">
        <v>0</v>
      </c>
      <c r="E271" s="25">
        <v>0</v>
      </c>
    </row>
    <row r="272" spans="1:5" x14ac:dyDescent="0.25">
      <c r="A272" s="168" t="s">
        <v>187</v>
      </c>
      <c r="B272" s="169"/>
      <c r="C272" s="26">
        <v>3</v>
      </c>
      <c r="D272" s="26">
        <v>0</v>
      </c>
      <c r="E272" s="27">
        <v>0</v>
      </c>
    </row>
    <row r="273" spans="1:5" x14ac:dyDescent="0.25">
      <c r="A273" s="170" t="s">
        <v>228</v>
      </c>
      <c r="B273" s="12" t="s">
        <v>229</v>
      </c>
      <c r="C273" s="13">
        <v>21</v>
      </c>
      <c r="D273" s="13">
        <v>9</v>
      </c>
      <c r="E273" s="25">
        <v>1</v>
      </c>
    </row>
    <row r="274" spans="1:5" x14ac:dyDescent="0.25">
      <c r="A274" s="171"/>
      <c r="B274" s="12" t="s">
        <v>230</v>
      </c>
      <c r="C274" s="13">
        <v>0</v>
      </c>
      <c r="D274" s="13">
        <v>0</v>
      </c>
      <c r="E274" s="25">
        <v>0</v>
      </c>
    </row>
    <row r="275" spans="1:5" x14ac:dyDescent="0.25">
      <c r="A275" s="171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71"/>
      <c r="B276" s="12" t="s">
        <v>232</v>
      </c>
      <c r="C276" s="13">
        <v>3</v>
      </c>
      <c r="D276" s="13">
        <v>2</v>
      </c>
      <c r="E276" s="25">
        <v>0</v>
      </c>
    </row>
    <row r="277" spans="1:5" x14ac:dyDescent="0.25">
      <c r="A277" s="171"/>
      <c r="B277" s="12" t="s">
        <v>233</v>
      </c>
      <c r="C277" s="13">
        <v>0</v>
      </c>
      <c r="D277" s="13">
        <v>0</v>
      </c>
      <c r="E277" s="25">
        <v>0</v>
      </c>
    </row>
    <row r="278" spans="1:5" x14ac:dyDescent="0.25">
      <c r="A278" s="171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71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71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2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68" t="s">
        <v>187</v>
      </c>
      <c r="B282" s="169"/>
      <c r="C282" s="26">
        <v>24</v>
      </c>
      <c r="D282" s="26">
        <v>11</v>
      </c>
      <c r="E282" s="27">
        <v>1</v>
      </c>
    </row>
    <row r="283" spans="1:5" x14ac:dyDescent="0.25">
      <c r="A283" s="170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71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2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68" t="s">
        <v>187</v>
      </c>
      <c r="B286" s="169"/>
      <c r="C286" s="26">
        <v>0</v>
      </c>
      <c r="D286" s="26">
        <v>0</v>
      </c>
      <c r="E286" s="27">
        <v>0</v>
      </c>
    </row>
    <row r="287" spans="1:5" x14ac:dyDescent="0.25">
      <c r="A287" s="170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71"/>
      <c r="B288" s="12" t="s">
        <v>243</v>
      </c>
      <c r="C288" s="13">
        <v>1</v>
      </c>
      <c r="D288" s="13">
        <v>0</v>
      </c>
      <c r="E288" s="25">
        <v>0</v>
      </c>
    </row>
    <row r="289" spans="1:5" x14ac:dyDescent="0.25">
      <c r="A289" s="171"/>
      <c r="B289" s="12" t="s">
        <v>244</v>
      </c>
      <c r="C289" s="13">
        <v>1</v>
      </c>
      <c r="D289" s="13">
        <v>1</v>
      </c>
      <c r="E289" s="25">
        <v>0</v>
      </c>
    </row>
    <row r="290" spans="1:5" x14ac:dyDescent="0.25">
      <c r="A290" s="171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71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71"/>
      <c r="B292" s="12" t="s">
        <v>247</v>
      </c>
      <c r="C292" s="13">
        <v>2</v>
      </c>
      <c r="D292" s="13">
        <v>1</v>
      </c>
      <c r="E292" s="25">
        <v>0</v>
      </c>
    </row>
    <row r="293" spans="1:5" x14ac:dyDescent="0.25">
      <c r="A293" s="171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71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71"/>
      <c r="B295" s="12" t="s">
        <v>250</v>
      </c>
      <c r="C295" s="13">
        <v>0</v>
      </c>
      <c r="D295" s="13">
        <v>16</v>
      </c>
      <c r="E295" s="25">
        <v>0</v>
      </c>
    </row>
    <row r="296" spans="1:5" x14ac:dyDescent="0.25">
      <c r="A296" s="171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72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68" t="s">
        <v>187</v>
      </c>
      <c r="B298" s="169"/>
      <c r="C298" s="26">
        <v>4</v>
      </c>
      <c r="D298" s="26">
        <v>18</v>
      </c>
      <c r="E298" s="27">
        <v>0</v>
      </c>
    </row>
    <row r="299" spans="1:5" x14ac:dyDescent="0.25">
      <c r="A299" s="170" t="s">
        <v>253</v>
      </c>
      <c r="B299" s="12" t="s">
        <v>254</v>
      </c>
      <c r="C299" s="13">
        <v>0</v>
      </c>
      <c r="D299" s="13">
        <v>1</v>
      </c>
      <c r="E299" s="25">
        <v>0</v>
      </c>
    </row>
    <row r="300" spans="1:5" x14ac:dyDescent="0.25">
      <c r="A300" s="171"/>
      <c r="B300" s="12" t="s">
        <v>255</v>
      </c>
      <c r="C300" s="13">
        <v>0</v>
      </c>
      <c r="D300" s="13">
        <v>0</v>
      </c>
      <c r="E300" s="25">
        <v>0</v>
      </c>
    </row>
    <row r="301" spans="1:5" x14ac:dyDescent="0.25">
      <c r="A301" s="172"/>
      <c r="B301" s="12" t="s">
        <v>256</v>
      </c>
      <c r="C301" s="13">
        <v>17</v>
      </c>
      <c r="D301" s="13">
        <v>6</v>
      </c>
      <c r="E301" s="25">
        <v>0</v>
      </c>
    </row>
    <row r="302" spans="1:5" x14ac:dyDescent="0.25">
      <c r="A302" s="168" t="s">
        <v>187</v>
      </c>
      <c r="B302" s="169"/>
      <c r="C302" s="26">
        <v>17</v>
      </c>
      <c r="D302" s="26">
        <v>7</v>
      </c>
      <c r="E302" s="27">
        <v>0</v>
      </c>
    </row>
    <row r="303" spans="1:5" x14ac:dyDescent="0.25">
      <c r="A303" s="170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71"/>
      <c r="B304" s="12" t="s">
        <v>259</v>
      </c>
      <c r="C304" s="13">
        <v>72</v>
      </c>
      <c r="D304" s="13">
        <v>7</v>
      </c>
      <c r="E304" s="25">
        <v>0</v>
      </c>
    </row>
    <row r="305" spans="1:5" x14ac:dyDescent="0.25">
      <c r="A305" s="172"/>
      <c r="B305" s="12" t="s">
        <v>260</v>
      </c>
      <c r="C305" s="13">
        <v>1</v>
      </c>
      <c r="D305" s="13">
        <v>0</v>
      </c>
      <c r="E305" s="25">
        <v>0</v>
      </c>
    </row>
    <row r="306" spans="1:5" x14ac:dyDescent="0.25">
      <c r="A306" s="168" t="s">
        <v>187</v>
      </c>
      <c r="B306" s="169"/>
      <c r="C306" s="26">
        <v>73</v>
      </c>
      <c r="D306" s="26">
        <v>7</v>
      </c>
      <c r="E306" s="27">
        <v>0</v>
      </c>
    </row>
    <row r="307" spans="1:5" x14ac:dyDescent="0.25">
      <c r="A307" s="170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71"/>
      <c r="B308" s="12" t="s">
        <v>263</v>
      </c>
      <c r="C308" s="13">
        <v>1</v>
      </c>
      <c r="D308" s="13">
        <v>0</v>
      </c>
      <c r="E308" s="25">
        <v>0</v>
      </c>
    </row>
    <row r="309" spans="1:5" x14ac:dyDescent="0.25">
      <c r="A309" s="171"/>
      <c r="B309" s="12" t="s">
        <v>264</v>
      </c>
      <c r="C309" s="13">
        <v>10</v>
      </c>
      <c r="D309" s="13">
        <v>0</v>
      </c>
      <c r="E309" s="25">
        <v>0</v>
      </c>
    </row>
    <row r="310" spans="1:5" x14ac:dyDescent="0.25">
      <c r="A310" s="171"/>
      <c r="B310" s="12" t="s">
        <v>265</v>
      </c>
      <c r="C310" s="13">
        <v>1</v>
      </c>
      <c r="D310" s="13">
        <v>0</v>
      </c>
      <c r="E310" s="25">
        <v>0</v>
      </c>
    </row>
    <row r="311" spans="1:5" x14ac:dyDescent="0.25">
      <c r="A311" s="171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71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71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71"/>
      <c r="B314" s="12" t="s">
        <v>268</v>
      </c>
      <c r="C314" s="13">
        <v>0</v>
      </c>
      <c r="D314" s="13">
        <v>0</v>
      </c>
      <c r="E314" s="25">
        <v>0</v>
      </c>
    </row>
    <row r="315" spans="1:5" x14ac:dyDescent="0.25">
      <c r="A315" s="171"/>
      <c r="B315" s="12" t="s">
        <v>269</v>
      </c>
      <c r="C315" s="13">
        <v>0</v>
      </c>
      <c r="D315" s="13">
        <v>0</v>
      </c>
      <c r="E315" s="25">
        <v>0</v>
      </c>
    </row>
    <row r="316" spans="1:5" x14ac:dyDescent="0.25">
      <c r="A316" s="171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71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71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72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68" t="s">
        <v>187</v>
      </c>
      <c r="B320" s="169"/>
      <c r="C320" s="26">
        <v>12</v>
      </c>
      <c r="D320" s="26">
        <v>0</v>
      </c>
      <c r="E320" s="27">
        <v>0</v>
      </c>
    </row>
    <row r="321" spans="1:5" x14ac:dyDescent="0.25">
      <c r="A321" s="170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71"/>
      <c r="B322" s="12" t="s">
        <v>276</v>
      </c>
      <c r="C322" s="13">
        <v>0</v>
      </c>
      <c r="D322" s="13">
        <v>0</v>
      </c>
      <c r="E322" s="25">
        <v>0</v>
      </c>
    </row>
    <row r="323" spans="1:5" x14ac:dyDescent="0.25">
      <c r="A323" s="171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71"/>
      <c r="B324" s="12" t="s">
        <v>200</v>
      </c>
      <c r="C324" s="13">
        <v>20</v>
      </c>
      <c r="D324" s="13">
        <v>16</v>
      </c>
      <c r="E324" s="25">
        <v>0</v>
      </c>
    </row>
    <row r="325" spans="1:5" x14ac:dyDescent="0.25">
      <c r="A325" s="171"/>
      <c r="B325" s="12" t="s">
        <v>201</v>
      </c>
      <c r="C325" s="13">
        <v>1</v>
      </c>
      <c r="D325" s="13">
        <v>5</v>
      </c>
      <c r="E325" s="25">
        <v>0</v>
      </c>
    </row>
    <row r="326" spans="1:5" x14ac:dyDescent="0.25">
      <c r="A326" s="171"/>
      <c r="B326" s="12" t="s">
        <v>202</v>
      </c>
      <c r="C326" s="13">
        <v>14</v>
      </c>
      <c r="D326" s="13">
        <v>15</v>
      </c>
      <c r="E326" s="25">
        <v>0</v>
      </c>
    </row>
    <row r="327" spans="1:5" x14ac:dyDescent="0.25">
      <c r="A327" s="171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71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71"/>
      <c r="B329" s="12" t="s">
        <v>279</v>
      </c>
      <c r="C329" s="13">
        <v>0</v>
      </c>
      <c r="D329" s="13">
        <v>0</v>
      </c>
      <c r="E329" s="25">
        <v>0</v>
      </c>
    </row>
    <row r="330" spans="1:5" x14ac:dyDescent="0.25">
      <c r="A330" s="171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71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71"/>
      <c r="B332" s="12" t="s">
        <v>212</v>
      </c>
      <c r="C332" s="13">
        <v>0</v>
      </c>
      <c r="D332" s="13">
        <v>0</v>
      </c>
      <c r="E332" s="25">
        <v>0</v>
      </c>
    </row>
    <row r="333" spans="1:5" x14ac:dyDescent="0.25">
      <c r="A333" s="171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71"/>
      <c r="B334" s="12" t="s">
        <v>281</v>
      </c>
      <c r="C334" s="13">
        <v>270</v>
      </c>
      <c r="D334" s="13">
        <v>178</v>
      </c>
      <c r="E334" s="25">
        <v>137</v>
      </c>
    </row>
    <row r="335" spans="1:5" x14ac:dyDescent="0.25">
      <c r="A335" s="171"/>
      <c r="B335" s="12" t="s">
        <v>282</v>
      </c>
      <c r="C335" s="13">
        <v>960</v>
      </c>
      <c r="D335" s="13">
        <v>846</v>
      </c>
      <c r="E335" s="25">
        <v>0</v>
      </c>
    </row>
    <row r="336" spans="1:5" x14ac:dyDescent="0.25">
      <c r="A336" s="171"/>
      <c r="B336" s="12" t="s">
        <v>283</v>
      </c>
      <c r="C336" s="13">
        <v>0</v>
      </c>
      <c r="D336" s="13">
        <v>0</v>
      </c>
      <c r="E336" s="25">
        <v>0</v>
      </c>
    </row>
    <row r="337" spans="1:5" x14ac:dyDescent="0.25">
      <c r="A337" s="171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71"/>
      <c r="B338" s="12" t="s">
        <v>284</v>
      </c>
      <c r="C338" s="13">
        <v>0</v>
      </c>
      <c r="D338" s="13">
        <v>0</v>
      </c>
      <c r="E338" s="25">
        <v>0</v>
      </c>
    </row>
    <row r="339" spans="1:5" x14ac:dyDescent="0.25">
      <c r="A339" s="171"/>
      <c r="B339" s="12" t="s">
        <v>285</v>
      </c>
      <c r="C339" s="13">
        <v>1</v>
      </c>
      <c r="D339" s="13">
        <v>1</v>
      </c>
      <c r="E339" s="25">
        <v>1</v>
      </c>
    </row>
    <row r="340" spans="1:5" x14ac:dyDescent="0.25">
      <c r="A340" s="171"/>
      <c r="B340" s="12" t="s">
        <v>286</v>
      </c>
      <c r="C340" s="13">
        <v>2</v>
      </c>
      <c r="D340" s="13">
        <v>3</v>
      </c>
      <c r="E340" s="25">
        <v>0</v>
      </c>
    </row>
    <row r="341" spans="1:5" x14ac:dyDescent="0.25">
      <c r="A341" s="171"/>
      <c r="B341" s="12" t="s">
        <v>222</v>
      </c>
      <c r="C341" s="13">
        <v>5</v>
      </c>
      <c r="D341" s="13">
        <v>18</v>
      </c>
      <c r="E341" s="25">
        <v>0</v>
      </c>
    </row>
    <row r="342" spans="1:5" x14ac:dyDescent="0.25">
      <c r="A342" s="172"/>
      <c r="B342" s="12" t="s">
        <v>287</v>
      </c>
      <c r="C342" s="13">
        <v>138</v>
      </c>
      <c r="D342" s="13">
        <v>390</v>
      </c>
      <c r="E342" s="25">
        <v>0</v>
      </c>
    </row>
    <row r="343" spans="1:5" x14ac:dyDescent="0.25">
      <c r="A343" s="168" t="s">
        <v>187</v>
      </c>
      <c r="B343" s="169"/>
      <c r="C343" s="29">
        <v>1411</v>
      </c>
      <c r="D343" s="29">
        <v>1472</v>
      </c>
      <c r="E343" s="30">
        <v>138</v>
      </c>
    </row>
  </sheetData>
  <sheetProtection algorithmName="SHA-512" hashValue="Kr7JZ1MFau6566UUs0FTENWtlR+2uocVN0DNEWC+Ig1bLCTZwWvkEZIjt96xEC9HSJ9XM4RYpAgrJ+M2XZSqUA==" saltValue="MBWZIwVu1oQVXzK7uicnHQ==" spinCount="100000" sheet="1" objects="1" scenarios="1"/>
  <mergeCells count="56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A90:A92"/>
    <mergeCell ref="A93:A94"/>
    <mergeCell ref="B96:E96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4"/>
    <mergeCell ref="A155:A172"/>
    <mergeCell ref="A180:A182"/>
    <mergeCell ref="A183:A185"/>
    <mergeCell ref="A190:A192"/>
    <mergeCell ref="A199:A200"/>
    <mergeCell ref="A206:A207"/>
    <mergeCell ref="A217:A231"/>
    <mergeCell ref="A232:B232"/>
    <mergeCell ref="A233:A235"/>
    <mergeCell ref="A236:B236"/>
    <mergeCell ref="A237:A269"/>
    <mergeCell ref="A270:B270"/>
    <mergeCell ref="A272:B272"/>
    <mergeCell ref="A273:A281"/>
    <mergeCell ref="A282:B282"/>
    <mergeCell ref="A283:A285"/>
    <mergeCell ref="A286:B286"/>
    <mergeCell ref="A287:A297"/>
    <mergeCell ref="A298:B298"/>
    <mergeCell ref="A299:A301"/>
    <mergeCell ref="A321:A342"/>
    <mergeCell ref="A343:B343"/>
    <mergeCell ref="A302:B302"/>
    <mergeCell ref="A303:A305"/>
    <mergeCell ref="A306:B306"/>
    <mergeCell ref="A307:A319"/>
    <mergeCell ref="A320:B3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962</v>
      </c>
      <c r="B1" s="96" t="s">
        <v>963</v>
      </c>
      <c r="C1" s="96" t="s">
        <v>964</v>
      </c>
      <c r="D1" s="96" t="s">
        <v>965</v>
      </c>
      <c r="E1" s="96" t="s">
        <v>966</v>
      </c>
      <c r="F1" s="96" t="s">
        <v>967</v>
      </c>
      <c r="G1" s="96" t="s">
        <v>968</v>
      </c>
      <c r="H1" s="96" t="s">
        <v>969</v>
      </c>
      <c r="I1" s="96" t="s">
        <v>970</v>
      </c>
      <c r="J1" s="96" t="s">
        <v>971</v>
      </c>
      <c r="K1" s="96" t="s">
        <v>972</v>
      </c>
      <c r="L1" s="96" t="s">
        <v>973</v>
      </c>
      <c r="M1" s="96" t="s">
        <v>974</v>
      </c>
      <c r="N1" s="96" t="s">
        <v>975</v>
      </c>
      <c r="O1" s="96" t="s">
        <v>976</v>
      </c>
      <c r="P1" s="96" t="s">
        <v>977</v>
      </c>
      <c r="Q1" s="96" t="s">
        <v>978</v>
      </c>
      <c r="R1" s="96" t="s">
        <v>979</v>
      </c>
      <c r="S1" s="96" t="s">
        <v>980</v>
      </c>
      <c r="T1" s="96" t="s">
        <v>981</v>
      </c>
      <c r="U1" s="96" t="s">
        <v>982</v>
      </c>
      <c r="V1" s="96" t="s">
        <v>983</v>
      </c>
      <c r="W1" s="96" t="s">
        <v>984</v>
      </c>
      <c r="AA1" s="96" t="s">
        <v>985</v>
      </c>
      <c r="AB1" s="96" t="s">
        <v>986</v>
      </c>
      <c r="AC1" s="96" t="s">
        <v>987</v>
      </c>
      <c r="AD1" s="96" t="s">
        <v>988</v>
      </c>
      <c r="AE1" s="96" t="s">
        <v>989</v>
      </c>
      <c r="AF1" s="96" t="s">
        <v>990</v>
      </c>
      <c r="AI1" s="96" t="s">
        <v>991</v>
      </c>
      <c r="AL1" s="96" t="s">
        <v>992</v>
      </c>
      <c r="AM1" s="96" t="s">
        <v>993</v>
      </c>
      <c r="AN1" s="96" t="s">
        <v>994</v>
      </c>
      <c r="AO1" s="96" t="s">
        <v>995</v>
      </c>
      <c r="AP1" s="96" t="s">
        <v>996</v>
      </c>
      <c r="AQ1" s="96" t="s">
        <v>997</v>
      </c>
      <c r="AR1" s="96" t="s">
        <v>998</v>
      </c>
      <c r="AS1" s="96" t="s">
        <v>999</v>
      </c>
      <c r="AT1" s="96" t="s">
        <v>1000</v>
      </c>
      <c r="AU1" s="96" t="s">
        <v>1001</v>
      </c>
      <c r="AV1" s="96" t="s">
        <v>1002</v>
      </c>
      <c r="AW1" s="96" t="s">
        <v>1003</v>
      </c>
      <c r="AX1" s="96" t="s">
        <v>1004</v>
      </c>
      <c r="AY1" s="96" t="s">
        <v>1005</v>
      </c>
      <c r="AZ1" s="96" t="s">
        <v>1006</v>
      </c>
      <c r="BA1" s="96" t="s">
        <v>1007</v>
      </c>
      <c r="BB1" s="96" t="s">
        <v>1008</v>
      </c>
      <c r="BC1" s="96" t="s">
        <v>1009</v>
      </c>
      <c r="BD1" s="96" t="s">
        <v>1010</v>
      </c>
      <c r="BE1" s="96" t="s">
        <v>1011</v>
      </c>
      <c r="BF1" s="96" t="s">
        <v>1012</v>
      </c>
      <c r="BG1" s="96" t="s">
        <v>1013</v>
      </c>
      <c r="BH1" s="96" t="s">
        <v>1014</v>
      </c>
      <c r="BI1" s="96" t="s">
        <v>1015</v>
      </c>
    </row>
    <row r="2" spans="1:61" x14ac:dyDescent="0.2">
      <c r="A2" s="83" t="s">
        <v>1040</v>
      </c>
      <c r="B2" s="83" t="s">
        <v>1033</v>
      </c>
      <c r="C2" s="83" t="s">
        <v>1022</v>
      </c>
      <c r="D2" s="83" t="s">
        <v>907</v>
      </c>
      <c r="E2" s="83" t="s">
        <v>907</v>
      </c>
      <c r="F2" s="83" t="s">
        <v>907</v>
      </c>
      <c r="G2" s="83" t="s">
        <v>935</v>
      </c>
      <c r="H2" s="83" t="s">
        <v>935</v>
      </c>
      <c r="I2" s="83" t="s">
        <v>907</v>
      </c>
      <c r="J2" s="83" t="s">
        <v>907</v>
      </c>
      <c r="K2" s="83" t="s">
        <v>907</v>
      </c>
      <c r="L2" s="83" t="s">
        <v>907</v>
      </c>
      <c r="M2" s="83" t="s">
        <v>907</v>
      </c>
      <c r="N2" s="83" t="s">
        <v>907</v>
      </c>
      <c r="O2" s="83" t="s">
        <v>907</v>
      </c>
      <c r="P2" s="83" t="s">
        <v>952</v>
      </c>
      <c r="Q2" s="83" t="s">
        <v>952</v>
      </c>
      <c r="R2" s="83" t="s">
        <v>707</v>
      </c>
      <c r="S2" s="83" t="s">
        <v>952</v>
      </c>
      <c r="T2" s="83" t="s">
        <v>952</v>
      </c>
      <c r="V2" s="83" t="s">
        <v>26</v>
      </c>
      <c r="W2" s="83" t="s">
        <v>108</v>
      </c>
      <c r="AA2" s="83" t="s">
        <v>797</v>
      </c>
      <c r="AB2" s="83" t="s">
        <v>797</v>
      </c>
      <c r="AC2" s="83" t="s">
        <v>804</v>
      </c>
      <c r="AD2" s="83" t="s">
        <v>476</v>
      </c>
      <c r="AE2" s="83" t="s">
        <v>848</v>
      </c>
      <c r="AF2" s="83" t="s">
        <v>858</v>
      </c>
      <c r="AI2" s="83" t="s">
        <v>176</v>
      </c>
      <c r="AL2" s="83" t="s">
        <v>477</v>
      </c>
      <c r="AM2" s="83" t="s">
        <v>476</v>
      </c>
      <c r="AN2" s="83" t="s">
        <v>477</v>
      </c>
      <c r="AO2" s="83" t="s">
        <v>477</v>
      </c>
      <c r="AT2" s="83" t="s">
        <v>481</v>
      </c>
      <c r="AV2" s="83" t="s">
        <v>476</v>
      </c>
      <c r="AW2" s="83" t="s">
        <v>849</v>
      </c>
      <c r="AX2" s="83" t="s">
        <v>459</v>
      </c>
      <c r="AY2" s="83" t="s">
        <v>17</v>
      </c>
      <c r="AZ2" s="83" t="s">
        <v>676</v>
      </c>
      <c r="BA2" s="83" t="s">
        <v>77</v>
      </c>
      <c r="BB2" s="83" t="s">
        <v>668</v>
      </c>
      <c r="BC2" s="83" t="s">
        <v>647</v>
      </c>
      <c r="BD2" s="83" t="s">
        <v>311</v>
      </c>
      <c r="BE2" s="83" t="s">
        <v>943</v>
      </c>
      <c r="BF2" s="83" t="s">
        <v>99</v>
      </c>
      <c r="BG2" s="83" t="s">
        <v>99</v>
      </c>
      <c r="BH2" s="83" t="s">
        <v>809</v>
      </c>
      <c r="BI2" s="83" t="s">
        <v>812</v>
      </c>
    </row>
    <row r="3" spans="1:61" x14ac:dyDescent="0.2">
      <c r="A3" s="83" t="s">
        <v>1041</v>
      </c>
      <c r="B3" s="83" t="s">
        <v>1034</v>
      </c>
      <c r="C3" s="83" t="s">
        <v>1023</v>
      </c>
      <c r="D3" s="83" t="s">
        <v>908</v>
      </c>
      <c r="E3" s="83" t="s">
        <v>908</v>
      </c>
      <c r="F3" s="83" t="s">
        <v>940</v>
      </c>
      <c r="G3" s="83" t="s">
        <v>908</v>
      </c>
      <c r="H3" s="83" t="s">
        <v>908</v>
      </c>
      <c r="I3" s="83" t="s">
        <v>908</v>
      </c>
      <c r="J3" s="83" t="s">
        <v>908</v>
      </c>
      <c r="K3" s="83" t="s">
        <v>908</v>
      </c>
      <c r="L3" s="83" t="s">
        <v>908</v>
      </c>
      <c r="N3" s="83" t="s">
        <v>908</v>
      </c>
      <c r="O3" s="83" t="s">
        <v>908</v>
      </c>
      <c r="P3" s="83" t="s">
        <v>909</v>
      </c>
      <c r="Q3" s="83" t="s">
        <v>909</v>
      </c>
      <c r="R3" s="83" t="s">
        <v>708</v>
      </c>
      <c r="S3" s="83" t="s">
        <v>909</v>
      </c>
      <c r="T3" s="83" t="s">
        <v>909</v>
      </c>
      <c r="V3" s="83" t="s">
        <v>27</v>
      </c>
      <c r="W3" s="83" t="s">
        <v>109</v>
      </c>
      <c r="AA3" s="83" t="s">
        <v>798</v>
      </c>
      <c r="AB3" s="83" t="s">
        <v>798</v>
      </c>
      <c r="AC3" s="83" t="s">
        <v>805</v>
      </c>
      <c r="AD3" s="83" t="s">
        <v>477</v>
      </c>
      <c r="AE3" s="83" t="s">
        <v>849</v>
      </c>
      <c r="AF3" s="83" t="s">
        <v>793</v>
      </c>
      <c r="AI3" s="83" t="s">
        <v>177</v>
      </c>
      <c r="AL3" s="83" t="s">
        <v>480</v>
      </c>
      <c r="AM3" s="83" t="s">
        <v>477</v>
      </c>
      <c r="AN3" s="83" t="s">
        <v>480</v>
      </c>
      <c r="AO3" s="83" t="s">
        <v>480</v>
      </c>
      <c r="AV3" s="83" t="s">
        <v>477</v>
      </c>
      <c r="AW3" s="83" t="s">
        <v>851</v>
      </c>
      <c r="AY3" s="83" t="s">
        <v>671</v>
      </c>
      <c r="AZ3" s="83" t="s">
        <v>677</v>
      </c>
      <c r="BA3" s="83" t="s">
        <v>1080</v>
      </c>
      <c r="BC3" s="83" t="s">
        <v>282</v>
      </c>
      <c r="BD3" s="83" t="s">
        <v>630</v>
      </c>
      <c r="BE3" s="83" t="s">
        <v>945</v>
      </c>
      <c r="BF3" s="83" t="s">
        <v>109</v>
      </c>
      <c r="BG3" s="83" t="s">
        <v>727</v>
      </c>
      <c r="BH3" s="83" t="s">
        <v>810</v>
      </c>
      <c r="BI3" s="83" t="s">
        <v>813</v>
      </c>
    </row>
    <row r="4" spans="1:61" x14ac:dyDescent="0.2">
      <c r="A4" s="83" t="s">
        <v>1042</v>
      </c>
      <c r="B4" s="83" t="s">
        <v>1035</v>
      </c>
      <c r="C4" s="83" t="s">
        <v>1024</v>
      </c>
      <c r="D4" s="83" t="s">
        <v>909</v>
      </c>
      <c r="E4" s="83" t="s">
        <v>909</v>
      </c>
      <c r="F4" s="83" t="s">
        <v>848</v>
      </c>
      <c r="G4" s="83" t="s">
        <v>909</v>
      </c>
      <c r="H4" s="83" t="s">
        <v>909</v>
      </c>
      <c r="I4" s="83" t="s">
        <v>909</v>
      </c>
      <c r="J4" s="83" t="s">
        <v>909</v>
      </c>
      <c r="K4" s="83" t="s">
        <v>911</v>
      </c>
      <c r="L4" s="83" t="s">
        <v>909</v>
      </c>
      <c r="N4" s="83" t="s">
        <v>643</v>
      </c>
      <c r="O4" s="83" t="s">
        <v>909</v>
      </c>
      <c r="P4" s="83" t="s">
        <v>957</v>
      </c>
      <c r="Q4" s="83" t="s">
        <v>953</v>
      </c>
      <c r="R4" s="83" t="s">
        <v>709</v>
      </c>
      <c r="S4" s="83" t="s">
        <v>953</v>
      </c>
      <c r="T4" s="83" t="s">
        <v>954</v>
      </c>
      <c r="V4" s="83" t="s">
        <v>28</v>
      </c>
      <c r="W4" s="83" t="s">
        <v>1049</v>
      </c>
      <c r="AA4" s="83" t="s">
        <v>799</v>
      </c>
      <c r="AB4" s="83" t="s">
        <v>803</v>
      </c>
      <c r="AC4" s="83" t="s">
        <v>806</v>
      </c>
      <c r="AD4" s="83" t="s">
        <v>480</v>
      </c>
      <c r="AE4" s="83" t="s">
        <v>850</v>
      </c>
      <c r="AF4" s="83" t="s">
        <v>859</v>
      </c>
      <c r="AI4" s="83" t="s">
        <v>178</v>
      </c>
      <c r="AL4" s="83" t="s">
        <v>481</v>
      </c>
      <c r="AM4" s="83" t="s">
        <v>480</v>
      </c>
      <c r="AN4" s="83" t="s">
        <v>481</v>
      </c>
      <c r="AO4" s="83" t="s">
        <v>481</v>
      </c>
      <c r="AV4" s="83" t="s">
        <v>480</v>
      </c>
      <c r="AW4" s="83" t="s">
        <v>459</v>
      </c>
      <c r="AY4" s="83" t="s">
        <v>672</v>
      </c>
      <c r="AZ4" s="83" t="s">
        <v>678</v>
      </c>
      <c r="BA4" s="83" t="s">
        <v>1081</v>
      </c>
      <c r="BC4" s="83" t="s">
        <v>653</v>
      </c>
      <c r="BD4" s="83" t="s">
        <v>631</v>
      </c>
      <c r="BE4" s="83" t="s">
        <v>1086</v>
      </c>
      <c r="BF4" s="83" t="s">
        <v>727</v>
      </c>
    </row>
    <row r="5" spans="1:61" x14ac:dyDescent="0.2">
      <c r="A5" s="83" t="s">
        <v>698</v>
      </c>
      <c r="B5" s="83" t="s">
        <v>104</v>
      </c>
      <c r="C5" s="83" t="s">
        <v>147</v>
      </c>
      <c r="D5" s="83" t="s">
        <v>911</v>
      </c>
      <c r="E5" s="83" t="s">
        <v>911</v>
      </c>
      <c r="F5" s="83" t="s">
        <v>921</v>
      </c>
      <c r="G5" s="83" t="s">
        <v>643</v>
      </c>
      <c r="H5" s="83" t="s">
        <v>911</v>
      </c>
      <c r="I5" s="83" t="s">
        <v>915</v>
      </c>
      <c r="J5" s="83" t="s">
        <v>915</v>
      </c>
      <c r="K5" s="83" t="s">
        <v>921</v>
      </c>
      <c r="L5" s="83" t="s">
        <v>911</v>
      </c>
      <c r="N5" s="83" t="s">
        <v>927</v>
      </c>
      <c r="O5" s="83" t="s">
        <v>911</v>
      </c>
      <c r="Q5" s="83" t="s">
        <v>957</v>
      </c>
      <c r="R5" s="83" t="s">
        <v>710</v>
      </c>
      <c r="S5" s="83" t="s">
        <v>954</v>
      </c>
      <c r="T5" s="83" t="s">
        <v>955</v>
      </c>
      <c r="V5" s="83" t="s">
        <v>29</v>
      </c>
      <c r="AC5" s="83" t="s">
        <v>807</v>
      </c>
      <c r="AD5" s="83" t="s">
        <v>481</v>
      </c>
      <c r="AE5" s="83" t="s">
        <v>851</v>
      </c>
      <c r="AI5" s="83" t="s">
        <v>179</v>
      </c>
      <c r="AM5" s="83" t="s">
        <v>481</v>
      </c>
      <c r="AN5" s="83" t="s">
        <v>482</v>
      </c>
      <c r="AV5" s="83" t="s">
        <v>481</v>
      </c>
      <c r="AW5" s="83" t="s">
        <v>852</v>
      </c>
      <c r="AY5" s="83" t="s">
        <v>673</v>
      </c>
      <c r="AZ5" s="83" t="s">
        <v>674</v>
      </c>
      <c r="BC5" s="83" t="s">
        <v>654</v>
      </c>
      <c r="BD5" s="83" t="s">
        <v>632</v>
      </c>
      <c r="BE5" s="83" t="s">
        <v>946</v>
      </c>
    </row>
    <row r="6" spans="1:61" x14ac:dyDescent="0.2">
      <c r="A6" s="83" t="s">
        <v>1043</v>
      </c>
      <c r="B6" s="83" t="s">
        <v>105</v>
      </c>
      <c r="C6" s="83" t="s">
        <v>1025</v>
      </c>
      <c r="D6" s="83" t="s">
        <v>914</v>
      </c>
      <c r="E6" s="83" t="s">
        <v>913</v>
      </c>
      <c r="F6" s="83" t="s">
        <v>923</v>
      </c>
      <c r="G6" s="83" t="s">
        <v>922</v>
      </c>
      <c r="H6" s="83" t="s">
        <v>914</v>
      </c>
      <c r="I6" s="83" t="s">
        <v>643</v>
      </c>
      <c r="J6" s="83" t="s">
        <v>643</v>
      </c>
      <c r="K6" s="83" t="s">
        <v>923</v>
      </c>
      <c r="L6" s="83" t="s">
        <v>643</v>
      </c>
      <c r="O6" s="83" t="s">
        <v>915</v>
      </c>
      <c r="R6" s="83" t="s">
        <v>711</v>
      </c>
      <c r="S6" s="83" t="s">
        <v>955</v>
      </c>
      <c r="T6" s="83" t="s">
        <v>956</v>
      </c>
      <c r="V6" s="83" t="s">
        <v>30</v>
      </c>
      <c r="AD6" s="83" t="s">
        <v>482</v>
      </c>
      <c r="AE6" s="83" t="s">
        <v>459</v>
      </c>
      <c r="AI6" s="83" t="s">
        <v>181</v>
      </c>
      <c r="AY6" s="83" t="s">
        <v>674</v>
      </c>
      <c r="BC6" s="83" t="s">
        <v>1083</v>
      </c>
      <c r="BD6" s="83" t="s">
        <v>633</v>
      </c>
      <c r="BE6" s="83" t="s">
        <v>948</v>
      </c>
    </row>
    <row r="7" spans="1:61" x14ac:dyDescent="0.2">
      <c r="C7" s="83" t="s">
        <v>1027</v>
      </c>
      <c r="D7" s="83" t="s">
        <v>915</v>
      </c>
      <c r="E7" s="83" t="s">
        <v>643</v>
      </c>
      <c r="F7" s="83" t="s">
        <v>924</v>
      </c>
      <c r="G7" s="83" t="s">
        <v>925</v>
      </c>
      <c r="H7" s="83" t="s">
        <v>915</v>
      </c>
      <c r="I7" s="83" t="s">
        <v>921</v>
      </c>
      <c r="J7" s="83" t="s">
        <v>921</v>
      </c>
      <c r="K7" s="83" t="s">
        <v>931</v>
      </c>
      <c r="L7" s="83" t="s">
        <v>920</v>
      </c>
      <c r="O7" s="83" t="s">
        <v>643</v>
      </c>
      <c r="R7" s="83" t="s">
        <v>712</v>
      </c>
      <c r="S7" s="83" t="s">
        <v>956</v>
      </c>
      <c r="T7" s="83" t="s">
        <v>957</v>
      </c>
      <c r="AI7" s="83" t="s">
        <v>182</v>
      </c>
      <c r="BC7" s="83" t="s">
        <v>656</v>
      </c>
      <c r="BD7" s="83" t="s">
        <v>408</v>
      </c>
    </row>
    <row r="8" spans="1:61" x14ac:dyDescent="0.2">
      <c r="C8" s="83" t="s">
        <v>254</v>
      </c>
      <c r="D8" s="83" t="s">
        <v>643</v>
      </c>
      <c r="E8" s="83" t="s">
        <v>918</v>
      </c>
      <c r="F8" s="83" t="s">
        <v>106</v>
      </c>
      <c r="G8" s="83" t="s">
        <v>927</v>
      </c>
      <c r="H8" s="83" t="s">
        <v>643</v>
      </c>
      <c r="I8" s="83" t="s">
        <v>922</v>
      </c>
      <c r="J8" s="83" t="s">
        <v>922</v>
      </c>
      <c r="K8" s="83" t="s">
        <v>932</v>
      </c>
      <c r="L8" s="83" t="s">
        <v>921</v>
      </c>
      <c r="O8" s="83" t="s">
        <v>921</v>
      </c>
      <c r="R8" s="83" t="s">
        <v>713</v>
      </c>
      <c r="S8" s="83" t="s">
        <v>957</v>
      </c>
      <c r="AI8" s="83" t="s">
        <v>183</v>
      </c>
      <c r="BD8" s="83" t="s">
        <v>634</v>
      </c>
    </row>
    <row r="9" spans="1:61" x14ac:dyDescent="0.2">
      <c r="C9" s="83" t="s">
        <v>1028</v>
      </c>
      <c r="D9" s="83" t="s">
        <v>918</v>
      </c>
      <c r="E9" s="83" t="s">
        <v>920</v>
      </c>
      <c r="G9" s="83" t="s">
        <v>106</v>
      </c>
      <c r="H9" s="83" t="s">
        <v>921</v>
      </c>
      <c r="I9" s="83" t="s">
        <v>923</v>
      </c>
      <c r="J9" s="83" t="s">
        <v>923</v>
      </c>
      <c r="L9" s="83" t="s">
        <v>923</v>
      </c>
      <c r="O9" s="83" t="s">
        <v>922</v>
      </c>
      <c r="R9" s="83" t="s">
        <v>714</v>
      </c>
      <c r="AI9" s="83" t="s">
        <v>185</v>
      </c>
      <c r="BD9" s="83" t="s">
        <v>636</v>
      </c>
    </row>
    <row r="10" spans="1:61" x14ac:dyDescent="0.2">
      <c r="C10" s="83" t="s">
        <v>261</v>
      </c>
      <c r="D10" s="83" t="s">
        <v>921</v>
      </c>
      <c r="E10" s="83" t="s">
        <v>921</v>
      </c>
      <c r="H10" s="83" t="s">
        <v>922</v>
      </c>
      <c r="I10" s="83" t="s">
        <v>925</v>
      </c>
      <c r="J10" s="83" t="s">
        <v>925</v>
      </c>
      <c r="L10" s="83" t="s">
        <v>925</v>
      </c>
      <c r="O10" s="83" t="s">
        <v>923</v>
      </c>
      <c r="R10" s="83" t="s">
        <v>716</v>
      </c>
      <c r="AI10" s="83" t="s">
        <v>106</v>
      </c>
      <c r="BD10" s="83" t="s">
        <v>637</v>
      </c>
    </row>
    <row r="11" spans="1:61" x14ac:dyDescent="0.2">
      <c r="C11" s="83" t="s">
        <v>1029</v>
      </c>
      <c r="D11" s="83" t="s">
        <v>922</v>
      </c>
      <c r="E11" s="83" t="s">
        <v>925</v>
      </c>
      <c r="H11" s="83" t="s">
        <v>923</v>
      </c>
      <c r="I11" s="83" t="s">
        <v>927</v>
      </c>
      <c r="J11" s="83" t="s">
        <v>927</v>
      </c>
      <c r="L11" s="83" t="s">
        <v>927</v>
      </c>
      <c r="O11" s="83" t="s">
        <v>925</v>
      </c>
      <c r="BD11" s="83" t="s">
        <v>638</v>
      </c>
    </row>
    <row r="12" spans="1:61" x14ac:dyDescent="0.2">
      <c r="D12" s="83" t="s">
        <v>923</v>
      </c>
      <c r="E12" s="83" t="s">
        <v>927</v>
      </c>
      <c r="H12" s="83" t="s">
        <v>924</v>
      </c>
      <c r="I12" s="83" t="s">
        <v>931</v>
      </c>
      <c r="J12" s="83" t="s">
        <v>106</v>
      </c>
      <c r="O12" s="83" t="s">
        <v>927</v>
      </c>
      <c r="BD12" s="83" t="s">
        <v>106</v>
      </c>
    </row>
    <row r="13" spans="1:61" x14ac:dyDescent="0.2">
      <c r="D13" s="83" t="s">
        <v>925</v>
      </c>
      <c r="E13" s="83" t="s">
        <v>931</v>
      </c>
      <c r="H13" s="83" t="s">
        <v>925</v>
      </c>
      <c r="I13" s="83" t="s">
        <v>106</v>
      </c>
      <c r="O13" s="83" t="s">
        <v>106</v>
      </c>
    </row>
    <row r="14" spans="1:61" x14ac:dyDescent="0.2">
      <c r="D14" s="83" t="s">
        <v>927</v>
      </c>
      <c r="H14" s="83" t="s">
        <v>927</v>
      </c>
    </row>
    <row r="15" spans="1:61" x14ac:dyDescent="0.2">
      <c r="D15" s="83" t="s">
        <v>931</v>
      </c>
      <c r="H15" s="83" t="s">
        <v>106</v>
      </c>
    </row>
    <row r="16" spans="1:61" x14ac:dyDescent="0.2">
      <c r="D16" s="83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99</v>
      </c>
      <c r="D3" s="88" t="s">
        <v>729</v>
      </c>
    </row>
    <row r="4" spans="2:4" ht="12.75" customHeight="1" x14ac:dyDescent="0.2">
      <c r="B4" s="90" t="s">
        <v>952</v>
      </c>
      <c r="C4" s="91">
        <f>SUM(DatosViolenciaGénero!C57:C63)</f>
        <v>1400</v>
      </c>
      <c r="D4" s="91">
        <f>SUM(DatosViolenciaGénero!D57:D63)</f>
        <v>917</v>
      </c>
    </row>
    <row r="5" spans="2:4" x14ac:dyDescent="0.2">
      <c r="B5" s="90" t="s">
        <v>909</v>
      </c>
      <c r="C5" s="91">
        <f>SUM(DatosViolenciaGénero!C64:C67)</f>
        <v>259</v>
      </c>
      <c r="D5" s="91">
        <f>SUM(DatosViolenciaGénero!D64:D67)</f>
        <v>282</v>
      </c>
    </row>
    <row r="6" spans="2:4" ht="12.75" customHeight="1" x14ac:dyDescent="0.2">
      <c r="B6" s="90" t="s">
        <v>953</v>
      </c>
      <c r="C6" s="91">
        <f>DatosViolenciaGénero!C68</f>
        <v>1</v>
      </c>
      <c r="D6" s="91">
        <f>DatosViolenciaGénero!D68</f>
        <v>0</v>
      </c>
    </row>
    <row r="7" spans="2:4" ht="12.75" customHeight="1" x14ac:dyDescent="0.2">
      <c r="B7" s="90" t="s">
        <v>954</v>
      </c>
      <c r="C7" s="91">
        <f>SUM(DatosViolenciaGénero!C69:C71)</f>
        <v>15</v>
      </c>
      <c r="D7" s="91">
        <f>SUM(DatosViolenciaGénero!D69:D71)</f>
        <v>3</v>
      </c>
    </row>
    <row r="8" spans="2:4" ht="12.75" customHeight="1" x14ac:dyDescent="0.2">
      <c r="B8" s="90" t="s">
        <v>955</v>
      </c>
      <c r="C8" s="91">
        <f>DatosViolenciaGénero!C75</f>
        <v>2</v>
      </c>
      <c r="D8" s="91">
        <f>DatosViolenciaGénero!D75</f>
        <v>2</v>
      </c>
    </row>
    <row r="9" spans="2:4" ht="12.75" customHeight="1" x14ac:dyDescent="0.2">
      <c r="B9" s="90" t="s">
        <v>956</v>
      </c>
      <c r="C9" s="91">
        <f>DatosViolenciaGénero!C72</f>
        <v>1</v>
      </c>
      <c r="D9" s="91">
        <f>DatosViolenciaGénero!D72</f>
        <v>2</v>
      </c>
    </row>
    <row r="10" spans="2:4" ht="12.75" customHeight="1" x14ac:dyDescent="0.2">
      <c r="B10" s="90" t="s">
        <v>957</v>
      </c>
      <c r="C10" s="91">
        <f>SUM(DatosViolenciaGénero!C73:C74)</f>
        <v>597</v>
      </c>
      <c r="D10" s="91">
        <f>SUM(DatosViolenciaGénero!D73:D74)</f>
        <v>213</v>
      </c>
    </row>
    <row r="14" spans="2:4" ht="12.95" customHeight="1" thickTop="1" thickBot="1" x14ac:dyDescent="0.25">
      <c r="B14" s="198" t="s">
        <v>961</v>
      </c>
      <c r="C14" s="198"/>
    </row>
    <row r="15" spans="2:4" ht="13.5" thickTop="1" x14ac:dyDescent="0.2">
      <c r="B15" s="92" t="s">
        <v>959</v>
      </c>
      <c r="C15" s="93">
        <f>DatosViolenciaGénero!C35</f>
        <v>587</v>
      </c>
    </row>
    <row r="16" spans="2:4" ht="13.5" thickBot="1" x14ac:dyDescent="0.25">
      <c r="B16" s="94" t="s">
        <v>960</v>
      </c>
      <c r="C16" s="95">
        <f>DatosViolenciaGénero!C36</f>
        <v>427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99</v>
      </c>
      <c r="D3" s="88" t="s">
        <v>729</v>
      </c>
    </row>
    <row r="4" spans="2:4" ht="12.75" customHeight="1" x14ac:dyDescent="0.2">
      <c r="B4" s="90" t="s">
        <v>952</v>
      </c>
      <c r="C4" s="91">
        <f>SUM(DatosViolenciaDoméstica!C45:C51)</f>
        <v>236</v>
      </c>
      <c r="D4" s="91">
        <f>SUM(DatosViolenciaDoméstica!D45:D51)</f>
        <v>160</v>
      </c>
    </row>
    <row r="5" spans="2:4" x14ac:dyDescent="0.2">
      <c r="B5" s="90" t="s">
        <v>909</v>
      </c>
      <c r="C5" s="91">
        <f>SUM(DatosViolenciaDoméstica!C52:C55)</f>
        <v>14</v>
      </c>
      <c r="D5" s="91">
        <f>SUM(DatosViolenciaDoméstica!D52:D55)</f>
        <v>27</v>
      </c>
    </row>
    <row r="6" spans="2:4" ht="12.75" customHeight="1" x14ac:dyDescent="0.2">
      <c r="B6" s="90" t="s">
        <v>953</v>
      </c>
      <c r="C6" s="91">
        <f>DatosViolenciaDoméstica!C56</f>
        <v>0</v>
      </c>
      <c r="D6" s="91">
        <f>DatosViolenciaDoméstica!D56</f>
        <v>1</v>
      </c>
    </row>
    <row r="7" spans="2:4" ht="12.75" customHeight="1" x14ac:dyDescent="0.2">
      <c r="B7" s="90" t="s">
        <v>954</v>
      </c>
      <c r="C7" s="91">
        <f>SUM(DatosViolenciaDoméstica!C57:C59)</f>
        <v>0</v>
      </c>
      <c r="D7" s="91">
        <f>SUM(DatosViolenciaDoméstica!D57:D59)</f>
        <v>0</v>
      </c>
    </row>
    <row r="8" spans="2:4" ht="12.75" customHeight="1" x14ac:dyDescent="0.2">
      <c r="B8" s="90" t="s">
        <v>955</v>
      </c>
      <c r="C8" s="91">
        <f>DatosViolenciaDoméstica!C63</f>
        <v>0</v>
      </c>
      <c r="D8" s="91">
        <f>DatosViolenciaDoméstica!D63</f>
        <v>0</v>
      </c>
    </row>
    <row r="9" spans="2:4" ht="12.75" customHeight="1" x14ac:dyDescent="0.2">
      <c r="B9" s="90" t="s">
        <v>956</v>
      </c>
      <c r="C9" s="91">
        <f>DatosViolenciaDoméstica!C60</f>
        <v>0</v>
      </c>
      <c r="D9" s="91">
        <f>DatosViolenciaDoméstica!D60</f>
        <v>0</v>
      </c>
    </row>
    <row r="10" spans="2:4" ht="12.75" customHeight="1" x14ac:dyDescent="0.2">
      <c r="B10" s="90" t="s">
        <v>957</v>
      </c>
      <c r="C10" s="91">
        <f>SUM(DatosViolenciaDoméstica!C61:C62)</f>
        <v>10</v>
      </c>
      <c r="D10" s="91">
        <f>SUM(DatosViolenciaDoméstica!D61:D62)</f>
        <v>16</v>
      </c>
    </row>
    <row r="14" spans="2:4" ht="12.95" customHeight="1" thickTop="1" thickBot="1" x14ac:dyDescent="0.25">
      <c r="B14" s="198" t="s">
        <v>958</v>
      </c>
      <c r="C14" s="198"/>
    </row>
    <row r="15" spans="2:4" ht="13.5" thickTop="1" x14ac:dyDescent="0.2">
      <c r="B15" s="92" t="s">
        <v>959</v>
      </c>
      <c r="C15" s="93">
        <f>DatosViolenciaDoméstica!C31</f>
        <v>51</v>
      </c>
    </row>
    <row r="16" spans="2:4" ht="13.5" thickBot="1" x14ac:dyDescent="0.25">
      <c r="B16" s="94" t="s">
        <v>960</v>
      </c>
      <c r="C16" s="95">
        <f>DatosViolenciaDoméstica!C32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199" t="s">
        <v>942</v>
      </c>
      <c r="C3" s="199"/>
    </row>
    <row r="4" spans="2:3" x14ac:dyDescent="0.2">
      <c r="B4" s="84" t="s">
        <v>943</v>
      </c>
      <c r="C4" s="85">
        <f>DatosMenores!C65</f>
        <v>255</v>
      </c>
    </row>
    <row r="5" spans="2:3" x14ac:dyDescent="0.2">
      <c r="B5" s="84" t="s">
        <v>944</v>
      </c>
      <c r="C5" s="86">
        <f>DatosMenores!C66</f>
        <v>0</v>
      </c>
    </row>
    <row r="6" spans="2:3" x14ac:dyDescent="0.2">
      <c r="B6" s="84" t="s">
        <v>945</v>
      </c>
      <c r="C6" s="86">
        <f>DatosMenores!C67</f>
        <v>1448</v>
      </c>
    </row>
    <row r="7" spans="2:3" ht="25.5" x14ac:dyDescent="0.2">
      <c r="B7" s="84" t="s">
        <v>946</v>
      </c>
      <c r="C7" s="86">
        <f>DatosMenores!C70</f>
        <v>11</v>
      </c>
    </row>
    <row r="8" spans="2:3" ht="25.5" x14ac:dyDescent="0.2">
      <c r="B8" s="84" t="s">
        <v>688</v>
      </c>
      <c r="C8" s="86">
        <f>DatosMenores!C71</f>
        <v>0</v>
      </c>
    </row>
    <row r="9" spans="2:3" ht="25.5" x14ac:dyDescent="0.2">
      <c r="B9" s="84" t="s">
        <v>947</v>
      </c>
      <c r="C9" s="86">
        <f>DatosMenores!C72</f>
        <v>0</v>
      </c>
    </row>
    <row r="10" spans="2:3" ht="25.5" x14ac:dyDescent="0.2">
      <c r="B10" s="84" t="s">
        <v>224</v>
      </c>
      <c r="C10" s="86">
        <f>DatosMenores!C74</f>
        <v>0</v>
      </c>
    </row>
    <row r="11" spans="2:3" x14ac:dyDescent="0.2">
      <c r="B11" s="84" t="s">
        <v>948</v>
      </c>
      <c r="C11" s="86">
        <f>DatosMenores!C73</f>
        <v>21</v>
      </c>
    </row>
    <row r="12" spans="2:3" x14ac:dyDescent="0.2">
      <c r="B12" s="84" t="s">
        <v>949</v>
      </c>
      <c r="C12" s="86">
        <f>DatosMenores!C75</f>
        <v>0</v>
      </c>
    </row>
    <row r="13" spans="2:3" ht="25.5" x14ac:dyDescent="0.2">
      <c r="B13" s="84" t="s">
        <v>950</v>
      </c>
      <c r="C13" s="86">
        <f>DatosMenores!C68</f>
        <v>0</v>
      </c>
    </row>
    <row r="14" spans="2:3" ht="25.5" x14ac:dyDescent="0.2">
      <c r="B14" s="84" t="s">
        <v>951</v>
      </c>
      <c r="C14" s="86">
        <f>DatosMenores!C69</f>
        <v>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896</v>
      </c>
    </row>
    <row r="4" spans="2:13" ht="39" thickBot="1" x14ac:dyDescent="0.25">
      <c r="B4" s="52" t="s">
        <v>289</v>
      </c>
      <c r="C4" s="53" t="s">
        <v>897</v>
      </c>
      <c r="D4" s="53" t="s">
        <v>898</v>
      </c>
      <c r="E4" s="53" t="s">
        <v>899</v>
      </c>
      <c r="F4" s="53" t="s">
        <v>900</v>
      </c>
      <c r="G4" s="53" t="s">
        <v>901</v>
      </c>
      <c r="H4" s="53" t="s">
        <v>902</v>
      </c>
      <c r="I4" s="53" t="s">
        <v>903</v>
      </c>
      <c r="J4" s="53" t="s">
        <v>904</v>
      </c>
      <c r="K4" s="53" t="s">
        <v>300</v>
      </c>
      <c r="L4" s="53" t="s">
        <v>905</v>
      </c>
      <c r="M4" s="54" t="s">
        <v>302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289</v>
      </c>
      <c r="E10" s="65" t="s">
        <v>899</v>
      </c>
      <c r="F10" s="65" t="s">
        <v>900</v>
      </c>
      <c r="G10" s="65" t="s">
        <v>901</v>
      </c>
      <c r="H10" s="65" t="s">
        <v>902</v>
      </c>
      <c r="I10" s="65" t="s">
        <v>903</v>
      </c>
      <c r="J10" s="65" t="s">
        <v>904</v>
      </c>
      <c r="K10" s="65" t="s">
        <v>905</v>
      </c>
      <c r="L10" s="66" t="s">
        <v>302</v>
      </c>
      <c r="M10" s="67"/>
    </row>
    <row r="11" spans="2:13" ht="13.15" customHeight="1" x14ac:dyDescent="0.2">
      <c r="B11" s="200" t="s">
        <v>907</v>
      </c>
      <c r="C11" s="200"/>
      <c r="D11" s="68">
        <f>DatosDelitos!B5+DatosDelitos!B13-DatosDelitos!B17</f>
        <v>9361</v>
      </c>
      <c r="E11" s="69">
        <f>DatosDelitos!G5+DatosDelitos!G13-DatosDelitos!G17</f>
        <v>299</v>
      </c>
      <c r="F11" s="69">
        <f>DatosDelitos!H5+DatosDelitos!H13-DatosDelitos!H17</f>
        <v>379</v>
      </c>
      <c r="G11" s="69">
        <f>DatosDelitos!I5+DatosDelitos!I13-DatosDelitos!I17</f>
        <v>4</v>
      </c>
      <c r="H11" s="70">
        <f>DatosDelitos!J5+DatosDelitos!J13-DatosDelitos!J17</f>
        <v>13</v>
      </c>
      <c r="I11" s="70">
        <f>DatosDelitos!K5+DatosDelitos!K13-DatosDelitos!K17</f>
        <v>7</v>
      </c>
      <c r="J11" s="70">
        <f>DatosDelitos!L5+DatosDelitos!L13-DatosDelitos!L17</f>
        <v>11</v>
      </c>
      <c r="K11" s="70">
        <f>DatosDelitos!N5+DatosDelitos!N13-DatosDelitos!N17</f>
        <v>17</v>
      </c>
      <c r="L11" s="71">
        <f>DatosDelitos!O5+DatosDelitos!O13-DatosDelitos!O17</f>
        <v>638</v>
      </c>
    </row>
    <row r="12" spans="2:13" ht="13.15" customHeight="1" x14ac:dyDescent="0.2">
      <c r="B12" s="201" t="s">
        <v>275</v>
      </c>
      <c r="C12" s="201"/>
      <c r="D12" s="72">
        <f>DatosDelitos!B10</f>
        <v>0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01" t="s">
        <v>318</v>
      </c>
      <c r="C13" s="201"/>
      <c r="D13" s="72">
        <f>DatosDelitos!B20</f>
        <v>3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01" t="s">
        <v>321</v>
      </c>
      <c r="C14" s="201"/>
      <c r="D14" s="72">
        <f>DatosDelitos!B23</f>
        <v>1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01" t="s">
        <v>908</v>
      </c>
      <c r="C15" s="201"/>
      <c r="D15" s="72">
        <f>DatosDelitos!B17+DatosDelitos!B44</f>
        <v>559</v>
      </c>
      <c r="E15" s="73">
        <f>DatosDelitos!G17+DatosDelitos!G44</f>
        <v>185</v>
      </c>
      <c r="F15" s="73">
        <f>DatosDelitos!H16+DatosDelitos!H44</f>
        <v>96</v>
      </c>
      <c r="G15" s="73">
        <f>DatosDelitos!I17+DatosDelitos!I44</f>
        <v>4</v>
      </c>
      <c r="H15" s="73">
        <f>DatosDelitos!J17+DatosDelitos!J44</f>
        <v>2</v>
      </c>
      <c r="I15" s="73">
        <f>DatosDelitos!K17+DatosDelitos!K44</f>
        <v>0</v>
      </c>
      <c r="J15" s="73">
        <f>DatosDelitos!L17+DatosDelitos!L44</f>
        <v>2</v>
      </c>
      <c r="K15" s="73">
        <f>DatosDelitos!N17+DatosDelitos!N44</f>
        <v>11</v>
      </c>
      <c r="L15" s="74">
        <f>DatosDelitos!O17+DatosDelitos!O44</f>
        <v>439</v>
      </c>
    </row>
    <row r="16" spans="2:13" ht="13.15" customHeight="1" x14ac:dyDescent="0.2">
      <c r="B16" s="201" t="s">
        <v>909</v>
      </c>
      <c r="C16" s="201"/>
      <c r="D16" s="72">
        <f>DatosDelitos!B30</f>
        <v>569</v>
      </c>
      <c r="E16" s="73">
        <f>DatosDelitos!G30</f>
        <v>110</v>
      </c>
      <c r="F16" s="73">
        <f>DatosDelitos!H30</f>
        <v>202</v>
      </c>
      <c r="G16" s="73">
        <f>DatosDelitos!I30</f>
        <v>0</v>
      </c>
      <c r="H16" s="73">
        <f>DatosDelitos!J30</f>
        <v>4</v>
      </c>
      <c r="I16" s="73">
        <f>DatosDelitos!K30</f>
        <v>0</v>
      </c>
      <c r="J16" s="73">
        <f>DatosDelitos!L30</f>
        <v>0</v>
      </c>
      <c r="K16" s="73">
        <f>DatosDelitos!N30</f>
        <v>7</v>
      </c>
      <c r="L16" s="74">
        <f>DatosDelitos!O30</f>
        <v>451</v>
      </c>
    </row>
    <row r="17" spans="2:12" ht="13.15" customHeight="1" x14ac:dyDescent="0.2">
      <c r="B17" s="202" t="s">
        <v>910</v>
      </c>
      <c r="C17" s="202"/>
      <c r="D17" s="72">
        <f>DatosDelitos!B42-DatosDelitos!B44</f>
        <v>10</v>
      </c>
      <c r="E17" s="73">
        <f>DatosDelitos!G42-DatosDelitos!G44</f>
        <v>2</v>
      </c>
      <c r="F17" s="73">
        <f>DatosDelitos!H42-DatosDelitos!H44</f>
        <v>4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8</v>
      </c>
    </row>
    <row r="18" spans="2:12" ht="13.15" customHeight="1" x14ac:dyDescent="0.2">
      <c r="B18" s="201" t="s">
        <v>911</v>
      </c>
      <c r="C18" s="201"/>
      <c r="D18" s="72">
        <f>DatosDelitos!B50</f>
        <v>247</v>
      </c>
      <c r="E18" s="73">
        <f>DatosDelitos!G50</f>
        <v>47</v>
      </c>
      <c r="F18" s="73">
        <f>DatosDelitos!H50</f>
        <v>43</v>
      </c>
      <c r="G18" s="73">
        <f>DatosDelitos!I50</f>
        <v>34</v>
      </c>
      <c r="H18" s="73">
        <f>DatosDelitos!J50</f>
        <v>44</v>
      </c>
      <c r="I18" s="73">
        <f>DatosDelitos!K50</f>
        <v>0</v>
      </c>
      <c r="J18" s="73">
        <f>DatosDelitos!L50</f>
        <v>0</v>
      </c>
      <c r="K18" s="73">
        <f>DatosDelitos!N50</f>
        <v>14</v>
      </c>
      <c r="L18" s="74">
        <f>DatosDelitos!O50</f>
        <v>121</v>
      </c>
    </row>
    <row r="19" spans="2:12" ht="13.15" customHeight="1" x14ac:dyDescent="0.2">
      <c r="B19" s="201" t="s">
        <v>912</v>
      </c>
      <c r="C19" s="201"/>
      <c r="D19" s="72">
        <f>DatosDelitos!B72</f>
        <v>5</v>
      </c>
      <c r="E19" s="73">
        <f>DatosDelitos!G72</f>
        <v>0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1</v>
      </c>
    </row>
    <row r="20" spans="2:12" ht="27" customHeight="1" x14ac:dyDescent="0.2">
      <c r="B20" s="201" t="s">
        <v>913</v>
      </c>
      <c r="C20" s="201"/>
      <c r="D20" s="72">
        <f>DatosDelitos!B74</f>
        <v>25</v>
      </c>
      <c r="E20" s="73">
        <f>DatosDelitos!G74</f>
        <v>10</v>
      </c>
      <c r="F20" s="73">
        <f>DatosDelitos!H74</f>
        <v>8</v>
      </c>
      <c r="G20" s="73">
        <f>DatosDelitos!I74</f>
        <v>0</v>
      </c>
      <c r="H20" s="73">
        <f>DatosDelitos!J74</f>
        <v>0</v>
      </c>
      <c r="I20" s="73">
        <f>DatosDelitos!K74</f>
        <v>0</v>
      </c>
      <c r="J20" s="73">
        <f>DatosDelitos!L74</f>
        <v>0</v>
      </c>
      <c r="K20" s="73">
        <f>DatosDelitos!N74</f>
        <v>1</v>
      </c>
      <c r="L20" s="74">
        <f>DatosDelitos!O74</f>
        <v>17</v>
      </c>
    </row>
    <row r="21" spans="2:12" ht="13.15" customHeight="1" x14ac:dyDescent="0.2">
      <c r="B21" s="202" t="s">
        <v>914</v>
      </c>
      <c r="C21" s="202"/>
      <c r="D21" s="72">
        <f>DatosDelitos!B82</f>
        <v>107</v>
      </c>
      <c r="E21" s="73">
        <f>DatosDelitos!G82</f>
        <v>5</v>
      </c>
      <c r="F21" s="73">
        <f>DatosDelitos!H82</f>
        <v>25</v>
      </c>
      <c r="G21" s="73">
        <f>DatosDelitos!I82</f>
        <v>0</v>
      </c>
      <c r="H21" s="73">
        <f>DatosDelitos!J82</f>
        <v>0</v>
      </c>
      <c r="I21" s="73">
        <f>DatosDelitos!K82</f>
        <v>0</v>
      </c>
      <c r="J21" s="73">
        <f>DatosDelitos!L82</f>
        <v>0</v>
      </c>
      <c r="K21" s="73">
        <f>DatosDelitos!N82</f>
        <v>0</v>
      </c>
      <c r="L21" s="74">
        <f>DatosDelitos!O82</f>
        <v>49</v>
      </c>
    </row>
    <row r="22" spans="2:12" ht="13.15" customHeight="1" x14ac:dyDescent="0.2">
      <c r="B22" s="201" t="s">
        <v>915</v>
      </c>
      <c r="C22" s="201"/>
      <c r="D22" s="72">
        <f>DatosDelitos!B85</f>
        <v>500</v>
      </c>
      <c r="E22" s="73">
        <f>DatosDelitos!G85</f>
        <v>296</v>
      </c>
      <c r="F22" s="73">
        <f>DatosDelitos!H85</f>
        <v>259</v>
      </c>
      <c r="G22" s="73">
        <f>DatosDelitos!I85</f>
        <v>0</v>
      </c>
      <c r="H22" s="73">
        <f>DatosDelitos!J85</f>
        <v>0</v>
      </c>
      <c r="I22" s="73">
        <f>DatosDelitos!K85</f>
        <v>0</v>
      </c>
      <c r="J22" s="73">
        <f>DatosDelitos!L85</f>
        <v>0</v>
      </c>
      <c r="K22" s="73">
        <f>DatosDelitos!N85</f>
        <v>0</v>
      </c>
      <c r="L22" s="74">
        <f>DatosDelitos!O85</f>
        <v>144</v>
      </c>
    </row>
    <row r="23" spans="2:12" ht="13.15" customHeight="1" x14ac:dyDescent="0.2">
      <c r="B23" s="201" t="s">
        <v>643</v>
      </c>
      <c r="C23" s="201"/>
      <c r="D23" s="72">
        <f>DatosDelitos!B97</f>
        <v>3492</v>
      </c>
      <c r="E23" s="73">
        <f>DatosDelitos!G97</f>
        <v>1012</v>
      </c>
      <c r="F23" s="73">
        <f>DatosDelitos!H97</f>
        <v>917</v>
      </c>
      <c r="G23" s="73">
        <f>DatosDelitos!I97</f>
        <v>0</v>
      </c>
      <c r="H23" s="73">
        <f>DatosDelitos!J97</f>
        <v>3</v>
      </c>
      <c r="I23" s="73">
        <f>DatosDelitos!K97</f>
        <v>0</v>
      </c>
      <c r="J23" s="73">
        <f>DatosDelitos!L97</f>
        <v>1</v>
      </c>
      <c r="K23" s="73">
        <f>DatosDelitos!N97</f>
        <v>54</v>
      </c>
      <c r="L23" s="74">
        <f>DatosDelitos!O97</f>
        <v>769</v>
      </c>
    </row>
    <row r="24" spans="2:12" ht="27" customHeight="1" x14ac:dyDescent="0.2">
      <c r="B24" s="201" t="s">
        <v>916</v>
      </c>
      <c r="C24" s="201"/>
      <c r="D24" s="72">
        <f>DatosDelitos!B131</f>
        <v>29</v>
      </c>
      <c r="E24" s="73">
        <f>DatosDelitos!G131</f>
        <v>18</v>
      </c>
      <c r="F24" s="73">
        <f>DatosDelitos!H131</f>
        <v>17</v>
      </c>
      <c r="G24" s="73">
        <f>DatosDelitos!I131</f>
        <v>0</v>
      </c>
      <c r="H24" s="73">
        <f>DatosDelitos!J131</f>
        <v>0</v>
      </c>
      <c r="I24" s="73">
        <f>DatosDelitos!K131</f>
        <v>0</v>
      </c>
      <c r="J24" s="73">
        <f>DatosDelitos!L131</f>
        <v>0</v>
      </c>
      <c r="K24" s="73">
        <f>DatosDelitos!N131</f>
        <v>0</v>
      </c>
      <c r="L24" s="74">
        <f>DatosDelitos!O131</f>
        <v>9</v>
      </c>
    </row>
    <row r="25" spans="2:12" ht="13.15" customHeight="1" x14ac:dyDescent="0.2">
      <c r="B25" s="201" t="s">
        <v>917</v>
      </c>
      <c r="C25" s="201"/>
      <c r="D25" s="72">
        <f>DatosDelitos!B137</f>
        <v>9</v>
      </c>
      <c r="E25" s="73">
        <f>DatosDelitos!G137</f>
        <v>1</v>
      </c>
      <c r="F25" s="73">
        <f>DatosDelitos!H137</f>
        <v>6</v>
      </c>
      <c r="G25" s="73">
        <f>DatosDelitos!I137</f>
        <v>0</v>
      </c>
      <c r="H25" s="73">
        <f>DatosDelitos!J137</f>
        <v>0</v>
      </c>
      <c r="I25" s="73">
        <f>DatosDelitos!K137</f>
        <v>0</v>
      </c>
      <c r="J25" s="73">
        <f>DatosDelitos!L137</f>
        <v>0</v>
      </c>
      <c r="K25" s="73">
        <f>DatosDelitos!N137</f>
        <v>0</v>
      </c>
      <c r="L25" s="74">
        <f>DatosDelitos!O137</f>
        <v>5</v>
      </c>
    </row>
    <row r="26" spans="2:12" ht="13.15" customHeight="1" x14ac:dyDescent="0.2">
      <c r="B26" s="202" t="s">
        <v>918</v>
      </c>
      <c r="C26" s="202"/>
      <c r="D26" s="72">
        <f>DatosDelitos!B144</f>
        <v>788</v>
      </c>
      <c r="E26" s="73">
        <f>DatosDelitos!G144</f>
        <v>26</v>
      </c>
      <c r="F26" s="73">
        <f>DatosDelitos!H144</f>
        <v>26</v>
      </c>
      <c r="G26" s="73">
        <f>DatosDelitos!I144</f>
        <v>0</v>
      </c>
      <c r="H26" s="73">
        <f>DatosDelitos!J144</f>
        <v>0</v>
      </c>
      <c r="I26" s="73">
        <f>DatosDelitos!K144</f>
        <v>0</v>
      </c>
      <c r="J26" s="73">
        <f>DatosDelitos!L144</f>
        <v>0</v>
      </c>
      <c r="K26" s="73">
        <f>DatosDelitos!N144</f>
        <v>19</v>
      </c>
      <c r="L26" s="74">
        <f>DatosDelitos!O144</f>
        <v>12</v>
      </c>
    </row>
    <row r="27" spans="2:12" ht="38.25" customHeight="1" x14ac:dyDescent="0.2">
      <c r="B27" s="201" t="s">
        <v>919</v>
      </c>
      <c r="C27" s="201"/>
      <c r="D27" s="72">
        <f>DatosDelitos!B147</f>
        <v>52</v>
      </c>
      <c r="E27" s="73">
        <f>DatosDelitos!G147</f>
        <v>34</v>
      </c>
      <c r="F27" s="73">
        <f>DatosDelitos!H147</f>
        <v>25</v>
      </c>
      <c r="G27" s="73">
        <f>DatosDelitos!I147</f>
        <v>0</v>
      </c>
      <c r="H27" s="73">
        <f>DatosDelitos!J147</f>
        <v>0</v>
      </c>
      <c r="I27" s="73">
        <f>DatosDelitos!K147</f>
        <v>0</v>
      </c>
      <c r="J27" s="73">
        <f>DatosDelitos!L147</f>
        <v>0</v>
      </c>
      <c r="K27" s="73">
        <f>DatosDelitos!N147</f>
        <v>0</v>
      </c>
      <c r="L27" s="74">
        <f>DatosDelitos!O147</f>
        <v>7</v>
      </c>
    </row>
    <row r="28" spans="2:12" ht="13.15" customHeight="1" x14ac:dyDescent="0.2">
      <c r="B28" s="201" t="s">
        <v>920</v>
      </c>
      <c r="C28" s="201"/>
      <c r="D28" s="72">
        <f>DatosDelitos!B156+SUM(DatosDelitos!B167:B172)</f>
        <v>34</v>
      </c>
      <c r="E28" s="73">
        <f>DatosDelitos!G156+SUM(DatosDelitos!G167:G172)</f>
        <v>10</v>
      </c>
      <c r="F28" s="73">
        <f>DatosDelitos!H156+SUM(DatosDelitos!H167:H172)</f>
        <v>4</v>
      </c>
      <c r="G28" s="73">
        <f>DatosDelitos!I156+SUM(DatosDelitos!I167:I172)</f>
        <v>0</v>
      </c>
      <c r="H28" s="73">
        <f>DatosDelitos!J156+SUM(DatosDelitos!J167:J172)</f>
        <v>3</v>
      </c>
      <c r="I28" s="73">
        <f>DatosDelitos!K156+SUM(DatosDelitos!K167:K172)</f>
        <v>0</v>
      </c>
      <c r="J28" s="73">
        <f>DatosDelitos!L156+SUM(DatosDelitos!L167:L172)</f>
        <v>0</v>
      </c>
      <c r="K28" s="73">
        <f>DatosDelitos!N156+SUM(DatosDelitos!N167:N172)</f>
        <v>1</v>
      </c>
      <c r="L28" s="73">
        <f>DatosDelitos!O156+SUM(DatosDelitos!O167:P172)</f>
        <v>7</v>
      </c>
    </row>
    <row r="29" spans="2:12" ht="13.15" customHeight="1" x14ac:dyDescent="0.2">
      <c r="B29" s="201" t="s">
        <v>921</v>
      </c>
      <c r="C29" s="201"/>
      <c r="D29" s="72">
        <f>SUM(DatosDelitos!B173:B177)</f>
        <v>400</v>
      </c>
      <c r="E29" s="73">
        <f>SUM(DatosDelitos!G173:G177)</f>
        <v>265</v>
      </c>
      <c r="F29" s="73">
        <f>SUM(DatosDelitos!H173:H177)</f>
        <v>208</v>
      </c>
      <c r="G29" s="73">
        <f>SUM(DatosDelitos!I173:I177)</f>
        <v>1</v>
      </c>
      <c r="H29" s="73">
        <f>SUM(DatosDelitos!J173:J177)</f>
        <v>1</v>
      </c>
      <c r="I29" s="73">
        <f>SUM(DatosDelitos!K173:K177)</f>
        <v>0</v>
      </c>
      <c r="J29" s="73">
        <f>SUM(DatosDelitos!L173:L177)</f>
        <v>0</v>
      </c>
      <c r="K29" s="73">
        <f>SUM(DatosDelitos!N173:N177)</f>
        <v>113</v>
      </c>
      <c r="L29" s="73">
        <f>SUM(DatosDelitos!O173:O177)</f>
        <v>130</v>
      </c>
    </row>
    <row r="30" spans="2:12" ht="13.15" customHeight="1" x14ac:dyDescent="0.2">
      <c r="B30" s="201" t="s">
        <v>922</v>
      </c>
      <c r="C30" s="201"/>
      <c r="D30" s="72">
        <f>DatosDelitos!B178</f>
        <v>243</v>
      </c>
      <c r="E30" s="73">
        <f>DatosDelitos!G178</f>
        <v>225</v>
      </c>
      <c r="F30" s="73">
        <f>DatosDelitos!H178</f>
        <v>248</v>
      </c>
      <c r="G30" s="73">
        <f>DatosDelitos!I178</f>
        <v>0</v>
      </c>
      <c r="H30" s="73">
        <f>DatosDelitos!J178</f>
        <v>0</v>
      </c>
      <c r="I30" s="73">
        <f>DatosDelitos!K178</f>
        <v>0</v>
      </c>
      <c r="J30" s="73">
        <f>DatosDelitos!L178</f>
        <v>0</v>
      </c>
      <c r="K30" s="73">
        <f>DatosDelitos!N178</f>
        <v>0</v>
      </c>
      <c r="L30" s="73">
        <f>DatosDelitos!O178</f>
        <v>1443</v>
      </c>
    </row>
    <row r="31" spans="2:12" ht="13.15" customHeight="1" x14ac:dyDescent="0.2">
      <c r="B31" s="201" t="s">
        <v>923</v>
      </c>
      <c r="C31" s="201"/>
      <c r="D31" s="72">
        <f>DatosDelitos!B186</f>
        <v>194</v>
      </c>
      <c r="E31" s="73">
        <f>DatosDelitos!G186</f>
        <v>107</v>
      </c>
      <c r="F31" s="73">
        <f>DatosDelitos!H186</f>
        <v>132</v>
      </c>
      <c r="G31" s="73">
        <f>DatosDelitos!I186</f>
        <v>2</v>
      </c>
      <c r="H31" s="73">
        <f>DatosDelitos!J186</f>
        <v>4</v>
      </c>
      <c r="I31" s="73">
        <f>DatosDelitos!K186</f>
        <v>0</v>
      </c>
      <c r="J31" s="73">
        <f>DatosDelitos!L186</f>
        <v>0</v>
      </c>
      <c r="K31" s="73">
        <f>DatosDelitos!N186</f>
        <v>0</v>
      </c>
      <c r="L31" s="73">
        <f>DatosDelitos!O186</f>
        <v>90</v>
      </c>
    </row>
    <row r="32" spans="2:12" ht="13.15" customHeight="1" x14ac:dyDescent="0.2">
      <c r="B32" s="201" t="s">
        <v>924</v>
      </c>
      <c r="C32" s="201"/>
      <c r="D32" s="72">
        <f>DatosDelitos!B201</f>
        <v>71</v>
      </c>
      <c r="E32" s="73">
        <f>DatosDelitos!G201</f>
        <v>43</v>
      </c>
      <c r="F32" s="73">
        <f>DatosDelitos!H201</f>
        <v>38</v>
      </c>
      <c r="G32" s="73">
        <f>DatosDelitos!I201</f>
        <v>0</v>
      </c>
      <c r="H32" s="73">
        <f>DatosDelitos!J201</f>
        <v>0</v>
      </c>
      <c r="I32" s="73">
        <f>DatosDelitos!K201</f>
        <v>0</v>
      </c>
      <c r="J32" s="73">
        <f>DatosDelitos!L201</f>
        <v>0</v>
      </c>
      <c r="K32" s="73">
        <f>DatosDelitos!N201</f>
        <v>0</v>
      </c>
      <c r="L32" s="73">
        <f>DatosDelitos!O201</f>
        <v>45</v>
      </c>
    </row>
    <row r="33" spans="2:13" ht="13.15" customHeight="1" x14ac:dyDescent="0.2">
      <c r="B33" s="201" t="s">
        <v>925</v>
      </c>
      <c r="C33" s="201"/>
      <c r="D33" s="72">
        <f>DatosDelitos!B221</f>
        <v>788</v>
      </c>
      <c r="E33" s="73">
        <f>DatosDelitos!G221</f>
        <v>265</v>
      </c>
      <c r="F33" s="73">
        <f>DatosDelitos!H221</f>
        <v>220</v>
      </c>
      <c r="G33" s="73">
        <f>DatosDelitos!I221</f>
        <v>0</v>
      </c>
      <c r="H33" s="73">
        <f>DatosDelitos!J221</f>
        <v>1</v>
      </c>
      <c r="I33" s="73">
        <f>DatosDelitos!K221</f>
        <v>0</v>
      </c>
      <c r="J33" s="73">
        <f>DatosDelitos!L221</f>
        <v>0</v>
      </c>
      <c r="K33" s="73">
        <f>DatosDelitos!N221</f>
        <v>17</v>
      </c>
      <c r="L33" s="73">
        <f>DatosDelitos!O221</f>
        <v>365</v>
      </c>
    </row>
    <row r="34" spans="2:13" ht="13.15" customHeight="1" x14ac:dyDescent="0.2">
      <c r="B34" s="201" t="s">
        <v>926</v>
      </c>
      <c r="C34" s="201"/>
      <c r="D34" s="72">
        <f>DatosDelitos!B242</f>
        <v>4</v>
      </c>
      <c r="E34" s="73">
        <f>DatosDelitos!G242</f>
        <v>1</v>
      </c>
      <c r="F34" s="73">
        <f>DatosDelitos!H242</f>
        <v>9</v>
      </c>
      <c r="G34" s="73">
        <f>DatosDelitos!I242</f>
        <v>0</v>
      </c>
      <c r="H34" s="73">
        <f>DatosDelitos!J242</f>
        <v>0</v>
      </c>
      <c r="I34" s="73">
        <f>DatosDelitos!K242</f>
        <v>0</v>
      </c>
      <c r="J34" s="73">
        <f>DatosDelitos!L242</f>
        <v>0</v>
      </c>
      <c r="K34" s="73">
        <f>DatosDelitos!N242</f>
        <v>0</v>
      </c>
      <c r="L34" s="73">
        <f>DatosDelitos!O242</f>
        <v>11</v>
      </c>
    </row>
    <row r="35" spans="2:13" ht="13.15" customHeight="1" x14ac:dyDescent="0.2">
      <c r="B35" s="201" t="s">
        <v>927</v>
      </c>
      <c r="C35" s="201"/>
      <c r="D35" s="72">
        <f>DatosDelitos!B269</f>
        <v>147</v>
      </c>
      <c r="E35" s="73">
        <f>DatosDelitos!G269</f>
        <v>137</v>
      </c>
      <c r="F35" s="73">
        <f>DatosDelitos!H269</f>
        <v>199</v>
      </c>
      <c r="G35" s="73">
        <f>DatosDelitos!I269</f>
        <v>0</v>
      </c>
      <c r="H35" s="73">
        <f>DatosDelitos!J269</f>
        <v>2</v>
      </c>
      <c r="I35" s="73">
        <f>DatosDelitos!K269</f>
        <v>0</v>
      </c>
      <c r="J35" s="73">
        <f>DatosDelitos!L269</f>
        <v>1</v>
      </c>
      <c r="K35" s="73">
        <f>DatosDelitos!N269</f>
        <v>2</v>
      </c>
      <c r="L35" s="73">
        <f>DatosDelitos!O269</f>
        <v>225</v>
      </c>
    </row>
    <row r="36" spans="2:13" ht="38.25" customHeight="1" x14ac:dyDescent="0.2">
      <c r="B36" s="201" t="s">
        <v>928</v>
      </c>
      <c r="C36" s="201"/>
      <c r="D36" s="72">
        <f>DatosDelitos!B299</f>
        <v>0</v>
      </c>
      <c r="E36" s="73">
        <f>DatosDelitos!G299</f>
        <v>0</v>
      </c>
      <c r="F36" s="73">
        <f>DatosDelitos!H299</f>
        <v>0</v>
      </c>
      <c r="G36" s="73">
        <f>DatosDelitos!I299</f>
        <v>0</v>
      </c>
      <c r="H36" s="73">
        <f>DatosDelitos!J299</f>
        <v>0</v>
      </c>
      <c r="I36" s="73">
        <f>DatosDelitos!K299</f>
        <v>0</v>
      </c>
      <c r="J36" s="73">
        <f>DatosDelitos!L299</f>
        <v>0</v>
      </c>
      <c r="K36" s="73">
        <f>DatosDelitos!N299</f>
        <v>0</v>
      </c>
      <c r="L36" s="73">
        <f>DatosDelitos!O299</f>
        <v>0</v>
      </c>
    </row>
    <row r="37" spans="2:13" ht="13.15" customHeight="1" x14ac:dyDescent="0.2">
      <c r="B37" s="201" t="s">
        <v>929</v>
      </c>
      <c r="C37" s="201"/>
      <c r="D37" s="72">
        <f>DatosDelitos!B303</f>
        <v>16</v>
      </c>
      <c r="E37" s="73">
        <f>DatosDelitos!G303</f>
        <v>0</v>
      </c>
      <c r="F37" s="73">
        <f>DatosDelitos!H303</f>
        <v>1</v>
      </c>
      <c r="G37" s="73">
        <f>DatosDelitos!I303</f>
        <v>0</v>
      </c>
      <c r="H37" s="73">
        <f>DatosDelitos!J303</f>
        <v>0</v>
      </c>
      <c r="I37" s="73">
        <f>DatosDelitos!K303</f>
        <v>0</v>
      </c>
      <c r="J37" s="73">
        <f>DatosDelitos!L303</f>
        <v>0</v>
      </c>
      <c r="K37" s="73">
        <f>DatosDelitos!N303</f>
        <v>0</v>
      </c>
      <c r="L37" s="73">
        <f>DatosDelitos!O303</f>
        <v>0</v>
      </c>
    </row>
    <row r="38" spans="2:13" ht="13.15" customHeight="1" x14ac:dyDescent="0.2">
      <c r="B38" s="201" t="s">
        <v>930</v>
      </c>
      <c r="C38" s="201"/>
      <c r="D38" s="72">
        <f>DatosDelitos!B310+DatosDelitos!B316+DatosDelitos!B318</f>
        <v>26</v>
      </c>
      <c r="E38" s="73">
        <f>DatosDelitos!G310+DatosDelitos!G316+DatosDelitos!G318</f>
        <v>8</v>
      </c>
      <c r="F38" s="73">
        <f>DatosDelitos!H310+DatosDelitos!H316+DatosDelitos!H318</f>
        <v>7</v>
      </c>
      <c r="G38" s="73">
        <f>DatosDelitos!I310+DatosDelitos!I316+DatosDelitos!I318</f>
        <v>0</v>
      </c>
      <c r="H38" s="73">
        <f>DatosDelitos!J310+DatosDelitos!J316+DatosDelitos!J318</f>
        <v>0</v>
      </c>
      <c r="I38" s="73">
        <f>DatosDelitos!K310+DatosDelitos!K316+DatosDelitos!K318</f>
        <v>0</v>
      </c>
      <c r="J38" s="73">
        <f>DatosDelitos!L310+DatosDelitos!L316+DatosDelitos!L318</f>
        <v>0</v>
      </c>
      <c r="K38" s="73">
        <f>DatosDelitos!N310+DatosDelitos!N316+DatosDelitos!N318</f>
        <v>0</v>
      </c>
      <c r="L38" s="73">
        <f>DatosDelitos!O310+DatosDelitos!O316+DatosDelitos!O318</f>
        <v>2</v>
      </c>
    </row>
    <row r="39" spans="2:13" ht="13.15" customHeight="1" x14ac:dyDescent="0.2">
      <c r="B39" s="201" t="s">
        <v>931</v>
      </c>
      <c r="C39" s="201"/>
      <c r="D39" s="72">
        <f>DatosDelitos!B321</f>
        <v>5136</v>
      </c>
      <c r="E39" s="73">
        <f>DatosDelitos!G321</f>
        <v>104</v>
      </c>
      <c r="F39" s="73">
        <f>DatosDelitos!H321</f>
        <v>0</v>
      </c>
      <c r="G39" s="73">
        <f>DatosDelitos!I321</f>
        <v>1</v>
      </c>
      <c r="H39" s="73">
        <f>DatosDelitos!J321</f>
        <v>0</v>
      </c>
      <c r="I39" s="73">
        <f>DatosDelitos!K321</f>
        <v>0</v>
      </c>
      <c r="J39" s="73">
        <f>DatosDelitos!L321</f>
        <v>0</v>
      </c>
      <c r="K39" s="73">
        <f>DatosDelitos!N321</f>
        <v>1</v>
      </c>
      <c r="L39" s="73">
        <f>DatosDelitos!O321</f>
        <v>9</v>
      </c>
    </row>
    <row r="40" spans="2:13" ht="13.15" customHeight="1" x14ac:dyDescent="0.2">
      <c r="B40" s="201" t="s">
        <v>932</v>
      </c>
      <c r="C40" s="201"/>
      <c r="D40" s="72">
        <f>DatosDelitos!B323</f>
        <v>7</v>
      </c>
      <c r="E40" s="72">
        <f>DatosDelitos!G323</f>
        <v>2</v>
      </c>
      <c r="F40" s="72">
        <f>DatosDelitos!H323</f>
        <v>2</v>
      </c>
      <c r="G40" s="72">
        <f>DatosDelitos!I323</f>
        <v>1</v>
      </c>
      <c r="H40" s="72">
        <f>DatosDelitos!J323</f>
        <v>0</v>
      </c>
      <c r="I40" s="72">
        <f>DatosDelitos!K323</f>
        <v>0</v>
      </c>
      <c r="J40" s="72">
        <f>DatosDelitos!L323</f>
        <v>0</v>
      </c>
      <c r="K40" s="72">
        <f>DatosDelitos!N323</f>
        <v>0</v>
      </c>
      <c r="L40" s="72">
        <f>DatosDelitos!O323</f>
        <v>0</v>
      </c>
    </row>
    <row r="41" spans="2:13" ht="13.15" customHeight="1" x14ac:dyDescent="0.2">
      <c r="B41" s="201" t="s">
        <v>623</v>
      </c>
      <c r="C41" s="201"/>
      <c r="D41" s="72">
        <f>DatosDelitos!B325</f>
        <v>0</v>
      </c>
      <c r="E41" s="72">
        <f>DatosDelitos!G325</f>
        <v>0</v>
      </c>
      <c r="F41" s="72">
        <f>DatosDelitos!H325</f>
        <v>0</v>
      </c>
      <c r="G41" s="72">
        <f>DatosDelitos!I325</f>
        <v>0</v>
      </c>
      <c r="H41" s="72">
        <f>DatosDelitos!J325</f>
        <v>0</v>
      </c>
      <c r="I41" s="72">
        <f>DatosDelitos!K325</f>
        <v>0</v>
      </c>
      <c r="J41" s="72">
        <f>DatosDelitos!L325</f>
        <v>0</v>
      </c>
      <c r="K41" s="72">
        <f>DatosDelitos!N325</f>
        <v>0</v>
      </c>
      <c r="L41" s="72">
        <f>DatosDelitos!O325</f>
        <v>0</v>
      </c>
    </row>
    <row r="42" spans="2:13" ht="13.9" customHeight="1" thickBot="1" x14ac:dyDescent="0.25">
      <c r="B42" s="204" t="s">
        <v>624</v>
      </c>
      <c r="C42" s="204"/>
      <c r="D42" s="75">
        <f t="shared" ref="D42:L42" si="0">SUM(D11:D41)</f>
        <v>22823</v>
      </c>
      <c r="E42" s="75">
        <f t="shared" si="0"/>
        <v>3212</v>
      </c>
      <c r="F42" s="75">
        <f t="shared" si="0"/>
        <v>3075</v>
      </c>
      <c r="G42" s="75">
        <f t="shared" si="0"/>
        <v>47</v>
      </c>
      <c r="H42" s="75">
        <f t="shared" si="0"/>
        <v>77</v>
      </c>
      <c r="I42" s="75">
        <f t="shared" si="0"/>
        <v>7</v>
      </c>
      <c r="J42" s="75">
        <f t="shared" si="0"/>
        <v>15</v>
      </c>
      <c r="K42" s="75">
        <f t="shared" si="0"/>
        <v>257</v>
      </c>
      <c r="L42" s="75">
        <f t="shared" si="0"/>
        <v>4997</v>
      </c>
    </row>
    <row r="45" spans="2:13" ht="15.75" x14ac:dyDescent="0.25">
      <c r="B45" s="76" t="s">
        <v>933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897</v>
      </c>
      <c r="E47" s="54" t="s">
        <v>898</v>
      </c>
    </row>
    <row r="48" spans="2:13" ht="13.15" customHeight="1" x14ac:dyDescent="0.25">
      <c r="B48" s="203" t="s">
        <v>934</v>
      </c>
      <c r="C48" s="203"/>
      <c r="D48" s="78">
        <f>DatosDelitos!E5</f>
        <v>1</v>
      </c>
      <c r="E48" s="78">
        <f>DatosDelitos!F5</f>
        <v>0</v>
      </c>
    </row>
    <row r="49" spans="2:5" ht="13.15" customHeight="1" x14ac:dyDescent="0.25">
      <c r="B49" s="203" t="s">
        <v>935</v>
      </c>
      <c r="C49" s="203"/>
      <c r="D49" s="78">
        <f>DatosDelitos!E13-DatosDelitos!E17</f>
        <v>312</v>
      </c>
      <c r="E49" s="78">
        <f>DatosDelitos!F13-DatosDelitos!F17</f>
        <v>404</v>
      </c>
    </row>
    <row r="50" spans="2:5" ht="13.15" customHeight="1" x14ac:dyDescent="0.25">
      <c r="B50" s="203" t="s">
        <v>275</v>
      </c>
      <c r="C50" s="203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03" t="s">
        <v>318</v>
      </c>
      <c r="C51" s="203"/>
      <c r="D51" s="78">
        <f>DatosDelitos!E20</f>
        <v>0</v>
      </c>
      <c r="E51" s="78">
        <f>DatosDelitos!F20</f>
        <v>1</v>
      </c>
    </row>
    <row r="52" spans="2:5" ht="13.15" customHeight="1" x14ac:dyDescent="0.25">
      <c r="B52" s="203" t="s">
        <v>321</v>
      </c>
      <c r="C52" s="203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03" t="s">
        <v>908</v>
      </c>
      <c r="C53" s="203"/>
      <c r="D53" s="78">
        <f>DatosDelitos!E17+DatosDelitos!E44</f>
        <v>657</v>
      </c>
      <c r="E53" s="78">
        <f>DatosDelitos!F17+DatosDelitos!F44</f>
        <v>554</v>
      </c>
    </row>
    <row r="54" spans="2:5" ht="13.15" customHeight="1" x14ac:dyDescent="0.25">
      <c r="B54" s="203" t="s">
        <v>909</v>
      </c>
      <c r="C54" s="203"/>
      <c r="D54" s="78">
        <f>DatosDelitos!E30</f>
        <v>311</v>
      </c>
      <c r="E54" s="78">
        <f>DatosDelitos!F30</f>
        <v>410</v>
      </c>
    </row>
    <row r="55" spans="2:5" ht="13.15" customHeight="1" x14ac:dyDescent="0.25">
      <c r="B55" s="203" t="s">
        <v>910</v>
      </c>
      <c r="C55" s="203"/>
      <c r="D55" s="78">
        <f>DatosDelitos!E42-DatosDelitos!E44</f>
        <v>1</v>
      </c>
      <c r="E55" s="78">
        <f>DatosDelitos!F42-DatosDelitos!F44</f>
        <v>0</v>
      </c>
    </row>
    <row r="56" spans="2:5" ht="13.15" customHeight="1" x14ac:dyDescent="0.25">
      <c r="B56" s="203" t="s">
        <v>911</v>
      </c>
      <c r="C56" s="203"/>
      <c r="D56" s="78">
        <f>DatosDelitos!E50</f>
        <v>31</v>
      </c>
      <c r="E56" s="78">
        <f>DatosDelitos!F50</f>
        <v>28</v>
      </c>
    </row>
    <row r="57" spans="2:5" ht="13.15" customHeight="1" x14ac:dyDescent="0.25">
      <c r="B57" s="203" t="s">
        <v>912</v>
      </c>
      <c r="C57" s="203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03" t="s">
        <v>936</v>
      </c>
      <c r="C58" s="203"/>
      <c r="D58" s="78">
        <f>DatosDelitos!E74</f>
        <v>4</v>
      </c>
      <c r="E58" s="78">
        <f>DatosDelitos!F74</f>
        <v>5</v>
      </c>
    </row>
    <row r="59" spans="2:5" ht="13.15" customHeight="1" x14ac:dyDescent="0.25">
      <c r="B59" s="203" t="s">
        <v>914</v>
      </c>
      <c r="C59" s="203"/>
      <c r="D59" s="78">
        <f>DatosDelitos!E82</f>
        <v>4</v>
      </c>
      <c r="E59" s="78">
        <f>DatosDelitos!F82</f>
        <v>34</v>
      </c>
    </row>
    <row r="60" spans="2:5" ht="13.15" customHeight="1" x14ac:dyDescent="0.25">
      <c r="B60" s="203" t="s">
        <v>915</v>
      </c>
      <c r="C60" s="203"/>
      <c r="D60" s="78">
        <f>DatosDelitos!E85</f>
        <v>9</v>
      </c>
      <c r="E60" s="78">
        <f>DatosDelitos!F85</f>
        <v>11</v>
      </c>
    </row>
    <row r="61" spans="2:5" ht="13.15" customHeight="1" x14ac:dyDescent="0.25">
      <c r="B61" s="203" t="s">
        <v>643</v>
      </c>
      <c r="C61" s="203"/>
      <c r="D61" s="78">
        <f>DatosDelitos!E97</f>
        <v>307</v>
      </c>
      <c r="E61" s="78">
        <f>DatosDelitos!F97</f>
        <v>337</v>
      </c>
    </row>
    <row r="62" spans="2:5" ht="27" customHeight="1" x14ac:dyDescent="0.25">
      <c r="B62" s="203" t="s">
        <v>937</v>
      </c>
      <c r="C62" s="203"/>
      <c r="D62" s="78">
        <f>DatosDelitos!E131</f>
        <v>0</v>
      </c>
      <c r="E62" s="78">
        <f>DatosDelitos!F131</f>
        <v>0</v>
      </c>
    </row>
    <row r="63" spans="2:5" ht="13.15" customHeight="1" x14ac:dyDescent="0.25">
      <c r="B63" s="203" t="s">
        <v>917</v>
      </c>
      <c r="C63" s="203"/>
      <c r="D63" s="78">
        <f>DatosDelitos!E137</f>
        <v>0</v>
      </c>
      <c r="E63" s="78">
        <f>DatosDelitos!F137</f>
        <v>0</v>
      </c>
    </row>
    <row r="64" spans="2:5" ht="13.15" customHeight="1" x14ac:dyDescent="0.25">
      <c r="B64" s="203" t="s">
        <v>918</v>
      </c>
      <c r="C64" s="203"/>
      <c r="D64" s="78">
        <f>DatosDelitos!E144</f>
        <v>0</v>
      </c>
      <c r="E64" s="78">
        <f>DatosDelitos!F144</f>
        <v>0</v>
      </c>
    </row>
    <row r="65" spans="2:5" ht="40.5" customHeight="1" x14ac:dyDescent="0.25">
      <c r="B65" s="203" t="s">
        <v>919</v>
      </c>
      <c r="C65" s="203"/>
      <c r="D65" s="78">
        <f>DatosDelitos!E147</f>
        <v>0</v>
      </c>
      <c r="E65" s="78">
        <f>DatosDelitos!F147</f>
        <v>0</v>
      </c>
    </row>
    <row r="66" spans="2:5" ht="13.15" customHeight="1" x14ac:dyDescent="0.25">
      <c r="B66" s="203" t="s">
        <v>920</v>
      </c>
      <c r="C66" s="203"/>
      <c r="D66" s="78">
        <f>DatosDelitos!E156+SUM(DatosDelitos!E167:F172)</f>
        <v>0</v>
      </c>
      <c r="E66" s="78">
        <f>DatosDelitos!F156+SUM(DatosDelitos!F167:G172)</f>
        <v>5</v>
      </c>
    </row>
    <row r="67" spans="2:5" ht="13.15" customHeight="1" x14ac:dyDescent="0.25">
      <c r="B67" s="203" t="s">
        <v>921</v>
      </c>
      <c r="C67" s="203"/>
      <c r="D67" s="78">
        <f>SUM(DatosDelitos!E173:F177)</f>
        <v>27</v>
      </c>
      <c r="E67" s="78">
        <f>SUM(DatosDelitos!F173:G177)</f>
        <v>278</v>
      </c>
    </row>
    <row r="68" spans="2:5" ht="13.15" customHeight="1" x14ac:dyDescent="0.25">
      <c r="B68" s="203" t="s">
        <v>922</v>
      </c>
      <c r="C68" s="203"/>
      <c r="D68" s="78">
        <f>DatosDelitos!E178</f>
        <v>1232</v>
      </c>
      <c r="E68" s="78">
        <f>DatosDelitos!F178</f>
        <v>1280</v>
      </c>
    </row>
    <row r="69" spans="2:5" ht="13.15" customHeight="1" x14ac:dyDescent="0.25">
      <c r="B69" s="203" t="s">
        <v>923</v>
      </c>
      <c r="C69" s="203"/>
      <c r="D69" s="78">
        <f>DatosDelitos!E186</f>
        <v>13</v>
      </c>
      <c r="E69" s="78">
        <f>DatosDelitos!F186</f>
        <v>12</v>
      </c>
    </row>
    <row r="70" spans="2:5" ht="13.15" customHeight="1" x14ac:dyDescent="0.25">
      <c r="B70" s="203" t="s">
        <v>924</v>
      </c>
      <c r="C70" s="203"/>
      <c r="D70" s="78">
        <f>DatosDelitos!E201</f>
        <v>13</v>
      </c>
      <c r="E70" s="78">
        <f>DatosDelitos!F201</f>
        <v>23</v>
      </c>
    </row>
    <row r="71" spans="2:5" ht="13.15" customHeight="1" x14ac:dyDescent="0.25">
      <c r="B71" s="203" t="s">
        <v>925</v>
      </c>
      <c r="C71" s="203"/>
      <c r="D71" s="78">
        <f>DatosDelitos!E221</f>
        <v>309</v>
      </c>
      <c r="E71" s="78">
        <f>DatosDelitos!F221</f>
        <v>309</v>
      </c>
    </row>
    <row r="72" spans="2:5" ht="13.15" customHeight="1" x14ac:dyDescent="0.25">
      <c r="B72" s="203" t="s">
        <v>926</v>
      </c>
      <c r="C72" s="203"/>
      <c r="D72" s="78">
        <f>DatosDelitos!E242</f>
        <v>0</v>
      </c>
      <c r="E72" s="78">
        <f>DatosDelitos!F242</f>
        <v>0</v>
      </c>
    </row>
    <row r="73" spans="2:5" ht="13.15" customHeight="1" x14ac:dyDescent="0.25">
      <c r="B73" s="203" t="s">
        <v>927</v>
      </c>
      <c r="C73" s="203"/>
      <c r="D73" s="78">
        <f>DatosDelitos!E269</f>
        <v>100</v>
      </c>
      <c r="E73" s="78">
        <f>DatosDelitos!F269</f>
        <v>119</v>
      </c>
    </row>
    <row r="74" spans="2:5" ht="38.25" customHeight="1" x14ac:dyDescent="0.25">
      <c r="B74" s="203" t="s">
        <v>928</v>
      </c>
      <c r="C74" s="203"/>
      <c r="D74" s="78">
        <f>DatosDelitos!E299</f>
        <v>0</v>
      </c>
      <c r="E74" s="78">
        <f>DatosDelitos!F299</f>
        <v>0</v>
      </c>
    </row>
    <row r="75" spans="2:5" ht="13.15" customHeight="1" x14ac:dyDescent="0.25">
      <c r="B75" s="203" t="s">
        <v>929</v>
      </c>
      <c r="C75" s="203"/>
      <c r="D75" s="78">
        <f>DatosDelitos!E303</f>
        <v>0</v>
      </c>
      <c r="E75" s="78">
        <f>DatosDelitos!F303</f>
        <v>0</v>
      </c>
    </row>
    <row r="76" spans="2:5" ht="13.15" customHeight="1" x14ac:dyDescent="0.25">
      <c r="B76" s="203" t="s">
        <v>930</v>
      </c>
      <c r="C76" s="203"/>
      <c r="D76" s="78">
        <f>DatosDelitos!E310+DatosDelitos!E316+DatosDelitos!E318</f>
        <v>1</v>
      </c>
      <c r="E76" s="78">
        <f>DatosDelitos!F310+DatosDelitos!F316+DatosDelitos!F318</f>
        <v>1</v>
      </c>
    </row>
    <row r="77" spans="2:5" ht="13.9" customHeight="1" x14ac:dyDescent="0.25">
      <c r="B77" s="203" t="s">
        <v>931</v>
      </c>
      <c r="C77" s="203"/>
      <c r="D77" s="78">
        <f>DatosDelitos!E321</f>
        <v>12</v>
      </c>
      <c r="E77" s="78">
        <f>DatosDelitos!F321</f>
        <v>0</v>
      </c>
    </row>
    <row r="78" spans="2:5" ht="15" customHeight="1" x14ac:dyDescent="0.25">
      <c r="B78" s="205" t="s">
        <v>932</v>
      </c>
      <c r="C78" s="205"/>
      <c r="D78" s="78">
        <f>DatosDelitos!E323</f>
        <v>0</v>
      </c>
      <c r="E78" s="78">
        <f>DatosDelitos!F323</f>
        <v>0</v>
      </c>
    </row>
    <row r="79" spans="2:5" ht="15" customHeight="1" x14ac:dyDescent="0.25">
      <c r="B79" s="205" t="s">
        <v>623</v>
      </c>
      <c r="C79" s="205"/>
      <c r="D79" s="78">
        <f>DatosDelitos!E325</f>
        <v>0</v>
      </c>
      <c r="E79" s="78">
        <f>DatosDelitos!F325</f>
        <v>0</v>
      </c>
    </row>
    <row r="80" spans="2:5" ht="15" customHeight="1" x14ac:dyDescent="0.25">
      <c r="B80" s="205" t="s">
        <v>187</v>
      </c>
      <c r="C80" s="205"/>
      <c r="D80" s="78">
        <f>SUM(D48:D79)</f>
        <v>3344</v>
      </c>
      <c r="E80" s="78">
        <f>SUM(E48:E79)</f>
        <v>3811</v>
      </c>
    </row>
    <row r="82" spans="2:13" s="81" customFormat="1" ht="15.75" x14ac:dyDescent="0.25">
      <c r="B82" s="79" t="s">
        <v>938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4" spans="2:13" ht="25.5" x14ac:dyDescent="0.2">
      <c r="D84" s="82" t="s">
        <v>300</v>
      </c>
    </row>
    <row r="85" spans="2:13" ht="13.15" customHeight="1" x14ac:dyDescent="0.25">
      <c r="B85" s="203" t="s">
        <v>907</v>
      </c>
      <c r="C85" s="203"/>
      <c r="D85" s="78">
        <f>DatosDelitos!M5+DatosDelitos!M13-DatosDelitos!M17</f>
        <v>65</v>
      </c>
    </row>
    <row r="86" spans="2:13" ht="13.15" customHeight="1" x14ac:dyDescent="0.25">
      <c r="B86" s="203" t="s">
        <v>275</v>
      </c>
      <c r="C86" s="203"/>
      <c r="D86" s="78">
        <f>DatosDelitos!M10</f>
        <v>0</v>
      </c>
    </row>
    <row r="87" spans="2:13" ht="13.15" customHeight="1" x14ac:dyDescent="0.25">
      <c r="B87" s="203" t="s">
        <v>318</v>
      </c>
      <c r="C87" s="203"/>
      <c r="D87" s="78">
        <f>DatosDelitos!M20</f>
        <v>0</v>
      </c>
    </row>
    <row r="88" spans="2:13" ht="13.15" customHeight="1" x14ac:dyDescent="0.25">
      <c r="B88" s="203" t="s">
        <v>321</v>
      </c>
      <c r="C88" s="203"/>
      <c r="D88" s="78">
        <f>DatosDelitos!M23</f>
        <v>0</v>
      </c>
    </row>
    <row r="89" spans="2:13" ht="13.15" customHeight="1" x14ac:dyDescent="0.25">
      <c r="B89" s="203" t="s">
        <v>939</v>
      </c>
      <c r="C89" s="203"/>
      <c r="D89" s="78">
        <f>SUM(DatosDelitos!M17,DatosDelitos!M44)</f>
        <v>2</v>
      </c>
    </row>
    <row r="90" spans="2:13" ht="13.15" customHeight="1" x14ac:dyDescent="0.25">
      <c r="B90" s="203" t="s">
        <v>909</v>
      </c>
      <c r="C90" s="203"/>
      <c r="D90" s="78">
        <f>DatosDelitos!M30</f>
        <v>0</v>
      </c>
    </row>
    <row r="91" spans="2:13" ht="13.15" customHeight="1" x14ac:dyDescent="0.25">
      <c r="B91" s="203" t="s">
        <v>910</v>
      </c>
      <c r="C91" s="203"/>
      <c r="D91" s="78">
        <f>DatosDelitos!M42-DatosDelitos!M44</f>
        <v>2</v>
      </c>
    </row>
    <row r="92" spans="2:13" ht="13.15" customHeight="1" x14ac:dyDescent="0.25">
      <c r="B92" s="203" t="s">
        <v>911</v>
      </c>
      <c r="C92" s="203"/>
      <c r="D92" s="78">
        <f>DatosDelitos!M50</f>
        <v>0</v>
      </c>
    </row>
    <row r="93" spans="2:13" ht="13.15" customHeight="1" x14ac:dyDescent="0.25">
      <c r="B93" s="203" t="s">
        <v>912</v>
      </c>
      <c r="C93" s="203"/>
      <c r="D93" s="78">
        <f>DatosDelitos!M72</f>
        <v>0</v>
      </c>
    </row>
    <row r="94" spans="2:13" ht="27" customHeight="1" x14ac:dyDescent="0.25">
      <c r="B94" s="203" t="s">
        <v>936</v>
      </c>
      <c r="C94" s="203"/>
      <c r="D94" s="78">
        <f>DatosDelitos!M74</f>
        <v>3</v>
      </c>
    </row>
    <row r="95" spans="2:13" ht="13.15" customHeight="1" x14ac:dyDescent="0.25">
      <c r="B95" s="203" t="s">
        <v>914</v>
      </c>
      <c r="C95" s="203"/>
      <c r="D95" s="78">
        <f>DatosDelitos!M82</f>
        <v>6</v>
      </c>
    </row>
    <row r="96" spans="2:13" ht="13.15" customHeight="1" x14ac:dyDescent="0.25">
      <c r="B96" s="203" t="s">
        <v>915</v>
      </c>
      <c r="C96" s="203"/>
      <c r="D96" s="78">
        <f>DatosDelitos!M85</f>
        <v>0</v>
      </c>
    </row>
    <row r="97" spans="2:4" ht="13.15" customHeight="1" x14ac:dyDescent="0.25">
      <c r="B97" s="203" t="s">
        <v>643</v>
      </c>
      <c r="C97" s="203"/>
      <c r="D97" s="78">
        <f>DatosDelitos!M97</f>
        <v>7</v>
      </c>
    </row>
    <row r="98" spans="2:4" ht="27" customHeight="1" x14ac:dyDescent="0.25">
      <c r="B98" s="203" t="s">
        <v>937</v>
      </c>
      <c r="C98" s="203"/>
      <c r="D98" s="78">
        <f>DatosDelitos!M131</f>
        <v>9</v>
      </c>
    </row>
    <row r="99" spans="2:4" ht="13.15" customHeight="1" x14ac:dyDescent="0.25">
      <c r="B99" s="203" t="s">
        <v>917</v>
      </c>
      <c r="C99" s="203"/>
      <c r="D99" s="78">
        <f>DatosDelitos!M137</f>
        <v>2</v>
      </c>
    </row>
    <row r="100" spans="2:4" ht="13.15" customHeight="1" x14ac:dyDescent="0.25">
      <c r="B100" s="203" t="s">
        <v>918</v>
      </c>
      <c r="C100" s="203"/>
      <c r="D100" s="78">
        <f>DatosDelitos!M144</f>
        <v>0</v>
      </c>
    </row>
    <row r="101" spans="2:4" ht="13.15" customHeight="1" x14ac:dyDescent="0.25">
      <c r="B101" s="203" t="s">
        <v>940</v>
      </c>
      <c r="C101" s="203"/>
      <c r="D101" s="78">
        <f>DatosDelitos!M148</f>
        <v>11</v>
      </c>
    </row>
    <row r="102" spans="2:4" ht="13.15" customHeight="1" x14ac:dyDescent="0.25">
      <c r="B102" s="203" t="s">
        <v>850</v>
      </c>
      <c r="C102" s="203"/>
      <c r="D102" s="78">
        <f>SUM(DatosDelitos!M149,DatosDelitos!M150)</f>
        <v>2</v>
      </c>
    </row>
    <row r="103" spans="2:4" ht="13.15" customHeight="1" x14ac:dyDescent="0.25">
      <c r="B103" s="203" t="s">
        <v>848</v>
      </c>
      <c r="C103" s="203"/>
      <c r="D103" s="78">
        <f>SUM(DatosDelitos!M151:N155)</f>
        <v>19</v>
      </c>
    </row>
    <row r="104" spans="2:4" ht="13.15" customHeight="1" x14ac:dyDescent="0.25">
      <c r="B104" s="203" t="s">
        <v>920</v>
      </c>
      <c r="C104" s="203"/>
      <c r="D104" s="78">
        <f>SUM(SUM(DatosDelitos!M157:N160),SUM(DatosDelitos!M167:N172))</f>
        <v>0</v>
      </c>
    </row>
    <row r="105" spans="2:4" ht="13.15" customHeight="1" x14ac:dyDescent="0.25">
      <c r="B105" s="203" t="s">
        <v>941</v>
      </c>
      <c r="C105" s="203"/>
      <c r="D105" s="78">
        <f>SUM(DatosDelitos!M161:N165)</f>
        <v>3</v>
      </c>
    </row>
    <row r="106" spans="2:4" ht="13.15" customHeight="1" x14ac:dyDescent="0.25">
      <c r="B106" s="203" t="s">
        <v>921</v>
      </c>
      <c r="C106" s="203"/>
      <c r="D106" s="78">
        <f>SUM(DatosDelitos!M173:N177)</f>
        <v>121</v>
      </c>
    </row>
    <row r="107" spans="2:4" ht="13.15" customHeight="1" x14ac:dyDescent="0.25">
      <c r="B107" s="203" t="s">
        <v>922</v>
      </c>
      <c r="C107" s="203"/>
      <c r="D107" s="78">
        <f>DatosDelitos!M178</f>
        <v>5</v>
      </c>
    </row>
    <row r="108" spans="2:4" ht="13.15" customHeight="1" x14ac:dyDescent="0.25">
      <c r="B108" s="203" t="s">
        <v>923</v>
      </c>
      <c r="C108" s="203"/>
      <c r="D108" s="78">
        <f>DatosDelitos!M186</f>
        <v>20</v>
      </c>
    </row>
    <row r="109" spans="2:4" ht="13.15" customHeight="1" x14ac:dyDescent="0.25">
      <c r="B109" s="203" t="s">
        <v>924</v>
      </c>
      <c r="C109" s="203"/>
      <c r="D109" s="78">
        <f>DatosDelitos!M201</f>
        <v>14</v>
      </c>
    </row>
    <row r="110" spans="2:4" ht="13.15" customHeight="1" x14ac:dyDescent="0.25">
      <c r="B110" s="203" t="s">
        <v>925</v>
      </c>
      <c r="C110" s="203"/>
      <c r="D110" s="78">
        <f>DatosDelitos!M221</f>
        <v>2</v>
      </c>
    </row>
    <row r="111" spans="2:4" ht="13.15" customHeight="1" x14ac:dyDescent="0.25">
      <c r="B111" s="203" t="s">
        <v>926</v>
      </c>
      <c r="C111" s="203"/>
      <c r="D111" s="78">
        <f>DatosDelitos!M242</f>
        <v>0</v>
      </c>
    </row>
    <row r="112" spans="2:4" ht="13.15" customHeight="1" x14ac:dyDescent="0.25">
      <c r="B112" s="203" t="s">
        <v>927</v>
      </c>
      <c r="C112" s="203"/>
      <c r="D112" s="78">
        <f>DatosDelitos!M269</f>
        <v>1</v>
      </c>
    </row>
    <row r="113" spans="2:4" ht="38.25" customHeight="1" x14ac:dyDescent="0.25">
      <c r="B113" s="203" t="s">
        <v>928</v>
      </c>
      <c r="C113" s="203"/>
      <c r="D113" s="78">
        <f>DatosDelitos!M299</f>
        <v>0</v>
      </c>
    </row>
    <row r="114" spans="2:4" ht="13.15" customHeight="1" x14ac:dyDescent="0.25">
      <c r="B114" s="203" t="s">
        <v>929</v>
      </c>
      <c r="C114" s="203"/>
      <c r="D114" s="78">
        <f>DatosDelitos!M303</f>
        <v>0</v>
      </c>
    </row>
    <row r="115" spans="2:4" ht="13.15" customHeight="1" x14ac:dyDescent="0.25">
      <c r="B115" s="203" t="s">
        <v>930</v>
      </c>
      <c r="C115" s="203"/>
      <c r="D115" s="78">
        <f>DatosDelitos!M310+DatosDelitos!M318</f>
        <v>0</v>
      </c>
    </row>
    <row r="116" spans="2:4" ht="13.15" customHeight="1" x14ac:dyDescent="0.25">
      <c r="B116" s="203" t="s">
        <v>614</v>
      </c>
      <c r="C116" s="203"/>
      <c r="D116" s="78">
        <f>DatosDelitos!M316</f>
        <v>5</v>
      </c>
    </row>
    <row r="117" spans="2:4" ht="13.9" customHeight="1" x14ac:dyDescent="0.25">
      <c r="B117" s="203" t="s">
        <v>931</v>
      </c>
      <c r="C117" s="203"/>
      <c r="D117" s="78">
        <f>DatosDelitos!M321</f>
        <v>6</v>
      </c>
    </row>
    <row r="118" spans="2:4" ht="12.75" customHeight="1" x14ac:dyDescent="0.25">
      <c r="B118" s="205" t="s">
        <v>932</v>
      </c>
      <c r="C118" s="205"/>
      <c r="D118" s="78">
        <f>DatosDelitos!M323</f>
        <v>0</v>
      </c>
    </row>
    <row r="119" spans="2:4" ht="15" customHeight="1" x14ac:dyDescent="0.25">
      <c r="B119" s="205" t="s">
        <v>623</v>
      </c>
      <c r="C119" s="205"/>
      <c r="D119" s="78">
        <f>DatosDelitos!M325</f>
        <v>0</v>
      </c>
    </row>
    <row r="120" spans="2:4" ht="15" customHeight="1" x14ac:dyDescent="0.25">
      <c r="B120" s="203" t="s">
        <v>187</v>
      </c>
      <c r="C120" s="203"/>
      <c r="D120" s="78">
        <f>SUM(D85:D119)</f>
        <v>305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0" t="s">
        <v>303</v>
      </c>
      <c r="B5" s="32">
        <v>25</v>
      </c>
      <c r="C5" s="32">
        <v>30</v>
      </c>
      <c r="D5" s="33">
        <v>-0.16666666666666699</v>
      </c>
      <c r="E5" s="32">
        <v>1</v>
      </c>
      <c r="F5" s="32">
        <v>0</v>
      </c>
      <c r="G5" s="32">
        <v>4</v>
      </c>
      <c r="H5" s="32">
        <v>6</v>
      </c>
      <c r="I5" s="32">
        <v>3</v>
      </c>
      <c r="J5" s="32">
        <v>7</v>
      </c>
      <c r="K5" s="32">
        <v>7</v>
      </c>
      <c r="L5" s="32">
        <v>7</v>
      </c>
      <c r="M5" s="32">
        <v>13</v>
      </c>
      <c r="N5" s="32">
        <v>5</v>
      </c>
      <c r="O5" s="32">
        <v>20</v>
      </c>
    </row>
    <row r="6" spans="1:15" x14ac:dyDescent="0.25">
      <c r="A6" s="12" t="s">
        <v>304</v>
      </c>
      <c r="B6" s="13">
        <v>19</v>
      </c>
      <c r="C6" s="13">
        <v>20</v>
      </c>
      <c r="D6" s="34">
        <v>-0.05</v>
      </c>
      <c r="E6" s="13">
        <v>0</v>
      </c>
      <c r="F6" s="13">
        <v>0</v>
      </c>
      <c r="G6" s="13">
        <v>1</v>
      </c>
      <c r="H6" s="13">
        <v>0</v>
      </c>
      <c r="I6" s="13">
        <v>3</v>
      </c>
      <c r="J6" s="13">
        <v>6</v>
      </c>
      <c r="K6" s="13">
        <v>4</v>
      </c>
      <c r="L6" s="13">
        <v>2</v>
      </c>
      <c r="M6" s="13">
        <v>6</v>
      </c>
      <c r="N6" s="13">
        <v>4</v>
      </c>
      <c r="O6" s="25">
        <v>8</v>
      </c>
    </row>
    <row r="7" spans="1:15" x14ac:dyDescent="0.25">
      <c r="A7" s="12" t="s">
        <v>305</v>
      </c>
      <c r="B7" s="13">
        <v>2</v>
      </c>
      <c r="C7" s="13">
        <v>5</v>
      </c>
      <c r="D7" s="34">
        <v>-0.6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3</v>
      </c>
      <c r="L7" s="13">
        <v>5</v>
      </c>
      <c r="M7" s="13">
        <v>0</v>
      </c>
      <c r="N7" s="13">
        <v>1</v>
      </c>
      <c r="O7" s="25">
        <v>4</v>
      </c>
    </row>
    <row r="8" spans="1:15" x14ac:dyDescent="0.25">
      <c r="A8" s="12" t="s">
        <v>306</v>
      </c>
      <c r="B8" s="13">
        <v>4</v>
      </c>
      <c r="C8" s="13">
        <v>5</v>
      </c>
      <c r="D8" s="34">
        <v>-0.2</v>
      </c>
      <c r="E8" s="13">
        <v>1</v>
      </c>
      <c r="F8" s="13">
        <v>0</v>
      </c>
      <c r="G8" s="13">
        <v>3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7</v>
      </c>
      <c r="N8" s="13">
        <v>0</v>
      </c>
      <c r="O8" s="25">
        <v>8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0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0" t="s">
        <v>310</v>
      </c>
      <c r="B13" s="32">
        <v>9822</v>
      </c>
      <c r="C13" s="32">
        <v>10223</v>
      </c>
      <c r="D13" s="33">
        <v>-3.9225276337669999E-2</v>
      </c>
      <c r="E13" s="32">
        <v>827</v>
      </c>
      <c r="F13" s="32">
        <v>865</v>
      </c>
      <c r="G13" s="32">
        <v>438</v>
      </c>
      <c r="H13" s="32">
        <v>498</v>
      </c>
      <c r="I13" s="32">
        <v>4</v>
      </c>
      <c r="J13" s="32">
        <v>7</v>
      </c>
      <c r="K13" s="32">
        <v>0</v>
      </c>
      <c r="L13" s="32">
        <v>5</v>
      </c>
      <c r="M13" s="32">
        <v>53</v>
      </c>
      <c r="N13" s="32">
        <v>20</v>
      </c>
      <c r="O13" s="32">
        <v>999</v>
      </c>
    </row>
    <row r="14" spans="1:15" x14ac:dyDescent="0.25">
      <c r="A14" s="12" t="s">
        <v>311</v>
      </c>
      <c r="B14" s="13">
        <v>8430</v>
      </c>
      <c r="C14" s="13">
        <v>8662</v>
      </c>
      <c r="D14" s="34">
        <v>-2.6783652736088698E-2</v>
      </c>
      <c r="E14" s="13">
        <v>309</v>
      </c>
      <c r="F14" s="13">
        <v>399</v>
      </c>
      <c r="G14" s="13">
        <v>280</v>
      </c>
      <c r="H14" s="13">
        <v>341</v>
      </c>
      <c r="I14" s="13">
        <v>1</v>
      </c>
      <c r="J14" s="13">
        <v>6</v>
      </c>
      <c r="K14" s="13">
        <v>0</v>
      </c>
      <c r="L14" s="13">
        <v>3</v>
      </c>
      <c r="M14" s="13">
        <v>51</v>
      </c>
      <c r="N14" s="13">
        <v>11</v>
      </c>
      <c r="O14" s="25">
        <v>603</v>
      </c>
    </row>
    <row r="15" spans="1:15" x14ac:dyDescent="0.25">
      <c r="A15" s="12" t="s">
        <v>312</v>
      </c>
      <c r="B15" s="13">
        <v>7</v>
      </c>
      <c r="C15" s="13">
        <v>2</v>
      </c>
      <c r="D15" s="34">
        <v>2.5</v>
      </c>
      <c r="E15" s="13">
        <v>2</v>
      </c>
      <c r="F15" s="13">
        <v>2</v>
      </c>
      <c r="G15" s="13">
        <v>2</v>
      </c>
      <c r="H15" s="13">
        <v>9</v>
      </c>
      <c r="I15" s="13">
        <v>0</v>
      </c>
      <c r="J15" s="13">
        <v>0</v>
      </c>
      <c r="K15" s="13">
        <v>0</v>
      </c>
      <c r="L15" s="13">
        <v>1</v>
      </c>
      <c r="M15" s="13">
        <v>0</v>
      </c>
      <c r="N15" s="13">
        <v>1</v>
      </c>
      <c r="O15" s="25">
        <v>2</v>
      </c>
    </row>
    <row r="16" spans="1:15" x14ac:dyDescent="0.25">
      <c r="A16" s="12" t="s">
        <v>313</v>
      </c>
      <c r="B16" s="13">
        <v>899</v>
      </c>
      <c r="C16" s="13">
        <v>1083</v>
      </c>
      <c r="D16" s="34">
        <v>-0.16989843028624199</v>
      </c>
      <c r="E16" s="13">
        <v>1</v>
      </c>
      <c r="F16" s="13">
        <v>3</v>
      </c>
      <c r="G16" s="13">
        <v>13</v>
      </c>
      <c r="H16" s="13">
        <v>23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5">
        <v>13</v>
      </c>
    </row>
    <row r="17" spans="1:15" x14ac:dyDescent="0.25">
      <c r="A17" s="12" t="s">
        <v>314</v>
      </c>
      <c r="B17" s="13">
        <v>486</v>
      </c>
      <c r="C17" s="13">
        <v>475</v>
      </c>
      <c r="D17" s="34">
        <v>2.31578947368421E-2</v>
      </c>
      <c r="E17" s="13">
        <v>515</v>
      </c>
      <c r="F17" s="13">
        <v>461</v>
      </c>
      <c r="G17" s="13">
        <v>143</v>
      </c>
      <c r="H17" s="13">
        <v>125</v>
      </c>
      <c r="I17" s="13">
        <v>3</v>
      </c>
      <c r="J17" s="13">
        <v>1</v>
      </c>
      <c r="K17" s="13">
        <v>0</v>
      </c>
      <c r="L17" s="13">
        <v>1</v>
      </c>
      <c r="M17" s="13">
        <v>1</v>
      </c>
      <c r="N17" s="13">
        <v>8</v>
      </c>
      <c r="O17" s="25">
        <v>381</v>
      </c>
    </row>
    <row r="18" spans="1:15" x14ac:dyDescent="0.25">
      <c r="A18" s="12" t="s">
        <v>315</v>
      </c>
      <c r="B18" s="13">
        <v>0</v>
      </c>
      <c r="C18" s="13">
        <v>1</v>
      </c>
      <c r="D18" s="34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0" t="s">
        <v>317</v>
      </c>
      <c r="B20" s="32">
        <v>3</v>
      </c>
      <c r="C20" s="32">
        <v>7</v>
      </c>
      <c r="D20" s="33">
        <v>-0.57142857142857095</v>
      </c>
      <c r="E20" s="32">
        <v>0</v>
      </c>
      <c r="F20" s="32">
        <v>1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1</v>
      </c>
      <c r="C21" s="13">
        <v>3</v>
      </c>
      <c r="D21" s="34">
        <v>-0.66666666666666696</v>
      </c>
      <c r="E21" s="13">
        <v>0</v>
      </c>
      <c r="F21" s="13">
        <v>1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2</v>
      </c>
      <c r="C22" s="13">
        <v>4</v>
      </c>
      <c r="D22" s="34">
        <v>-0.5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0" t="s">
        <v>320</v>
      </c>
      <c r="B23" s="32">
        <v>1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1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0" t="s">
        <v>327</v>
      </c>
      <c r="B30" s="32">
        <v>569</v>
      </c>
      <c r="C30" s="32">
        <v>585</v>
      </c>
      <c r="D30" s="33">
        <v>-2.7350427350427399E-2</v>
      </c>
      <c r="E30" s="32">
        <v>311</v>
      </c>
      <c r="F30" s="32">
        <v>410</v>
      </c>
      <c r="G30" s="32">
        <v>110</v>
      </c>
      <c r="H30" s="32">
        <v>202</v>
      </c>
      <c r="I30" s="32">
        <v>0</v>
      </c>
      <c r="J30" s="32">
        <v>4</v>
      </c>
      <c r="K30" s="32">
        <v>0</v>
      </c>
      <c r="L30" s="32">
        <v>0</v>
      </c>
      <c r="M30" s="32">
        <v>0</v>
      </c>
      <c r="N30" s="32">
        <v>7</v>
      </c>
      <c r="O30" s="32">
        <v>451</v>
      </c>
    </row>
    <row r="31" spans="1:15" x14ac:dyDescent="0.25">
      <c r="A31" s="12" t="s">
        <v>328</v>
      </c>
      <c r="B31" s="13">
        <v>7</v>
      </c>
      <c r="C31" s="13">
        <v>6</v>
      </c>
      <c r="D31" s="34">
        <v>0.16666666666666699</v>
      </c>
      <c r="E31" s="13">
        <v>0</v>
      </c>
      <c r="F31" s="13">
        <v>0</v>
      </c>
      <c r="G31" s="13">
        <v>1</v>
      </c>
      <c r="H31" s="13">
        <v>5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5">
        <v>3</v>
      </c>
    </row>
    <row r="32" spans="1:15" x14ac:dyDescent="0.25">
      <c r="A32" s="12" t="s">
        <v>329</v>
      </c>
      <c r="B32" s="13">
        <v>1</v>
      </c>
      <c r="C32" s="13">
        <v>2</v>
      </c>
      <c r="D32" s="34">
        <v>-0.5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5">
        <v>1</v>
      </c>
    </row>
    <row r="33" spans="1:15" x14ac:dyDescent="0.25">
      <c r="A33" s="12" t="s">
        <v>330</v>
      </c>
      <c r="B33" s="13">
        <v>287</v>
      </c>
      <c r="C33" s="13">
        <v>299</v>
      </c>
      <c r="D33" s="34">
        <v>-4.0133779264214103E-2</v>
      </c>
      <c r="E33" s="13">
        <v>160</v>
      </c>
      <c r="F33" s="13">
        <v>211</v>
      </c>
      <c r="G33" s="13">
        <v>58</v>
      </c>
      <c r="H33" s="13">
        <v>104</v>
      </c>
      <c r="I33" s="13">
        <v>0</v>
      </c>
      <c r="J33" s="13">
        <v>2</v>
      </c>
      <c r="K33" s="13">
        <v>0</v>
      </c>
      <c r="L33" s="13">
        <v>0</v>
      </c>
      <c r="M33" s="13">
        <v>0</v>
      </c>
      <c r="N33" s="13">
        <v>4</v>
      </c>
      <c r="O33" s="25">
        <v>292</v>
      </c>
    </row>
    <row r="34" spans="1:15" x14ac:dyDescent="0.25">
      <c r="A34" s="12" t="s">
        <v>331</v>
      </c>
      <c r="B34" s="13">
        <v>28</v>
      </c>
      <c r="C34" s="13">
        <v>37</v>
      </c>
      <c r="D34" s="34">
        <v>-0.24324324324324301</v>
      </c>
      <c r="E34" s="13">
        <v>5</v>
      </c>
      <c r="F34" s="13">
        <v>9</v>
      </c>
      <c r="G34" s="13">
        <v>2</v>
      </c>
      <c r="H34" s="13">
        <v>8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332</v>
      </c>
      <c r="B35" s="13">
        <v>161</v>
      </c>
      <c r="C35" s="13">
        <v>148</v>
      </c>
      <c r="D35" s="34">
        <v>8.7837837837837801E-2</v>
      </c>
      <c r="E35" s="13">
        <v>39</v>
      </c>
      <c r="F35" s="13">
        <v>61</v>
      </c>
      <c r="G35" s="13">
        <v>15</v>
      </c>
      <c r="H35" s="13">
        <v>24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3</v>
      </c>
      <c r="O35" s="25">
        <v>66</v>
      </c>
    </row>
    <row r="36" spans="1:15" x14ac:dyDescent="0.25">
      <c r="A36" s="12" t="s">
        <v>333</v>
      </c>
      <c r="B36" s="13">
        <v>24</v>
      </c>
      <c r="C36" s="13">
        <v>19</v>
      </c>
      <c r="D36" s="34">
        <v>0.26315789473684198</v>
      </c>
      <c r="E36" s="13">
        <v>87</v>
      </c>
      <c r="F36" s="13">
        <v>102</v>
      </c>
      <c r="G36" s="13">
        <v>18</v>
      </c>
      <c r="H36" s="13">
        <v>39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58</v>
      </c>
    </row>
    <row r="37" spans="1:15" x14ac:dyDescent="0.25">
      <c r="A37" s="12" t="s">
        <v>334</v>
      </c>
      <c r="B37" s="13">
        <v>4</v>
      </c>
      <c r="C37" s="13">
        <v>2</v>
      </c>
      <c r="D37" s="34">
        <v>1</v>
      </c>
      <c r="E37" s="13">
        <v>9</v>
      </c>
      <c r="F37" s="13">
        <v>12</v>
      </c>
      <c r="G37" s="13">
        <v>0</v>
      </c>
      <c r="H37" s="13">
        <v>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5</v>
      </c>
    </row>
    <row r="38" spans="1:15" x14ac:dyDescent="0.25">
      <c r="A38" s="12" t="s">
        <v>335</v>
      </c>
      <c r="B38" s="13">
        <v>3</v>
      </c>
      <c r="C38" s="13">
        <v>6</v>
      </c>
      <c r="D38" s="34">
        <v>-0.5</v>
      </c>
      <c r="E38" s="13">
        <v>5</v>
      </c>
      <c r="F38" s="13">
        <v>7</v>
      </c>
      <c r="G38" s="13">
        <v>3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5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54</v>
      </c>
      <c r="C41" s="13">
        <v>66</v>
      </c>
      <c r="D41" s="34">
        <v>-0.18181818181818199</v>
      </c>
      <c r="E41" s="13">
        <v>6</v>
      </c>
      <c r="F41" s="13">
        <v>8</v>
      </c>
      <c r="G41" s="13">
        <v>13</v>
      </c>
      <c r="H41" s="13">
        <v>15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21</v>
      </c>
    </row>
    <row r="42" spans="1:15" x14ac:dyDescent="0.25">
      <c r="A42" s="50" t="s">
        <v>339</v>
      </c>
      <c r="B42" s="32">
        <v>83</v>
      </c>
      <c r="C42" s="32">
        <v>98</v>
      </c>
      <c r="D42" s="33">
        <v>-0.15306122448979601</v>
      </c>
      <c r="E42" s="32">
        <v>143</v>
      </c>
      <c r="F42" s="32">
        <v>93</v>
      </c>
      <c r="G42" s="32">
        <v>44</v>
      </c>
      <c r="H42" s="32">
        <v>77</v>
      </c>
      <c r="I42" s="32">
        <v>1</v>
      </c>
      <c r="J42" s="32">
        <v>1</v>
      </c>
      <c r="K42" s="32">
        <v>0</v>
      </c>
      <c r="L42" s="32">
        <v>1</v>
      </c>
      <c r="M42" s="32">
        <v>3</v>
      </c>
      <c r="N42" s="32">
        <v>3</v>
      </c>
      <c r="O42" s="32">
        <v>66</v>
      </c>
    </row>
    <row r="43" spans="1:15" x14ac:dyDescent="0.25">
      <c r="A43" s="12" t="s">
        <v>340</v>
      </c>
      <c r="B43" s="13">
        <v>1</v>
      </c>
      <c r="C43" s="13">
        <v>0</v>
      </c>
      <c r="D43" s="34">
        <v>0</v>
      </c>
      <c r="E43" s="13">
        <v>1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5">
        <v>1</v>
      </c>
    </row>
    <row r="44" spans="1:15" x14ac:dyDescent="0.25">
      <c r="A44" s="12" t="s">
        <v>341</v>
      </c>
      <c r="B44" s="13">
        <v>73</v>
      </c>
      <c r="C44" s="13">
        <v>91</v>
      </c>
      <c r="D44" s="34">
        <v>-0.19780219780219799</v>
      </c>
      <c r="E44" s="13">
        <v>142</v>
      </c>
      <c r="F44" s="13">
        <v>93</v>
      </c>
      <c r="G44" s="13">
        <v>42</v>
      </c>
      <c r="H44" s="13">
        <v>73</v>
      </c>
      <c r="I44" s="13">
        <v>1</v>
      </c>
      <c r="J44" s="13">
        <v>1</v>
      </c>
      <c r="K44" s="13">
        <v>0</v>
      </c>
      <c r="L44" s="13">
        <v>1</v>
      </c>
      <c r="M44" s="13">
        <v>1</v>
      </c>
      <c r="N44" s="13">
        <v>3</v>
      </c>
      <c r="O44" s="25">
        <v>58</v>
      </c>
    </row>
    <row r="45" spans="1:15" x14ac:dyDescent="0.25">
      <c r="A45" s="12" t="s">
        <v>342</v>
      </c>
      <c r="B45" s="13">
        <v>3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4</v>
      </c>
      <c r="C46" s="13">
        <v>1</v>
      </c>
      <c r="D46" s="34">
        <v>3</v>
      </c>
      <c r="E46" s="13">
        <v>0</v>
      </c>
      <c r="F46" s="13">
        <v>0</v>
      </c>
      <c r="G46" s="13">
        <v>0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5">
        <v>6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2</v>
      </c>
      <c r="C48" s="13">
        <v>5</v>
      </c>
      <c r="D48" s="34">
        <v>-0.6</v>
      </c>
      <c r="E48" s="13">
        <v>0</v>
      </c>
      <c r="F48" s="13">
        <v>0</v>
      </c>
      <c r="G48" s="13">
        <v>2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1</v>
      </c>
    </row>
    <row r="49" spans="1:15" x14ac:dyDescent="0.25">
      <c r="A49" s="12" t="s">
        <v>346</v>
      </c>
      <c r="B49" s="13">
        <v>0</v>
      </c>
      <c r="C49" s="13">
        <v>1</v>
      </c>
      <c r="D49" s="34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0" t="s">
        <v>347</v>
      </c>
      <c r="B50" s="32">
        <v>247</v>
      </c>
      <c r="C50" s="32">
        <v>209</v>
      </c>
      <c r="D50" s="33">
        <v>0.18181818181818199</v>
      </c>
      <c r="E50" s="32">
        <v>31</v>
      </c>
      <c r="F50" s="32">
        <v>28</v>
      </c>
      <c r="G50" s="32">
        <v>47</v>
      </c>
      <c r="H50" s="32">
        <v>43</v>
      </c>
      <c r="I50" s="32">
        <v>34</v>
      </c>
      <c r="J50" s="32">
        <v>44</v>
      </c>
      <c r="K50" s="32">
        <v>0</v>
      </c>
      <c r="L50" s="32">
        <v>0</v>
      </c>
      <c r="M50" s="32">
        <v>0</v>
      </c>
      <c r="N50" s="32">
        <v>14</v>
      </c>
      <c r="O50" s="32">
        <v>121</v>
      </c>
    </row>
    <row r="51" spans="1:15" x14ac:dyDescent="0.25">
      <c r="A51" s="12" t="s">
        <v>348</v>
      </c>
      <c r="B51" s="13">
        <v>93</v>
      </c>
      <c r="C51" s="13">
        <v>86</v>
      </c>
      <c r="D51" s="34">
        <v>8.1395348837209294E-2</v>
      </c>
      <c r="E51" s="13">
        <v>13</v>
      </c>
      <c r="F51" s="13">
        <v>12</v>
      </c>
      <c r="G51" s="13">
        <v>9</v>
      </c>
      <c r="H51" s="13">
        <v>7</v>
      </c>
      <c r="I51" s="13">
        <v>14</v>
      </c>
      <c r="J51" s="13">
        <v>14</v>
      </c>
      <c r="K51" s="13">
        <v>0</v>
      </c>
      <c r="L51" s="13">
        <v>0</v>
      </c>
      <c r="M51" s="13">
        <v>0</v>
      </c>
      <c r="N51" s="13">
        <v>8</v>
      </c>
      <c r="O51" s="25">
        <v>21</v>
      </c>
    </row>
    <row r="52" spans="1:15" x14ac:dyDescent="0.25">
      <c r="A52" s="12" t="s">
        <v>349</v>
      </c>
      <c r="B52" s="13">
        <v>1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5">
        <v>7</v>
      </c>
    </row>
    <row r="53" spans="1:15" x14ac:dyDescent="0.25">
      <c r="A53" s="12" t="s">
        <v>350</v>
      </c>
      <c r="B53" s="13">
        <v>55</v>
      </c>
      <c r="C53" s="13">
        <v>52</v>
      </c>
      <c r="D53" s="34">
        <v>5.7692307692307702E-2</v>
      </c>
      <c r="E53" s="13">
        <v>6</v>
      </c>
      <c r="F53" s="13">
        <v>5</v>
      </c>
      <c r="G53" s="13">
        <v>15</v>
      </c>
      <c r="H53" s="13">
        <v>14</v>
      </c>
      <c r="I53" s="13">
        <v>8</v>
      </c>
      <c r="J53" s="13">
        <v>4</v>
      </c>
      <c r="K53" s="13">
        <v>0</v>
      </c>
      <c r="L53" s="13">
        <v>0</v>
      </c>
      <c r="M53" s="13">
        <v>0</v>
      </c>
      <c r="N53" s="13">
        <v>3</v>
      </c>
      <c r="O53" s="25">
        <v>24</v>
      </c>
    </row>
    <row r="54" spans="1:15" x14ac:dyDescent="0.25">
      <c r="A54" s="12" t="s">
        <v>351</v>
      </c>
      <c r="B54" s="13">
        <v>4</v>
      </c>
      <c r="C54" s="13">
        <v>1</v>
      </c>
      <c r="D54" s="34">
        <v>3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1</v>
      </c>
      <c r="O54" s="25">
        <v>4</v>
      </c>
    </row>
    <row r="55" spans="1:15" x14ac:dyDescent="0.25">
      <c r="A55" s="12" t="s">
        <v>352</v>
      </c>
      <c r="B55" s="13">
        <v>0</v>
      </c>
      <c r="C55" s="13">
        <v>1</v>
      </c>
      <c r="D55" s="34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3</v>
      </c>
      <c r="C56" s="13">
        <v>8</v>
      </c>
      <c r="D56" s="34">
        <v>-0.625</v>
      </c>
      <c r="E56" s="13">
        <v>2</v>
      </c>
      <c r="F56" s="13">
        <v>0</v>
      </c>
      <c r="G56" s="13">
        <v>1</v>
      </c>
      <c r="H56" s="13">
        <v>0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1</v>
      </c>
    </row>
    <row r="57" spans="1:15" x14ac:dyDescent="0.25">
      <c r="A57" s="12" t="s">
        <v>354</v>
      </c>
      <c r="B57" s="13">
        <v>8</v>
      </c>
      <c r="C57" s="13">
        <v>4</v>
      </c>
      <c r="D57" s="34">
        <v>1</v>
      </c>
      <c r="E57" s="13">
        <v>9</v>
      </c>
      <c r="F57" s="13">
        <v>10</v>
      </c>
      <c r="G57" s="13">
        <v>2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18</v>
      </c>
    </row>
    <row r="58" spans="1:15" x14ac:dyDescent="0.25">
      <c r="A58" s="12" t="s">
        <v>355</v>
      </c>
      <c r="B58" s="13">
        <v>2</v>
      </c>
      <c r="C58" s="13">
        <v>3</v>
      </c>
      <c r="D58" s="34">
        <v>-0.33333333333333298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8</v>
      </c>
      <c r="K58" s="13">
        <v>0</v>
      </c>
      <c r="L58" s="13">
        <v>0</v>
      </c>
      <c r="M58" s="13">
        <v>0</v>
      </c>
      <c r="N58" s="13">
        <v>0</v>
      </c>
      <c r="O58" s="25">
        <v>1</v>
      </c>
    </row>
    <row r="59" spans="1:15" x14ac:dyDescent="0.25">
      <c r="A59" s="12" t="s">
        <v>356</v>
      </c>
      <c r="B59" s="13">
        <v>1</v>
      </c>
      <c r="C59" s="13">
        <v>6</v>
      </c>
      <c r="D59" s="34">
        <v>-0.83333333333333304</v>
      </c>
      <c r="E59" s="13">
        <v>0</v>
      </c>
      <c r="F59" s="13">
        <v>0</v>
      </c>
      <c r="G59" s="13">
        <v>3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5</v>
      </c>
    </row>
    <row r="60" spans="1:15" x14ac:dyDescent="0.25">
      <c r="A60" s="12" t="s">
        <v>357</v>
      </c>
      <c r="B60" s="13">
        <v>7</v>
      </c>
      <c r="C60" s="13">
        <v>5</v>
      </c>
      <c r="D60" s="34">
        <v>0.4</v>
      </c>
      <c r="E60" s="13">
        <v>0</v>
      </c>
      <c r="F60" s="13">
        <v>0</v>
      </c>
      <c r="G60" s="13">
        <v>3</v>
      </c>
      <c r="H60" s="13">
        <v>2</v>
      </c>
      <c r="I60" s="13">
        <v>0</v>
      </c>
      <c r="J60" s="13">
        <v>3</v>
      </c>
      <c r="K60" s="13">
        <v>0</v>
      </c>
      <c r="L60" s="13">
        <v>0</v>
      </c>
      <c r="M60" s="13">
        <v>0</v>
      </c>
      <c r="N60" s="13">
        <v>0</v>
      </c>
      <c r="O60" s="25">
        <v>2</v>
      </c>
    </row>
    <row r="61" spans="1:15" x14ac:dyDescent="0.25">
      <c r="A61" s="12" t="s">
        <v>358</v>
      </c>
      <c r="B61" s="13">
        <v>2</v>
      </c>
      <c r="C61" s="13">
        <v>4</v>
      </c>
      <c r="D61" s="34">
        <v>-0.5</v>
      </c>
      <c r="E61" s="13">
        <v>0</v>
      </c>
      <c r="F61" s="13">
        <v>0</v>
      </c>
      <c r="G61" s="13">
        <v>1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14</v>
      </c>
    </row>
    <row r="62" spans="1:15" x14ac:dyDescent="0.25">
      <c r="A62" s="12" t="s">
        <v>359</v>
      </c>
      <c r="B62" s="13">
        <v>6</v>
      </c>
      <c r="C62" s="13">
        <v>0</v>
      </c>
      <c r="D62" s="34">
        <v>0</v>
      </c>
      <c r="E62" s="13">
        <v>1</v>
      </c>
      <c r="F62" s="13">
        <v>1</v>
      </c>
      <c r="G62" s="13">
        <v>1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2</v>
      </c>
    </row>
    <row r="63" spans="1:15" x14ac:dyDescent="0.25">
      <c r="A63" s="12" t="s">
        <v>360</v>
      </c>
      <c r="B63" s="13">
        <v>42</v>
      </c>
      <c r="C63" s="13">
        <v>25</v>
      </c>
      <c r="D63" s="34">
        <v>0.68</v>
      </c>
      <c r="E63" s="13">
        <v>0</v>
      </c>
      <c r="F63" s="13">
        <v>0</v>
      </c>
      <c r="G63" s="13">
        <v>10</v>
      </c>
      <c r="H63" s="13">
        <v>10</v>
      </c>
      <c r="I63" s="13">
        <v>6</v>
      </c>
      <c r="J63" s="13">
        <v>5</v>
      </c>
      <c r="K63" s="13">
        <v>0</v>
      </c>
      <c r="L63" s="13">
        <v>0</v>
      </c>
      <c r="M63" s="13">
        <v>0</v>
      </c>
      <c r="N63" s="13">
        <v>2</v>
      </c>
      <c r="O63" s="25">
        <v>17</v>
      </c>
    </row>
    <row r="64" spans="1:15" x14ac:dyDescent="0.25">
      <c r="A64" s="12" t="s">
        <v>361</v>
      </c>
      <c r="B64" s="13">
        <v>19</v>
      </c>
      <c r="C64" s="13">
        <v>11</v>
      </c>
      <c r="D64" s="34">
        <v>0.72727272727272696</v>
      </c>
      <c r="E64" s="13">
        <v>0</v>
      </c>
      <c r="F64" s="13">
        <v>0</v>
      </c>
      <c r="G64" s="13">
        <v>0</v>
      </c>
      <c r="H64" s="13">
        <v>0</v>
      </c>
      <c r="I64" s="13">
        <v>5</v>
      </c>
      <c r="J64" s="13">
        <v>4</v>
      </c>
      <c r="K64" s="13">
        <v>0</v>
      </c>
      <c r="L64" s="13">
        <v>0</v>
      </c>
      <c r="M64" s="13">
        <v>0</v>
      </c>
      <c r="N64" s="13">
        <v>0</v>
      </c>
      <c r="O64" s="25">
        <v>3</v>
      </c>
    </row>
    <row r="65" spans="1:15" x14ac:dyDescent="0.25">
      <c r="A65" s="12" t="s">
        <v>362</v>
      </c>
      <c r="B65" s="13">
        <v>0</v>
      </c>
      <c r="C65" s="13">
        <v>1</v>
      </c>
      <c r="D65" s="34">
        <v>-1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</v>
      </c>
      <c r="K67" s="13">
        <v>0</v>
      </c>
      <c r="L67" s="13">
        <v>0</v>
      </c>
      <c r="M67" s="13">
        <v>0</v>
      </c>
      <c r="N67" s="13">
        <v>0</v>
      </c>
      <c r="O67" s="25">
        <v>1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1</v>
      </c>
      <c r="C69" s="13">
        <v>2</v>
      </c>
      <c r="D69" s="34">
        <v>-0.5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3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1</v>
      </c>
    </row>
    <row r="72" spans="1:15" x14ac:dyDescent="0.25">
      <c r="A72" s="50" t="s">
        <v>369</v>
      </c>
      <c r="B72" s="32">
        <v>5</v>
      </c>
      <c r="C72" s="32">
        <v>4</v>
      </c>
      <c r="D72" s="33">
        <v>0.25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1</v>
      </c>
    </row>
    <row r="73" spans="1:15" x14ac:dyDescent="0.25">
      <c r="A73" s="12" t="s">
        <v>370</v>
      </c>
      <c r="B73" s="13">
        <v>5</v>
      </c>
      <c r="C73" s="13">
        <v>4</v>
      </c>
      <c r="D73" s="34">
        <v>0.25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1</v>
      </c>
    </row>
    <row r="74" spans="1:15" x14ac:dyDescent="0.25">
      <c r="A74" s="50" t="s">
        <v>371</v>
      </c>
      <c r="B74" s="32">
        <v>25</v>
      </c>
      <c r="C74" s="32">
        <v>17</v>
      </c>
      <c r="D74" s="33">
        <v>0.47058823529411797</v>
      </c>
      <c r="E74" s="32">
        <v>4</v>
      </c>
      <c r="F74" s="32">
        <v>5</v>
      </c>
      <c r="G74" s="32">
        <v>10</v>
      </c>
      <c r="H74" s="32">
        <v>8</v>
      </c>
      <c r="I74" s="32">
        <v>0</v>
      </c>
      <c r="J74" s="32">
        <v>0</v>
      </c>
      <c r="K74" s="32">
        <v>0</v>
      </c>
      <c r="L74" s="32">
        <v>0</v>
      </c>
      <c r="M74" s="32">
        <v>3</v>
      </c>
      <c r="N74" s="32">
        <v>1</v>
      </c>
      <c r="O74" s="32">
        <v>17</v>
      </c>
    </row>
    <row r="75" spans="1:15" x14ac:dyDescent="0.25">
      <c r="A75" s="12" t="s">
        <v>372</v>
      </c>
      <c r="B75" s="13">
        <v>1</v>
      </c>
      <c r="C75" s="13">
        <v>5</v>
      </c>
      <c r="D75" s="34">
        <v>-0.8</v>
      </c>
      <c r="E75" s="13">
        <v>0</v>
      </c>
      <c r="F75" s="13">
        <v>0</v>
      </c>
      <c r="G75" s="13">
        <v>2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2</v>
      </c>
      <c r="N75" s="13">
        <v>0</v>
      </c>
      <c r="O75" s="25">
        <v>4</v>
      </c>
    </row>
    <row r="76" spans="1:15" x14ac:dyDescent="0.25">
      <c r="A76" s="12" t="s">
        <v>373</v>
      </c>
      <c r="B76" s="13">
        <v>1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9</v>
      </c>
      <c r="C77" s="13">
        <v>2</v>
      </c>
      <c r="D77" s="34">
        <v>3.5</v>
      </c>
      <c r="E77" s="13">
        <v>3</v>
      </c>
      <c r="F77" s="13">
        <v>3</v>
      </c>
      <c r="G77" s="13">
        <v>3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5">
        <v>8</v>
      </c>
    </row>
    <row r="78" spans="1:15" x14ac:dyDescent="0.25">
      <c r="A78" s="12" t="s">
        <v>375</v>
      </c>
      <c r="B78" s="13">
        <v>2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11</v>
      </c>
      <c r="C79" s="13">
        <v>10</v>
      </c>
      <c r="D79" s="34">
        <v>0.1</v>
      </c>
      <c r="E79" s="13">
        <v>1</v>
      </c>
      <c r="F79" s="13">
        <v>1</v>
      </c>
      <c r="G79" s="13">
        <v>3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5">
        <v>5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1</v>
      </c>
      <c r="C81" s="13">
        <v>0</v>
      </c>
      <c r="D81" s="34">
        <v>0</v>
      </c>
      <c r="E81" s="13">
        <v>0</v>
      </c>
      <c r="F81" s="13">
        <v>1</v>
      </c>
      <c r="G81" s="13">
        <v>2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0" t="s">
        <v>379</v>
      </c>
      <c r="B82" s="32">
        <v>107</v>
      </c>
      <c r="C82" s="32">
        <v>117</v>
      </c>
      <c r="D82" s="33">
        <v>-8.54700854700855E-2</v>
      </c>
      <c r="E82" s="32">
        <v>4</v>
      </c>
      <c r="F82" s="32">
        <v>34</v>
      </c>
      <c r="G82" s="32">
        <v>5</v>
      </c>
      <c r="H82" s="32">
        <v>25</v>
      </c>
      <c r="I82" s="32">
        <v>0</v>
      </c>
      <c r="J82" s="32">
        <v>0</v>
      </c>
      <c r="K82" s="32">
        <v>0</v>
      </c>
      <c r="L82" s="32">
        <v>0</v>
      </c>
      <c r="M82" s="32">
        <v>6</v>
      </c>
      <c r="N82" s="32">
        <v>0</v>
      </c>
      <c r="O82" s="32">
        <v>49</v>
      </c>
    </row>
    <row r="83" spans="1:15" x14ac:dyDescent="0.25">
      <c r="A83" s="12" t="s">
        <v>380</v>
      </c>
      <c r="B83" s="13">
        <v>8</v>
      </c>
      <c r="C83" s="13">
        <v>16</v>
      </c>
      <c r="D83" s="34">
        <v>-0.5</v>
      </c>
      <c r="E83" s="13">
        <v>1</v>
      </c>
      <c r="F83" s="13">
        <v>0</v>
      </c>
      <c r="G83" s="13">
        <v>3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5">
        <v>2</v>
      </c>
    </row>
    <row r="84" spans="1:15" x14ac:dyDescent="0.25">
      <c r="A84" s="12" t="s">
        <v>381</v>
      </c>
      <c r="B84" s="13">
        <v>99</v>
      </c>
      <c r="C84" s="13">
        <v>101</v>
      </c>
      <c r="D84" s="34">
        <v>-1.9801980198019799E-2</v>
      </c>
      <c r="E84" s="13">
        <v>3</v>
      </c>
      <c r="F84" s="13">
        <v>34</v>
      </c>
      <c r="G84" s="13">
        <v>2</v>
      </c>
      <c r="H84" s="13">
        <v>24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5">
        <v>47</v>
      </c>
    </row>
    <row r="85" spans="1:15" x14ac:dyDescent="0.25">
      <c r="A85" s="50" t="s">
        <v>382</v>
      </c>
      <c r="B85" s="32">
        <v>500</v>
      </c>
      <c r="C85" s="32">
        <v>569</v>
      </c>
      <c r="D85" s="33">
        <v>-0.12126537785588801</v>
      </c>
      <c r="E85" s="32">
        <v>9</v>
      </c>
      <c r="F85" s="32">
        <v>11</v>
      </c>
      <c r="G85" s="32">
        <v>296</v>
      </c>
      <c r="H85" s="32">
        <v>259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144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1</v>
      </c>
      <c r="C89" s="13">
        <v>2</v>
      </c>
      <c r="D89" s="34">
        <v>-0.5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2</v>
      </c>
      <c r="C90" s="13">
        <v>1</v>
      </c>
      <c r="D90" s="34">
        <v>1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16</v>
      </c>
      <c r="C91" s="13">
        <v>9</v>
      </c>
      <c r="D91" s="34">
        <v>0.77777777777777801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186</v>
      </c>
      <c r="C92" s="13">
        <v>218</v>
      </c>
      <c r="D92" s="34">
        <v>-0.146788990825688</v>
      </c>
      <c r="E92" s="13">
        <v>2</v>
      </c>
      <c r="F92" s="13">
        <v>2</v>
      </c>
      <c r="G92" s="13">
        <v>62</v>
      </c>
      <c r="H92" s="13">
        <v>96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76</v>
      </c>
    </row>
    <row r="93" spans="1:15" x14ac:dyDescent="0.25">
      <c r="A93" s="12" t="s">
        <v>390</v>
      </c>
      <c r="B93" s="13">
        <v>22</v>
      </c>
      <c r="C93" s="13">
        <v>19</v>
      </c>
      <c r="D93" s="34">
        <v>0.157894736842105</v>
      </c>
      <c r="E93" s="13">
        <v>2</v>
      </c>
      <c r="F93" s="13">
        <v>2</v>
      </c>
      <c r="G93" s="13">
        <v>4</v>
      </c>
      <c r="H93" s="13">
        <v>6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5</v>
      </c>
    </row>
    <row r="94" spans="1:15" x14ac:dyDescent="0.25">
      <c r="A94" s="12" t="s">
        <v>391</v>
      </c>
      <c r="B94" s="13">
        <v>273</v>
      </c>
      <c r="C94" s="13">
        <v>320</v>
      </c>
      <c r="D94" s="34">
        <v>-0.14687500000000001</v>
      </c>
      <c r="E94" s="13">
        <v>5</v>
      </c>
      <c r="F94" s="13">
        <v>7</v>
      </c>
      <c r="G94" s="13">
        <v>229</v>
      </c>
      <c r="H94" s="13">
        <v>156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63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0" t="s">
        <v>394</v>
      </c>
      <c r="B97" s="32">
        <v>3492</v>
      </c>
      <c r="C97" s="32">
        <v>3758</v>
      </c>
      <c r="D97" s="33">
        <v>-7.0782331027142098E-2</v>
      </c>
      <c r="E97" s="32">
        <v>307</v>
      </c>
      <c r="F97" s="32">
        <v>337</v>
      </c>
      <c r="G97" s="32">
        <v>1012</v>
      </c>
      <c r="H97" s="32">
        <v>917</v>
      </c>
      <c r="I97" s="32">
        <v>0</v>
      </c>
      <c r="J97" s="32">
        <v>3</v>
      </c>
      <c r="K97" s="32">
        <v>0</v>
      </c>
      <c r="L97" s="32">
        <v>1</v>
      </c>
      <c r="M97" s="32">
        <v>7</v>
      </c>
      <c r="N97" s="32">
        <v>54</v>
      </c>
      <c r="O97" s="32">
        <v>769</v>
      </c>
    </row>
    <row r="98" spans="1:15" x14ac:dyDescent="0.25">
      <c r="A98" s="12" t="s">
        <v>395</v>
      </c>
      <c r="B98" s="13">
        <v>445</v>
      </c>
      <c r="C98" s="13">
        <v>530</v>
      </c>
      <c r="D98" s="34">
        <v>-0.160377358490566</v>
      </c>
      <c r="E98" s="13">
        <v>48</v>
      </c>
      <c r="F98" s="13">
        <v>54</v>
      </c>
      <c r="G98" s="13">
        <v>125</v>
      </c>
      <c r="H98" s="13">
        <v>114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</v>
      </c>
      <c r="O98" s="25">
        <v>115</v>
      </c>
    </row>
    <row r="99" spans="1:15" x14ac:dyDescent="0.25">
      <c r="A99" s="12" t="s">
        <v>396</v>
      </c>
      <c r="B99" s="13">
        <v>500</v>
      </c>
      <c r="C99" s="13">
        <v>611</v>
      </c>
      <c r="D99" s="34">
        <v>-0.18166939443535199</v>
      </c>
      <c r="E99" s="13">
        <v>101</v>
      </c>
      <c r="F99" s="13">
        <v>95</v>
      </c>
      <c r="G99" s="13">
        <v>217</v>
      </c>
      <c r="H99" s="13">
        <v>115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10</v>
      </c>
      <c r="O99" s="25">
        <v>144</v>
      </c>
    </row>
    <row r="100" spans="1:15" x14ac:dyDescent="0.25">
      <c r="A100" s="12" t="s">
        <v>397</v>
      </c>
      <c r="B100" s="13">
        <v>43</v>
      </c>
      <c r="C100" s="13">
        <v>63</v>
      </c>
      <c r="D100" s="34">
        <v>-0.317460317460317</v>
      </c>
      <c r="E100" s="13">
        <v>35</v>
      </c>
      <c r="F100" s="13">
        <v>35</v>
      </c>
      <c r="G100" s="13">
        <v>35</v>
      </c>
      <c r="H100" s="13">
        <v>65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25">
        <v>60</v>
      </c>
    </row>
    <row r="101" spans="1:15" x14ac:dyDescent="0.25">
      <c r="A101" s="12" t="s">
        <v>398</v>
      </c>
      <c r="B101" s="13">
        <v>361</v>
      </c>
      <c r="C101" s="13">
        <v>351</v>
      </c>
      <c r="D101" s="34">
        <v>2.8490028490028501E-2</v>
      </c>
      <c r="E101" s="13">
        <v>45</v>
      </c>
      <c r="F101" s="13">
        <v>49</v>
      </c>
      <c r="G101" s="13">
        <v>101</v>
      </c>
      <c r="H101" s="13">
        <v>91</v>
      </c>
      <c r="I101" s="13">
        <v>0</v>
      </c>
      <c r="J101" s="13">
        <v>1</v>
      </c>
      <c r="K101" s="13">
        <v>0</v>
      </c>
      <c r="L101" s="13">
        <v>1</v>
      </c>
      <c r="M101" s="13">
        <v>0</v>
      </c>
      <c r="N101" s="13">
        <v>35</v>
      </c>
      <c r="O101" s="25">
        <v>75</v>
      </c>
    </row>
    <row r="102" spans="1:15" x14ac:dyDescent="0.25">
      <c r="A102" s="12" t="s">
        <v>399</v>
      </c>
      <c r="B102" s="13">
        <v>6</v>
      </c>
      <c r="C102" s="13">
        <v>7</v>
      </c>
      <c r="D102" s="34">
        <v>-0.14285714285714299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1</v>
      </c>
    </row>
    <row r="103" spans="1:15" x14ac:dyDescent="0.25">
      <c r="A103" s="12" t="s">
        <v>400</v>
      </c>
      <c r="B103" s="13">
        <v>54</v>
      </c>
      <c r="C103" s="13">
        <v>86</v>
      </c>
      <c r="D103" s="34">
        <v>-0.372093023255814</v>
      </c>
      <c r="E103" s="13">
        <v>14</v>
      </c>
      <c r="F103" s="13">
        <v>16</v>
      </c>
      <c r="G103" s="13">
        <v>19</v>
      </c>
      <c r="H103" s="13">
        <v>15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14</v>
      </c>
    </row>
    <row r="104" spans="1:15" x14ac:dyDescent="0.25">
      <c r="A104" s="12" t="s">
        <v>401</v>
      </c>
      <c r="B104" s="13">
        <v>152</v>
      </c>
      <c r="C104" s="13">
        <v>170</v>
      </c>
      <c r="D104" s="34">
        <v>-0.105882352941176</v>
      </c>
      <c r="E104" s="13">
        <v>1</v>
      </c>
      <c r="F104" s="13">
        <v>2</v>
      </c>
      <c r="G104" s="13">
        <v>9</v>
      </c>
      <c r="H104" s="13">
        <v>14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4</v>
      </c>
    </row>
    <row r="105" spans="1:15" x14ac:dyDescent="0.25">
      <c r="A105" s="12" t="s">
        <v>402</v>
      </c>
      <c r="B105" s="13">
        <v>884</v>
      </c>
      <c r="C105" s="13">
        <v>810</v>
      </c>
      <c r="D105" s="34">
        <v>9.1358024691357995E-2</v>
      </c>
      <c r="E105" s="13">
        <v>7</v>
      </c>
      <c r="F105" s="13">
        <v>12</v>
      </c>
      <c r="G105" s="13">
        <v>227</v>
      </c>
      <c r="H105" s="13">
        <v>164</v>
      </c>
      <c r="I105" s="13">
        <v>0</v>
      </c>
      <c r="J105" s="13">
        <v>0</v>
      </c>
      <c r="K105" s="13">
        <v>0</v>
      </c>
      <c r="L105" s="13">
        <v>0</v>
      </c>
      <c r="M105" s="13">
        <v>5</v>
      </c>
      <c r="N105" s="13">
        <v>2</v>
      </c>
      <c r="O105" s="25">
        <v>102</v>
      </c>
    </row>
    <row r="106" spans="1:15" x14ac:dyDescent="0.25">
      <c r="A106" s="12" t="s">
        <v>403</v>
      </c>
      <c r="B106" s="13">
        <v>229</v>
      </c>
      <c r="C106" s="13">
        <v>234</v>
      </c>
      <c r="D106" s="34">
        <v>-2.1367521367521399E-2</v>
      </c>
      <c r="E106" s="13">
        <v>7</v>
      </c>
      <c r="F106" s="13">
        <v>4</v>
      </c>
      <c r="G106" s="13">
        <v>84</v>
      </c>
      <c r="H106" s="13">
        <v>80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5">
        <v>49</v>
      </c>
    </row>
    <row r="107" spans="1:15" x14ac:dyDescent="0.25">
      <c r="A107" s="12" t="s">
        <v>404</v>
      </c>
      <c r="B107" s="13">
        <v>34</v>
      </c>
      <c r="C107" s="13">
        <v>56</v>
      </c>
      <c r="D107" s="34">
        <v>-0.39285714285714302</v>
      </c>
      <c r="E107" s="13">
        <v>0</v>
      </c>
      <c r="F107" s="13">
        <v>0</v>
      </c>
      <c r="G107" s="13">
        <v>14</v>
      </c>
      <c r="H107" s="13">
        <v>57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20</v>
      </c>
    </row>
    <row r="108" spans="1:15" x14ac:dyDescent="0.25">
      <c r="A108" s="12" t="s">
        <v>405</v>
      </c>
      <c r="B108" s="13">
        <v>5</v>
      </c>
      <c r="C108" s="13">
        <v>2</v>
      </c>
      <c r="D108" s="34">
        <v>1.5</v>
      </c>
      <c r="E108" s="13">
        <v>0</v>
      </c>
      <c r="F108" s="13">
        <v>0</v>
      </c>
      <c r="G108" s="13">
        <v>8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7</v>
      </c>
      <c r="C109" s="13">
        <v>5</v>
      </c>
      <c r="D109" s="34">
        <v>0.4</v>
      </c>
      <c r="E109" s="13">
        <v>0</v>
      </c>
      <c r="F109" s="13">
        <v>0</v>
      </c>
      <c r="G109" s="13">
        <v>5</v>
      </c>
      <c r="H109" s="13">
        <v>8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6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691</v>
      </c>
      <c r="C111" s="13">
        <v>735</v>
      </c>
      <c r="D111" s="34">
        <v>-5.9863945578231298E-2</v>
      </c>
      <c r="E111" s="13">
        <v>42</v>
      </c>
      <c r="F111" s="13">
        <v>62</v>
      </c>
      <c r="G111" s="13">
        <v>99</v>
      </c>
      <c r="H111" s="13">
        <v>124</v>
      </c>
      <c r="I111" s="13">
        <v>0</v>
      </c>
      <c r="J111" s="13">
        <v>1</v>
      </c>
      <c r="K111" s="13">
        <v>0</v>
      </c>
      <c r="L111" s="13">
        <v>0</v>
      </c>
      <c r="M111" s="13">
        <v>1</v>
      </c>
      <c r="N111" s="13">
        <v>0</v>
      </c>
      <c r="O111" s="25">
        <v>115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34">
        <v>0</v>
      </c>
      <c r="E113" s="13">
        <v>0</v>
      </c>
      <c r="F113" s="13">
        <v>0</v>
      </c>
      <c r="G113" s="13">
        <v>1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14</v>
      </c>
      <c r="C114" s="13">
        <v>11</v>
      </c>
      <c r="D114" s="34">
        <v>0.27272727272727298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8</v>
      </c>
      <c r="C115" s="13">
        <v>5</v>
      </c>
      <c r="D115" s="34">
        <v>0.6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1</v>
      </c>
    </row>
    <row r="116" spans="1:15" x14ac:dyDescent="0.25">
      <c r="A116" s="12" t="s">
        <v>413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1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1</v>
      </c>
      <c r="D119" s="34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3</v>
      </c>
      <c r="C120" s="13">
        <v>4</v>
      </c>
      <c r="D120" s="34">
        <v>-0.25</v>
      </c>
      <c r="E120" s="13">
        <v>0</v>
      </c>
      <c r="F120" s="13">
        <v>0</v>
      </c>
      <c r="G120" s="13">
        <v>9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1</v>
      </c>
    </row>
    <row r="121" spans="1:15" x14ac:dyDescent="0.25">
      <c r="A121" s="12" t="s">
        <v>418</v>
      </c>
      <c r="B121" s="13">
        <v>39</v>
      </c>
      <c r="C121" s="13">
        <v>61</v>
      </c>
      <c r="D121" s="34">
        <v>-0.36065573770491799</v>
      </c>
      <c r="E121" s="13">
        <v>7</v>
      </c>
      <c r="F121" s="13">
        <v>8</v>
      </c>
      <c r="G121" s="13">
        <v>43</v>
      </c>
      <c r="H121" s="13">
        <v>55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59</v>
      </c>
    </row>
    <row r="122" spans="1:15" x14ac:dyDescent="0.25">
      <c r="A122" s="12" t="s">
        <v>419</v>
      </c>
      <c r="B122" s="13">
        <v>1</v>
      </c>
      <c r="C122" s="13">
        <v>3</v>
      </c>
      <c r="D122" s="34">
        <v>-0.66666666666666696</v>
      </c>
      <c r="E122" s="13">
        <v>0</v>
      </c>
      <c r="F122" s="13">
        <v>0</v>
      </c>
      <c r="G122" s="13">
        <v>3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1</v>
      </c>
    </row>
    <row r="123" spans="1:15" x14ac:dyDescent="0.25">
      <c r="A123" s="12" t="s">
        <v>420</v>
      </c>
      <c r="B123" s="13">
        <v>1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1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3</v>
      </c>
      <c r="C126" s="13">
        <v>3</v>
      </c>
      <c r="D126" s="34">
        <v>0</v>
      </c>
      <c r="E126" s="13">
        <v>0</v>
      </c>
      <c r="F126" s="13">
        <v>0</v>
      </c>
      <c r="G126" s="13">
        <v>4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3</v>
      </c>
      <c r="C127" s="13">
        <v>1</v>
      </c>
      <c r="D127" s="34">
        <v>2</v>
      </c>
      <c r="E127" s="13">
        <v>0</v>
      </c>
      <c r="F127" s="13">
        <v>0</v>
      </c>
      <c r="G127" s="13">
        <v>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7</v>
      </c>
      <c r="C128" s="13">
        <v>8</v>
      </c>
      <c r="D128" s="34">
        <v>-0.125</v>
      </c>
      <c r="E128" s="13">
        <v>0</v>
      </c>
      <c r="F128" s="13">
        <v>0</v>
      </c>
      <c r="G128" s="13">
        <v>2</v>
      </c>
      <c r="H128" s="13">
        <v>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2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2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1</v>
      </c>
    </row>
    <row r="131" spans="1:15" x14ac:dyDescent="0.25">
      <c r="A131" s="50" t="s">
        <v>428</v>
      </c>
      <c r="B131" s="32">
        <v>29</v>
      </c>
      <c r="C131" s="32">
        <v>18</v>
      </c>
      <c r="D131" s="33">
        <v>0.61111111111111105</v>
      </c>
      <c r="E131" s="32">
        <v>0</v>
      </c>
      <c r="F131" s="32">
        <v>0</v>
      </c>
      <c r="G131" s="32">
        <v>18</v>
      </c>
      <c r="H131" s="32">
        <v>17</v>
      </c>
      <c r="I131" s="32">
        <v>0</v>
      </c>
      <c r="J131" s="32">
        <v>0</v>
      </c>
      <c r="K131" s="32">
        <v>0</v>
      </c>
      <c r="L131" s="32">
        <v>0</v>
      </c>
      <c r="M131" s="32">
        <v>9</v>
      </c>
      <c r="N131" s="32">
        <v>0</v>
      </c>
      <c r="O131" s="32">
        <v>9</v>
      </c>
    </row>
    <row r="132" spans="1:15" x14ac:dyDescent="0.25">
      <c r="A132" s="12" t="s">
        <v>429</v>
      </c>
      <c r="B132" s="13">
        <v>2</v>
      </c>
      <c r="C132" s="13">
        <v>1</v>
      </c>
      <c r="D132" s="34">
        <v>1</v>
      </c>
      <c r="E132" s="13">
        <v>0</v>
      </c>
      <c r="F132" s="13">
        <v>0</v>
      </c>
      <c r="G132" s="13">
        <v>1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5">
        <v>4</v>
      </c>
    </row>
    <row r="133" spans="1:15" x14ac:dyDescent="0.25">
      <c r="A133" s="12" t="s">
        <v>430</v>
      </c>
      <c r="B133" s="13">
        <v>1</v>
      </c>
      <c r="C133" s="13">
        <v>0</v>
      </c>
      <c r="D133" s="34">
        <v>0</v>
      </c>
      <c r="E133" s="13">
        <v>0</v>
      </c>
      <c r="F133" s="13">
        <v>0</v>
      </c>
      <c r="G133" s="13">
        <v>1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25</v>
      </c>
      <c r="C134" s="13">
        <v>17</v>
      </c>
      <c r="D134" s="34">
        <v>0.47058823529411797</v>
      </c>
      <c r="E134" s="13">
        <v>0</v>
      </c>
      <c r="F134" s="13">
        <v>0</v>
      </c>
      <c r="G134" s="13">
        <v>16</v>
      </c>
      <c r="H134" s="13">
        <v>13</v>
      </c>
      <c r="I134" s="13">
        <v>0</v>
      </c>
      <c r="J134" s="13">
        <v>0</v>
      </c>
      <c r="K134" s="13">
        <v>0</v>
      </c>
      <c r="L134" s="13">
        <v>0</v>
      </c>
      <c r="M134" s="13">
        <v>6</v>
      </c>
      <c r="N134" s="13">
        <v>0</v>
      </c>
      <c r="O134" s="25">
        <v>5</v>
      </c>
    </row>
    <row r="135" spans="1:15" x14ac:dyDescent="0.25">
      <c r="A135" s="12" t="s">
        <v>432</v>
      </c>
      <c r="B135" s="13">
        <v>1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0" t="s">
        <v>434</v>
      </c>
      <c r="B137" s="32">
        <v>9</v>
      </c>
      <c r="C137" s="32">
        <v>7</v>
      </c>
      <c r="D137" s="33">
        <v>0.28571428571428598</v>
      </c>
      <c r="E137" s="32">
        <v>0</v>
      </c>
      <c r="F137" s="32">
        <v>0</v>
      </c>
      <c r="G137" s="32">
        <v>1</v>
      </c>
      <c r="H137" s="32">
        <v>6</v>
      </c>
      <c r="I137" s="32">
        <v>0</v>
      </c>
      <c r="J137" s="32">
        <v>0</v>
      </c>
      <c r="K137" s="32">
        <v>0</v>
      </c>
      <c r="L137" s="32">
        <v>0</v>
      </c>
      <c r="M137" s="32">
        <v>2</v>
      </c>
      <c r="N137" s="32">
        <v>0</v>
      </c>
      <c r="O137" s="32">
        <v>5</v>
      </c>
    </row>
    <row r="138" spans="1:15" x14ac:dyDescent="0.25">
      <c r="A138" s="12" t="s">
        <v>435</v>
      </c>
      <c r="B138" s="13">
        <v>0</v>
      </c>
      <c r="C138" s="13">
        <v>2</v>
      </c>
      <c r="D138" s="34">
        <v>-1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3</v>
      </c>
      <c r="C139" s="13">
        <v>3</v>
      </c>
      <c r="D139" s="34">
        <v>0</v>
      </c>
      <c r="E139" s="13">
        <v>0</v>
      </c>
      <c r="F139" s="13">
        <v>0</v>
      </c>
      <c r="G139" s="13">
        <v>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3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1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6</v>
      </c>
      <c r="C142" s="13">
        <v>2</v>
      </c>
      <c r="D142" s="34">
        <v>2</v>
      </c>
      <c r="E142" s="13">
        <v>0</v>
      </c>
      <c r="F142" s="13">
        <v>0</v>
      </c>
      <c r="G142" s="13">
        <v>0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2</v>
      </c>
      <c r="N142" s="13">
        <v>0</v>
      </c>
      <c r="O142" s="25">
        <v>0</v>
      </c>
    </row>
    <row r="143" spans="1:15" x14ac:dyDescent="0.25">
      <c r="A143" s="12" t="s">
        <v>440</v>
      </c>
      <c r="B143" s="13">
        <v>0</v>
      </c>
      <c r="C143" s="13">
        <v>0</v>
      </c>
      <c r="D143" s="34">
        <v>0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1</v>
      </c>
    </row>
    <row r="144" spans="1:15" x14ac:dyDescent="0.25">
      <c r="A144" s="50" t="s">
        <v>441</v>
      </c>
      <c r="B144" s="32">
        <v>788</v>
      </c>
      <c r="C144" s="32">
        <v>90</v>
      </c>
      <c r="D144" s="33">
        <v>7.75555555555556</v>
      </c>
      <c r="E144" s="32">
        <v>0</v>
      </c>
      <c r="F144" s="32">
        <v>0</v>
      </c>
      <c r="G144" s="32">
        <v>26</v>
      </c>
      <c r="H144" s="32">
        <v>26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19</v>
      </c>
      <c r="O144" s="32">
        <v>12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788</v>
      </c>
      <c r="C146" s="13">
        <v>90</v>
      </c>
      <c r="D146" s="34">
        <v>7.75555555555556</v>
      </c>
      <c r="E146" s="13">
        <v>0</v>
      </c>
      <c r="F146" s="13">
        <v>0</v>
      </c>
      <c r="G146" s="13">
        <v>26</v>
      </c>
      <c r="H146" s="13">
        <v>26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19</v>
      </c>
      <c r="O146" s="25">
        <v>12</v>
      </c>
    </row>
    <row r="147" spans="1:15" x14ac:dyDescent="0.25">
      <c r="A147" s="50" t="s">
        <v>444</v>
      </c>
      <c r="B147" s="32">
        <v>52</v>
      </c>
      <c r="C147" s="32">
        <v>49</v>
      </c>
      <c r="D147" s="33">
        <v>6.1224489795918401E-2</v>
      </c>
      <c r="E147" s="32">
        <v>0</v>
      </c>
      <c r="F147" s="32">
        <v>0</v>
      </c>
      <c r="G147" s="32">
        <v>34</v>
      </c>
      <c r="H147" s="32">
        <v>25</v>
      </c>
      <c r="I147" s="32">
        <v>0</v>
      </c>
      <c r="J147" s="32">
        <v>0</v>
      </c>
      <c r="K147" s="32">
        <v>0</v>
      </c>
      <c r="L147" s="32">
        <v>0</v>
      </c>
      <c r="M147" s="32">
        <v>32</v>
      </c>
      <c r="N147" s="32">
        <v>0</v>
      </c>
      <c r="O147" s="32">
        <v>7</v>
      </c>
    </row>
    <row r="148" spans="1:15" x14ac:dyDescent="0.25">
      <c r="A148" s="12" t="s">
        <v>445</v>
      </c>
      <c r="B148" s="13">
        <v>12</v>
      </c>
      <c r="C148" s="13">
        <v>14</v>
      </c>
      <c r="D148" s="34">
        <v>-0.14285714285714299</v>
      </c>
      <c r="E148" s="13">
        <v>0</v>
      </c>
      <c r="F148" s="13">
        <v>0</v>
      </c>
      <c r="G148" s="13">
        <v>6</v>
      </c>
      <c r="H148" s="13">
        <v>5</v>
      </c>
      <c r="I148" s="13">
        <v>0</v>
      </c>
      <c r="J148" s="13">
        <v>0</v>
      </c>
      <c r="K148" s="13">
        <v>0</v>
      </c>
      <c r="L148" s="13">
        <v>0</v>
      </c>
      <c r="M148" s="13">
        <v>11</v>
      </c>
      <c r="N148" s="13">
        <v>0</v>
      </c>
      <c r="O148" s="25">
        <v>2</v>
      </c>
    </row>
    <row r="149" spans="1:15" x14ac:dyDescent="0.25">
      <c r="A149" s="12" t="s">
        <v>446</v>
      </c>
      <c r="B149" s="13">
        <v>2</v>
      </c>
      <c r="C149" s="13">
        <v>2</v>
      </c>
      <c r="D149" s="34">
        <v>0</v>
      </c>
      <c r="E149" s="13">
        <v>0</v>
      </c>
      <c r="F149" s="13">
        <v>0</v>
      </c>
      <c r="G149" s="13">
        <v>1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10</v>
      </c>
      <c r="C151" s="13">
        <v>8</v>
      </c>
      <c r="D151" s="34">
        <v>0.25</v>
      </c>
      <c r="E151" s="13">
        <v>0</v>
      </c>
      <c r="F151" s="13">
        <v>0</v>
      </c>
      <c r="G151" s="13">
        <v>1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16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7</v>
      </c>
      <c r="D152" s="34">
        <v>-1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3</v>
      </c>
      <c r="C153" s="13">
        <v>1</v>
      </c>
      <c r="D153" s="34">
        <v>2</v>
      </c>
      <c r="E153" s="13">
        <v>0</v>
      </c>
      <c r="F153" s="13">
        <v>0</v>
      </c>
      <c r="G153" s="13">
        <v>3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22</v>
      </c>
      <c r="C154" s="13">
        <v>14</v>
      </c>
      <c r="D154" s="34">
        <v>0.57142857142857095</v>
      </c>
      <c r="E154" s="13">
        <v>0</v>
      </c>
      <c r="F154" s="13">
        <v>0</v>
      </c>
      <c r="G154" s="13">
        <v>18</v>
      </c>
      <c r="H154" s="13">
        <v>13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4</v>
      </c>
    </row>
    <row r="155" spans="1:15" x14ac:dyDescent="0.25">
      <c r="A155" s="12" t="s">
        <v>452</v>
      </c>
      <c r="B155" s="13">
        <v>3</v>
      </c>
      <c r="C155" s="13">
        <v>3</v>
      </c>
      <c r="D155" s="34">
        <v>0</v>
      </c>
      <c r="E155" s="13">
        <v>0</v>
      </c>
      <c r="F155" s="13">
        <v>0</v>
      </c>
      <c r="G155" s="13">
        <v>4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1</v>
      </c>
    </row>
    <row r="156" spans="1:15" x14ac:dyDescent="0.25">
      <c r="A156" s="50" t="s">
        <v>453</v>
      </c>
      <c r="B156" s="32">
        <v>33</v>
      </c>
      <c r="C156" s="32">
        <v>38</v>
      </c>
      <c r="D156" s="33">
        <v>-0.13157894736842099</v>
      </c>
      <c r="E156" s="32">
        <v>0</v>
      </c>
      <c r="F156" s="32">
        <v>0</v>
      </c>
      <c r="G156" s="32">
        <v>5</v>
      </c>
      <c r="H156" s="32">
        <v>3</v>
      </c>
      <c r="I156" s="32">
        <v>0</v>
      </c>
      <c r="J156" s="32">
        <v>3</v>
      </c>
      <c r="K156" s="32">
        <v>0</v>
      </c>
      <c r="L156" s="32">
        <v>0</v>
      </c>
      <c r="M156" s="32">
        <v>2</v>
      </c>
      <c r="N156" s="32">
        <v>1</v>
      </c>
      <c r="O156" s="32">
        <v>7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1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2</v>
      </c>
      <c r="C161" s="13">
        <v>5</v>
      </c>
      <c r="D161" s="34">
        <v>-0.6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3</v>
      </c>
      <c r="K161" s="13">
        <v>0</v>
      </c>
      <c r="L161" s="13">
        <v>0</v>
      </c>
      <c r="M161" s="13">
        <v>0</v>
      </c>
      <c r="N161" s="13">
        <v>0</v>
      </c>
      <c r="O161" s="25">
        <v>3</v>
      </c>
    </row>
    <row r="162" spans="1:15" x14ac:dyDescent="0.25">
      <c r="A162" s="12" t="s">
        <v>459</v>
      </c>
      <c r="B162" s="13">
        <v>13</v>
      </c>
      <c r="C162" s="13">
        <v>16</v>
      </c>
      <c r="D162" s="34">
        <v>-0.1875</v>
      </c>
      <c r="E162" s="13">
        <v>0</v>
      </c>
      <c r="F162" s="13">
        <v>0</v>
      </c>
      <c r="G162" s="13">
        <v>3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1</v>
      </c>
      <c r="O162" s="25">
        <v>0</v>
      </c>
    </row>
    <row r="163" spans="1:15" x14ac:dyDescent="0.25">
      <c r="A163" s="12" t="s">
        <v>460</v>
      </c>
      <c r="B163" s="13">
        <v>3</v>
      </c>
      <c r="C163" s="13">
        <v>1</v>
      </c>
      <c r="D163" s="34">
        <v>2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11</v>
      </c>
      <c r="C164" s="13">
        <v>10</v>
      </c>
      <c r="D164" s="34">
        <v>0.1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2</v>
      </c>
    </row>
    <row r="165" spans="1:15" x14ac:dyDescent="0.25">
      <c r="A165" s="12" t="s">
        <v>462</v>
      </c>
      <c r="B165" s="13">
        <v>3</v>
      </c>
      <c r="C165" s="13">
        <v>6</v>
      </c>
      <c r="D165" s="34">
        <v>-0.5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2</v>
      </c>
    </row>
    <row r="166" spans="1:15" x14ac:dyDescent="0.25">
      <c r="A166" s="50" t="s">
        <v>463</v>
      </c>
      <c r="B166" s="32">
        <v>401</v>
      </c>
      <c r="C166" s="32">
        <v>298</v>
      </c>
      <c r="D166" s="33">
        <v>0.34563758389261701</v>
      </c>
      <c r="E166" s="32">
        <v>14</v>
      </c>
      <c r="F166" s="32">
        <v>13</v>
      </c>
      <c r="G166" s="32">
        <v>270</v>
      </c>
      <c r="H166" s="32">
        <v>209</v>
      </c>
      <c r="I166" s="32">
        <v>1</v>
      </c>
      <c r="J166" s="32">
        <v>1</v>
      </c>
      <c r="K166" s="32">
        <v>0</v>
      </c>
      <c r="L166" s="32">
        <v>0</v>
      </c>
      <c r="M166" s="32">
        <v>8</v>
      </c>
      <c r="N166" s="32">
        <v>113</v>
      </c>
      <c r="O166" s="32">
        <v>130</v>
      </c>
    </row>
    <row r="167" spans="1:15" x14ac:dyDescent="0.25">
      <c r="A167" s="12" t="s">
        <v>464</v>
      </c>
      <c r="B167" s="13">
        <v>1</v>
      </c>
      <c r="C167" s="13">
        <v>0</v>
      </c>
      <c r="D167" s="34">
        <v>0</v>
      </c>
      <c r="E167" s="13">
        <v>0</v>
      </c>
      <c r="F167" s="13">
        <v>0</v>
      </c>
      <c r="G167" s="13">
        <v>3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2</v>
      </c>
      <c r="H171" s="13">
        <v>1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62</v>
      </c>
      <c r="C173" s="13">
        <v>34</v>
      </c>
      <c r="D173" s="34">
        <v>0.82352941176470595</v>
      </c>
      <c r="E173" s="13">
        <v>0</v>
      </c>
      <c r="F173" s="13">
        <v>0</v>
      </c>
      <c r="G173" s="13">
        <v>59</v>
      </c>
      <c r="H173" s="13">
        <v>39</v>
      </c>
      <c r="I173" s="13">
        <v>1</v>
      </c>
      <c r="J173" s="13">
        <v>1</v>
      </c>
      <c r="K173" s="13">
        <v>0</v>
      </c>
      <c r="L173" s="13">
        <v>0</v>
      </c>
      <c r="M173" s="13">
        <v>0</v>
      </c>
      <c r="N173" s="13">
        <v>17</v>
      </c>
      <c r="O173" s="25">
        <v>39</v>
      </c>
    </row>
    <row r="174" spans="1:15" x14ac:dyDescent="0.25">
      <c r="A174" s="12" t="s">
        <v>471</v>
      </c>
      <c r="B174" s="13">
        <v>334</v>
      </c>
      <c r="C174" s="13">
        <v>259</v>
      </c>
      <c r="D174" s="34">
        <v>0.28957528957529</v>
      </c>
      <c r="E174" s="13">
        <v>14</v>
      </c>
      <c r="F174" s="13">
        <v>13</v>
      </c>
      <c r="G174" s="13">
        <v>204</v>
      </c>
      <c r="H174" s="13">
        <v>161</v>
      </c>
      <c r="I174" s="13">
        <v>0</v>
      </c>
      <c r="J174" s="13">
        <v>0</v>
      </c>
      <c r="K174" s="13">
        <v>0</v>
      </c>
      <c r="L174" s="13">
        <v>0</v>
      </c>
      <c r="M174" s="13">
        <v>7</v>
      </c>
      <c r="N174" s="13">
        <v>93</v>
      </c>
      <c r="O174" s="25">
        <v>90</v>
      </c>
    </row>
    <row r="175" spans="1:15" x14ac:dyDescent="0.25">
      <c r="A175" s="12" t="s">
        <v>472</v>
      </c>
      <c r="B175" s="13">
        <v>3</v>
      </c>
      <c r="C175" s="13">
        <v>4</v>
      </c>
      <c r="D175" s="34">
        <v>-0.25</v>
      </c>
      <c r="E175" s="13">
        <v>0</v>
      </c>
      <c r="F175" s="13">
        <v>0</v>
      </c>
      <c r="G175" s="13">
        <v>2</v>
      </c>
      <c r="H175" s="13">
        <v>8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3</v>
      </c>
      <c r="O175" s="25">
        <v>1</v>
      </c>
    </row>
    <row r="176" spans="1:15" x14ac:dyDescent="0.25">
      <c r="A176" s="12" t="s">
        <v>473</v>
      </c>
      <c r="B176" s="13">
        <v>1</v>
      </c>
      <c r="C176" s="13">
        <v>1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1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0" t="s">
        <v>475</v>
      </c>
      <c r="B178" s="32">
        <v>243</v>
      </c>
      <c r="C178" s="32">
        <v>247</v>
      </c>
      <c r="D178" s="33">
        <v>-1.6194331983805699E-2</v>
      </c>
      <c r="E178" s="32">
        <v>1232</v>
      </c>
      <c r="F178" s="32">
        <v>1280</v>
      </c>
      <c r="G178" s="32">
        <v>225</v>
      </c>
      <c r="H178" s="32">
        <v>248</v>
      </c>
      <c r="I178" s="32">
        <v>0</v>
      </c>
      <c r="J178" s="32">
        <v>0</v>
      </c>
      <c r="K178" s="32">
        <v>0</v>
      </c>
      <c r="L178" s="32">
        <v>0</v>
      </c>
      <c r="M178" s="32">
        <v>5</v>
      </c>
      <c r="N178" s="32">
        <v>0</v>
      </c>
      <c r="O178" s="32">
        <v>1443</v>
      </c>
    </row>
    <row r="179" spans="1:15" x14ac:dyDescent="0.25">
      <c r="A179" s="12" t="s">
        <v>476</v>
      </c>
      <c r="B179" s="13">
        <v>1</v>
      </c>
      <c r="C179" s="13">
        <v>0</v>
      </c>
      <c r="D179" s="34">
        <v>0</v>
      </c>
      <c r="E179" s="13">
        <v>0</v>
      </c>
      <c r="F179" s="13">
        <v>1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3</v>
      </c>
    </row>
    <row r="180" spans="1:15" x14ac:dyDescent="0.25">
      <c r="A180" s="12" t="s">
        <v>477</v>
      </c>
      <c r="B180" s="13">
        <v>122</v>
      </c>
      <c r="C180" s="13">
        <v>108</v>
      </c>
      <c r="D180" s="34">
        <v>0.12962962962963001</v>
      </c>
      <c r="E180" s="13">
        <v>625</v>
      </c>
      <c r="F180" s="13">
        <v>624</v>
      </c>
      <c r="G180" s="13">
        <v>118</v>
      </c>
      <c r="H180" s="13">
        <v>119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692</v>
      </c>
    </row>
    <row r="181" spans="1:15" x14ac:dyDescent="0.25">
      <c r="A181" s="12" t="s">
        <v>478</v>
      </c>
      <c r="B181" s="13">
        <v>0</v>
      </c>
      <c r="C181" s="13">
        <v>0</v>
      </c>
      <c r="D181" s="3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2</v>
      </c>
      <c r="C183" s="13">
        <v>2</v>
      </c>
      <c r="D183" s="34">
        <v>0</v>
      </c>
      <c r="E183" s="13">
        <v>8</v>
      </c>
      <c r="F183" s="13">
        <v>37</v>
      </c>
      <c r="G183" s="13">
        <v>6</v>
      </c>
      <c r="H183" s="13">
        <v>12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45</v>
      </c>
    </row>
    <row r="184" spans="1:15" x14ac:dyDescent="0.25">
      <c r="A184" s="12" t="s">
        <v>481</v>
      </c>
      <c r="B184" s="13">
        <v>116</v>
      </c>
      <c r="C184" s="13">
        <v>137</v>
      </c>
      <c r="D184" s="34">
        <v>-0.153284671532847</v>
      </c>
      <c r="E184" s="13">
        <v>599</v>
      </c>
      <c r="F184" s="13">
        <v>618</v>
      </c>
      <c r="G184" s="13">
        <v>99</v>
      </c>
      <c r="H184" s="13">
        <v>117</v>
      </c>
      <c r="I184" s="13">
        <v>0</v>
      </c>
      <c r="J184" s="13">
        <v>0</v>
      </c>
      <c r="K184" s="13">
        <v>0</v>
      </c>
      <c r="L184" s="13">
        <v>0</v>
      </c>
      <c r="M184" s="13">
        <v>5</v>
      </c>
      <c r="N184" s="13">
        <v>0</v>
      </c>
      <c r="O184" s="25">
        <v>703</v>
      </c>
    </row>
    <row r="185" spans="1:15" x14ac:dyDescent="0.25">
      <c r="A185" s="12" t="s">
        <v>482</v>
      </c>
      <c r="B185" s="13">
        <v>2</v>
      </c>
      <c r="C185" s="13">
        <v>0</v>
      </c>
      <c r="D185" s="34">
        <v>0</v>
      </c>
      <c r="E185" s="13">
        <v>0</v>
      </c>
      <c r="F185" s="13">
        <v>0</v>
      </c>
      <c r="G185" s="13">
        <v>2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0" t="s">
        <v>483</v>
      </c>
      <c r="B186" s="32">
        <v>194</v>
      </c>
      <c r="C186" s="32">
        <v>185</v>
      </c>
      <c r="D186" s="33">
        <v>4.86486486486487E-2</v>
      </c>
      <c r="E186" s="32">
        <v>13</v>
      </c>
      <c r="F186" s="32">
        <v>12</v>
      </c>
      <c r="G186" s="32">
        <v>107</v>
      </c>
      <c r="H186" s="32">
        <v>132</v>
      </c>
      <c r="I186" s="32">
        <v>2</v>
      </c>
      <c r="J186" s="32">
        <v>4</v>
      </c>
      <c r="K186" s="32">
        <v>0</v>
      </c>
      <c r="L186" s="32">
        <v>0</v>
      </c>
      <c r="M186" s="32">
        <v>20</v>
      </c>
      <c r="N186" s="32">
        <v>0</v>
      </c>
      <c r="O186" s="32">
        <v>90</v>
      </c>
    </row>
    <row r="187" spans="1:15" x14ac:dyDescent="0.25">
      <c r="A187" s="12" t="s">
        <v>484</v>
      </c>
      <c r="B187" s="13">
        <v>12</v>
      </c>
      <c r="C187" s="13">
        <v>25</v>
      </c>
      <c r="D187" s="34">
        <v>-0.52</v>
      </c>
      <c r="E187" s="13">
        <v>1</v>
      </c>
      <c r="F187" s="13">
        <v>1</v>
      </c>
      <c r="G187" s="13">
        <v>2</v>
      </c>
      <c r="H187" s="13">
        <v>3</v>
      </c>
      <c r="I187" s="13">
        <v>2</v>
      </c>
      <c r="J187" s="13">
        <v>4</v>
      </c>
      <c r="K187" s="13">
        <v>0</v>
      </c>
      <c r="L187" s="13">
        <v>0</v>
      </c>
      <c r="M187" s="13">
        <v>0</v>
      </c>
      <c r="N187" s="13">
        <v>0</v>
      </c>
      <c r="O187" s="25">
        <v>5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94</v>
      </c>
      <c r="C189" s="13">
        <v>79</v>
      </c>
      <c r="D189" s="34">
        <v>0.189873417721519</v>
      </c>
      <c r="E189" s="13">
        <v>6</v>
      </c>
      <c r="F189" s="13">
        <v>5</v>
      </c>
      <c r="G189" s="13">
        <v>61</v>
      </c>
      <c r="H189" s="13">
        <v>48</v>
      </c>
      <c r="I189" s="13">
        <v>0</v>
      </c>
      <c r="J189" s="13">
        <v>0</v>
      </c>
      <c r="K189" s="13">
        <v>0</v>
      </c>
      <c r="L189" s="13">
        <v>0</v>
      </c>
      <c r="M189" s="13">
        <v>13</v>
      </c>
      <c r="N189" s="13">
        <v>0</v>
      </c>
      <c r="O189" s="25">
        <v>33</v>
      </c>
    </row>
    <row r="190" spans="1:15" x14ac:dyDescent="0.25">
      <c r="A190" s="12" t="s">
        <v>487</v>
      </c>
      <c r="B190" s="13">
        <v>9</v>
      </c>
      <c r="C190" s="13">
        <v>6</v>
      </c>
      <c r="D190" s="34">
        <v>0.5</v>
      </c>
      <c r="E190" s="13">
        <v>0</v>
      </c>
      <c r="F190" s="13">
        <v>0</v>
      </c>
      <c r="G190" s="13">
        <v>2</v>
      </c>
      <c r="H190" s="13">
        <v>5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2</v>
      </c>
    </row>
    <row r="191" spans="1:15" x14ac:dyDescent="0.25">
      <c r="A191" s="12" t="s">
        <v>488</v>
      </c>
      <c r="B191" s="13">
        <v>24</v>
      </c>
      <c r="C191" s="13">
        <v>29</v>
      </c>
      <c r="D191" s="34">
        <v>-0.17241379310344801</v>
      </c>
      <c r="E191" s="13">
        <v>3</v>
      </c>
      <c r="F191" s="13">
        <v>3</v>
      </c>
      <c r="G191" s="13">
        <v>24</v>
      </c>
      <c r="H191" s="13">
        <v>59</v>
      </c>
      <c r="I191" s="13">
        <v>0</v>
      </c>
      <c r="J191" s="13">
        <v>0</v>
      </c>
      <c r="K191" s="13">
        <v>0</v>
      </c>
      <c r="L191" s="13">
        <v>0</v>
      </c>
      <c r="M191" s="13">
        <v>3</v>
      </c>
      <c r="N191" s="13">
        <v>0</v>
      </c>
      <c r="O191" s="25">
        <v>37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7</v>
      </c>
      <c r="C193" s="13">
        <v>15</v>
      </c>
      <c r="D193" s="34">
        <v>-0.53333333333333299</v>
      </c>
      <c r="E193" s="13">
        <v>0</v>
      </c>
      <c r="F193" s="13">
        <v>0</v>
      </c>
      <c r="G193" s="13">
        <v>1</v>
      </c>
      <c r="H193" s="13">
        <v>4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25">
        <v>3</v>
      </c>
    </row>
    <row r="194" spans="1:15" x14ac:dyDescent="0.25">
      <c r="A194" s="12" t="s">
        <v>491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6</v>
      </c>
      <c r="C196" s="13">
        <v>1</v>
      </c>
      <c r="D196" s="34">
        <v>5</v>
      </c>
      <c r="E196" s="13">
        <v>1</v>
      </c>
      <c r="F196" s="13">
        <v>2</v>
      </c>
      <c r="G196" s="13">
        <v>6</v>
      </c>
      <c r="H196" s="13">
        <v>10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6</v>
      </c>
    </row>
    <row r="197" spans="1:15" x14ac:dyDescent="0.25">
      <c r="A197" s="12" t="s">
        <v>494</v>
      </c>
      <c r="B197" s="13">
        <v>35</v>
      </c>
      <c r="C197" s="13">
        <v>27</v>
      </c>
      <c r="D197" s="34">
        <v>0.296296296296296</v>
      </c>
      <c r="E197" s="13">
        <v>1</v>
      </c>
      <c r="F197" s="13">
        <v>0</v>
      </c>
      <c r="G197" s="13">
        <v>7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1</v>
      </c>
    </row>
    <row r="198" spans="1:15" x14ac:dyDescent="0.25">
      <c r="A198" s="12" t="s">
        <v>495</v>
      </c>
      <c r="B198" s="13">
        <v>2</v>
      </c>
      <c r="C198" s="13">
        <v>0</v>
      </c>
      <c r="D198" s="34">
        <v>0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5</v>
      </c>
      <c r="C199" s="13">
        <v>2</v>
      </c>
      <c r="D199" s="34">
        <v>1.5</v>
      </c>
      <c r="E199" s="13">
        <v>1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5">
        <v>3</v>
      </c>
    </row>
    <row r="200" spans="1:15" x14ac:dyDescent="0.25">
      <c r="A200" s="12" t="s">
        <v>497</v>
      </c>
      <c r="B200" s="13">
        <v>0</v>
      </c>
      <c r="C200" s="13">
        <v>1</v>
      </c>
      <c r="D200" s="34">
        <v>-1</v>
      </c>
      <c r="E200" s="13">
        <v>0</v>
      </c>
      <c r="F200" s="13">
        <v>0</v>
      </c>
      <c r="G200" s="13">
        <v>3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0" t="s">
        <v>498</v>
      </c>
      <c r="B201" s="32">
        <v>71</v>
      </c>
      <c r="C201" s="32">
        <v>81</v>
      </c>
      <c r="D201" s="33">
        <v>-0.12345679012345701</v>
      </c>
      <c r="E201" s="32">
        <v>13</v>
      </c>
      <c r="F201" s="32">
        <v>23</v>
      </c>
      <c r="G201" s="32">
        <v>43</v>
      </c>
      <c r="H201" s="32">
        <v>38</v>
      </c>
      <c r="I201" s="32">
        <v>0</v>
      </c>
      <c r="J201" s="32">
        <v>0</v>
      </c>
      <c r="K201" s="32">
        <v>0</v>
      </c>
      <c r="L201" s="32">
        <v>0</v>
      </c>
      <c r="M201" s="32">
        <v>14</v>
      </c>
      <c r="N201" s="32">
        <v>0</v>
      </c>
      <c r="O201" s="32">
        <v>45</v>
      </c>
    </row>
    <row r="202" spans="1:15" x14ac:dyDescent="0.25">
      <c r="A202" s="12" t="s">
        <v>499</v>
      </c>
      <c r="B202" s="13">
        <v>12</v>
      </c>
      <c r="C202" s="13">
        <v>10</v>
      </c>
      <c r="D202" s="34">
        <v>0.2</v>
      </c>
      <c r="E202" s="13">
        <v>0</v>
      </c>
      <c r="F202" s="13">
        <v>0</v>
      </c>
      <c r="G202" s="13">
        <v>7</v>
      </c>
      <c r="H202" s="13">
        <v>4</v>
      </c>
      <c r="I202" s="13">
        <v>0</v>
      </c>
      <c r="J202" s="13">
        <v>0</v>
      </c>
      <c r="K202" s="13">
        <v>0</v>
      </c>
      <c r="L202" s="13">
        <v>0</v>
      </c>
      <c r="M202" s="13">
        <v>11</v>
      </c>
      <c r="N202" s="13">
        <v>0</v>
      </c>
      <c r="O202" s="25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1</v>
      </c>
      <c r="D204" s="34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55</v>
      </c>
      <c r="C206" s="13">
        <v>53</v>
      </c>
      <c r="D206" s="34">
        <v>3.77358490566038E-2</v>
      </c>
      <c r="E206" s="13">
        <v>13</v>
      </c>
      <c r="F206" s="13">
        <v>23</v>
      </c>
      <c r="G206" s="13">
        <v>35</v>
      </c>
      <c r="H206" s="13">
        <v>34</v>
      </c>
      <c r="I206" s="13">
        <v>0</v>
      </c>
      <c r="J206" s="13">
        <v>0</v>
      </c>
      <c r="K206" s="13">
        <v>0</v>
      </c>
      <c r="L206" s="13">
        <v>0</v>
      </c>
      <c r="M206" s="13">
        <v>3</v>
      </c>
      <c r="N206" s="13">
        <v>0</v>
      </c>
      <c r="O206" s="25">
        <v>44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3</v>
      </c>
      <c r="D208" s="34">
        <v>-1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1</v>
      </c>
      <c r="D209" s="34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3</v>
      </c>
      <c r="D212" s="34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1</v>
      </c>
      <c r="D213" s="34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0</v>
      </c>
      <c r="C214" s="13">
        <v>5</v>
      </c>
      <c r="D214" s="3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4</v>
      </c>
      <c r="C218" s="13">
        <v>4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0" t="s">
        <v>518</v>
      </c>
      <c r="B221" s="32">
        <v>788</v>
      </c>
      <c r="C221" s="32">
        <v>1335</v>
      </c>
      <c r="D221" s="33">
        <v>-0.409737827715356</v>
      </c>
      <c r="E221" s="32">
        <v>309</v>
      </c>
      <c r="F221" s="32">
        <v>309</v>
      </c>
      <c r="G221" s="32">
        <v>265</v>
      </c>
      <c r="H221" s="32">
        <v>220</v>
      </c>
      <c r="I221" s="32">
        <v>0</v>
      </c>
      <c r="J221" s="32">
        <v>1</v>
      </c>
      <c r="K221" s="32">
        <v>0</v>
      </c>
      <c r="L221" s="32">
        <v>0</v>
      </c>
      <c r="M221" s="32">
        <v>2</v>
      </c>
      <c r="N221" s="32">
        <v>17</v>
      </c>
      <c r="O221" s="32">
        <v>365</v>
      </c>
    </row>
    <row r="222" spans="1:15" x14ac:dyDescent="0.25">
      <c r="A222" s="12" t="s">
        <v>519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1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2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25">
        <v>0</v>
      </c>
    </row>
    <row r="228" spans="1:15" x14ac:dyDescent="0.25">
      <c r="A228" s="12" t="s">
        <v>525</v>
      </c>
      <c r="B228" s="13">
        <v>1</v>
      </c>
      <c r="C228" s="13">
        <v>4</v>
      </c>
      <c r="D228" s="34">
        <v>-0.75</v>
      </c>
      <c r="E228" s="13">
        <v>2</v>
      </c>
      <c r="F228" s="13">
        <v>2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2</v>
      </c>
    </row>
    <row r="229" spans="1:15" x14ac:dyDescent="0.25">
      <c r="A229" s="12" t="s">
        <v>526</v>
      </c>
      <c r="B229" s="13">
        <v>34</v>
      </c>
      <c r="C229" s="13">
        <v>45</v>
      </c>
      <c r="D229" s="34">
        <v>-0.24444444444444399</v>
      </c>
      <c r="E229" s="13">
        <v>2</v>
      </c>
      <c r="F229" s="13">
        <v>2</v>
      </c>
      <c r="G229" s="13">
        <v>28</v>
      </c>
      <c r="H229" s="13">
        <v>12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9</v>
      </c>
    </row>
    <row r="230" spans="1:15" x14ac:dyDescent="0.25">
      <c r="A230" s="12" t="s">
        <v>527</v>
      </c>
      <c r="B230" s="13">
        <v>58</v>
      </c>
      <c r="C230" s="13">
        <v>24</v>
      </c>
      <c r="D230" s="34">
        <v>1.4166666666666701</v>
      </c>
      <c r="E230" s="13">
        <v>22</v>
      </c>
      <c r="F230" s="13">
        <v>22</v>
      </c>
      <c r="G230" s="13">
        <v>24</v>
      </c>
      <c r="H230" s="13">
        <v>39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46</v>
      </c>
    </row>
    <row r="231" spans="1:15" x14ac:dyDescent="0.25">
      <c r="A231" s="12" t="s">
        <v>528</v>
      </c>
      <c r="B231" s="13">
        <v>25</v>
      </c>
      <c r="C231" s="13">
        <v>23</v>
      </c>
      <c r="D231" s="34">
        <v>8.6956521739130405E-2</v>
      </c>
      <c r="E231" s="13">
        <v>1</v>
      </c>
      <c r="F231" s="13">
        <v>1</v>
      </c>
      <c r="G231" s="13">
        <v>10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5">
        <v>3</v>
      </c>
    </row>
    <row r="232" spans="1:15" x14ac:dyDescent="0.25">
      <c r="A232" s="12" t="s">
        <v>529</v>
      </c>
      <c r="B232" s="13">
        <v>2</v>
      </c>
      <c r="C232" s="13">
        <v>2</v>
      </c>
      <c r="D232" s="34">
        <v>0</v>
      </c>
      <c r="E232" s="13">
        <v>1</v>
      </c>
      <c r="F232" s="13">
        <v>1</v>
      </c>
      <c r="G232" s="13">
        <v>0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530</v>
      </c>
      <c r="B233" s="13">
        <v>3</v>
      </c>
      <c r="C233" s="13">
        <v>2</v>
      </c>
      <c r="D233" s="34">
        <v>0.5</v>
      </c>
      <c r="E233" s="13">
        <v>0</v>
      </c>
      <c r="F233" s="13">
        <v>1</v>
      </c>
      <c r="G233" s="13">
        <v>0</v>
      </c>
      <c r="H233" s="13">
        <v>3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1</v>
      </c>
      <c r="C234" s="13">
        <v>2</v>
      </c>
      <c r="D234" s="34">
        <v>-0.5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1</v>
      </c>
      <c r="D235" s="34">
        <v>-1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661</v>
      </c>
      <c r="C236" s="13">
        <v>1231</v>
      </c>
      <c r="D236" s="34">
        <v>-0.46303818034118599</v>
      </c>
      <c r="E236" s="13">
        <v>278</v>
      </c>
      <c r="F236" s="13">
        <v>276</v>
      </c>
      <c r="G236" s="13">
        <v>202</v>
      </c>
      <c r="H236" s="13">
        <v>161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15</v>
      </c>
      <c r="O236" s="25">
        <v>304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1</v>
      </c>
      <c r="D239" s="34">
        <v>-1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1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2</v>
      </c>
      <c r="F240" s="13">
        <v>2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1</v>
      </c>
      <c r="F241" s="13">
        <v>2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0" t="s">
        <v>539</v>
      </c>
      <c r="B242" s="32">
        <v>4</v>
      </c>
      <c r="C242" s="32">
        <v>4</v>
      </c>
      <c r="D242" s="33">
        <v>0</v>
      </c>
      <c r="E242" s="32">
        <v>0</v>
      </c>
      <c r="F242" s="32">
        <v>0</v>
      </c>
      <c r="G242" s="32">
        <v>1</v>
      </c>
      <c r="H242" s="32">
        <v>9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11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1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2</v>
      </c>
      <c r="C247" s="13">
        <v>2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3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3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6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8</v>
      </c>
    </row>
    <row r="252" spans="1:15" x14ac:dyDescent="0.25">
      <c r="A252" s="12" t="s">
        <v>549</v>
      </c>
      <c r="B252" s="13">
        <v>1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4">
        <v>-1</v>
      </c>
      <c r="E253" s="13">
        <v>0</v>
      </c>
      <c r="F253" s="13">
        <v>0</v>
      </c>
      <c r="G253" s="13">
        <v>1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1</v>
      </c>
      <c r="D265" s="34">
        <v>-1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0" t="s">
        <v>566</v>
      </c>
      <c r="B269" s="32">
        <v>147</v>
      </c>
      <c r="C269" s="32">
        <v>134</v>
      </c>
      <c r="D269" s="33">
        <v>9.7014925373134303E-2</v>
      </c>
      <c r="E269" s="32">
        <v>100</v>
      </c>
      <c r="F269" s="32">
        <v>119</v>
      </c>
      <c r="G269" s="32">
        <v>137</v>
      </c>
      <c r="H269" s="32">
        <v>199</v>
      </c>
      <c r="I269" s="32">
        <v>0</v>
      </c>
      <c r="J269" s="32">
        <v>2</v>
      </c>
      <c r="K269" s="32">
        <v>0</v>
      </c>
      <c r="L269" s="32">
        <v>1</v>
      </c>
      <c r="M269" s="32">
        <v>1</v>
      </c>
      <c r="N269" s="32">
        <v>2</v>
      </c>
      <c r="O269" s="32">
        <v>225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77</v>
      </c>
      <c r="C271" s="13">
        <v>82</v>
      </c>
      <c r="D271" s="34">
        <v>-6.0975609756097601E-2</v>
      </c>
      <c r="E271" s="13">
        <v>49</v>
      </c>
      <c r="F271" s="13">
        <v>56</v>
      </c>
      <c r="G271" s="13">
        <v>82</v>
      </c>
      <c r="H271" s="13">
        <v>122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2</v>
      </c>
      <c r="O271" s="25">
        <v>103</v>
      </c>
    </row>
    <row r="272" spans="1:15" x14ac:dyDescent="0.25">
      <c r="A272" s="12" t="s">
        <v>569</v>
      </c>
      <c r="B272" s="13">
        <v>38</v>
      </c>
      <c r="C272" s="13">
        <v>30</v>
      </c>
      <c r="D272" s="34">
        <v>0.266666666666667</v>
      </c>
      <c r="E272" s="13">
        <v>48</v>
      </c>
      <c r="F272" s="13">
        <v>59</v>
      </c>
      <c r="G272" s="13">
        <v>42</v>
      </c>
      <c r="H272" s="13">
        <v>43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96</v>
      </c>
    </row>
    <row r="273" spans="1:15" x14ac:dyDescent="0.25">
      <c r="A273" s="12" t="s">
        <v>570</v>
      </c>
      <c r="B273" s="13">
        <v>1</v>
      </c>
      <c r="C273" s="13">
        <v>2</v>
      </c>
      <c r="D273" s="34">
        <v>-0.5</v>
      </c>
      <c r="E273" s="13">
        <v>0</v>
      </c>
      <c r="F273" s="13">
        <v>3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4</v>
      </c>
    </row>
    <row r="274" spans="1:15" x14ac:dyDescent="0.25">
      <c r="A274" s="12" t="s">
        <v>571</v>
      </c>
      <c r="B274" s="13">
        <v>1</v>
      </c>
      <c r="C274" s="13">
        <v>1</v>
      </c>
      <c r="D274" s="3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2</v>
      </c>
      <c r="C275" s="13">
        <v>6</v>
      </c>
      <c r="D275" s="34">
        <v>-0.66666666666666696</v>
      </c>
      <c r="E275" s="13">
        <v>0</v>
      </c>
      <c r="F275" s="13">
        <v>1</v>
      </c>
      <c r="G275" s="13">
        <v>4</v>
      </c>
      <c r="H275" s="13">
        <v>9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5">
        <v>4</v>
      </c>
    </row>
    <row r="276" spans="1:15" x14ac:dyDescent="0.25">
      <c r="A276" s="12" t="s">
        <v>573</v>
      </c>
      <c r="B276" s="13">
        <v>14</v>
      </c>
      <c r="C276" s="13">
        <v>11</v>
      </c>
      <c r="D276" s="34">
        <v>0.27272727272727298</v>
      </c>
      <c r="E276" s="13">
        <v>1</v>
      </c>
      <c r="F276" s="13">
        <v>0</v>
      </c>
      <c r="G276" s="13">
        <v>8</v>
      </c>
      <c r="H276" s="13">
        <v>14</v>
      </c>
      <c r="I276" s="13">
        <v>0</v>
      </c>
      <c r="J276" s="13">
        <v>1</v>
      </c>
      <c r="K276" s="13">
        <v>0</v>
      </c>
      <c r="L276" s="13">
        <v>1</v>
      </c>
      <c r="M276" s="13">
        <v>0</v>
      </c>
      <c r="N276" s="13">
        <v>0</v>
      </c>
      <c r="O276" s="25">
        <v>16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1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1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2</v>
      </c>
      <c r="C286" s="13">
        <v>0</v>
      </c>
      <c r="D286" s="34">
        <v>0</v>
      </c>
      <c r="E286" s="13">
        <v>1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1</v>
      </c>
      <c r="C287" s="13">
        <v>1</v>
      </c>
      <c r="D287" s="34">
        <v>0</v>
      </c>
      <c r="E287" s="13">
        <v>1</v>
      </c>
      <c r="F287" s="13">
        <v>0</v>
      </c>
      <c r="G287" s="13">
        <v>1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9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1</v>
      </c>
    </row>
    <row r="293" spans="1:15" x14ac:dyDescent="0.25">
      <c r="A293" s="12" t="s">
        <v>590</v>
      </c>
      <c r="B293" s="13">
        <v>11</v>
      </c>
      <c r="C293" s="13">
        <v>1</v>
      </c>
      <c r="D293" s="34">
        <v>10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0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0" t="s">
        <v>600</v>
      </c>
      <c r="B303" s="32">
        <v>16</v>
      </c>
      <c r="C303" s="32">
        <v>14</v>
      </c>
      <c r="D303" s="33">
        <v>0.14285714285714299</v>
      </c>
      <c r="E303" s="32">
        <v>0</v>
      </c>
      <c r="F303" s="32">
        <v>0</v>
      </c>
      <c r="G303" s="32">
        <v>0</v>
      </c>
      <c r="H303" s="32">
        <v>1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16</v>
      </c>
      <c r="C306" s="13">
        <v>14</v>
      </c>
      <c r="D306" s="34">
        <v>0.14285714285714299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0" t="s">
        <v>607</v>
      </c>
      <c r="B310" s="32">
        <v>3</v>
      </c>
      <c r="C310" s="32">
        <v>3</v>
      </c>
      <c r="D310" s="33">
        <v>0</v>
      </c>
      <c r="E310" s="32">
        <v>1</v>
      </c>
      <c r="F310" s="32">
        <v>1</v>
      </c>
      <c r="G310" s="32">
        <v>3</v>
      </c>
      <c r="H310" s="32">
        <v>3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2</v>
      </c>
    </row>
    <row r="311" spans="1:15" x14ac:dyDescent="0.25">
      <c r="A311" s="12" t="s">
        <v>608</v>
      </c>
      <c r="B311" s="13">
        <v>2</v>
      </c>
      <c r="C311" s="13">
        <v>2</v>
      </c>
      <c r="D311" s="34">
        <v>0</v>
      </c>
      <c r="E311" s="13">
        <v>1</v>
      </c>
      <c r="F311" s="13">
        <v>1</v>
      </c>
      <c r="G311" s="13">
        <v>2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2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1</v>
      </c>
      <c r="C313" s="13">
        <v>1</v>
      </c>
      <c r="D313" s="34">
        <v>0</v>
      </c>
      <c r="E313" s="13">
        <v>0</v>
      </c>
      <c r="F313" s="13">
        <v>0</v>
      </c>
      <c r="G313" s="13">
        <v>1</v>
      </c>
      <c r="H313" s="13">
        <v>2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0" t="s">
        <v>613</v>
      </c>
      <c r="B316" s="32">
        <v>23</v>
      </c>
      <c r="C316" s="32">
        <v>2</v>
      </c>
      <c r="D316" s="33">
        <v>10.5</v>
      </c>
      <c r="E316" s="32">
        <v>0</v>
      </c>
      <c r="F316" s="32">
        <v>0</v>
      </c>
      <c r="G316" s="32">
        <v>5</v>
      </c>
      <c r="H316" s="32">
        <v>4</v>
      </c>
      <c r="I316" s="32">
        <v>0</v>
      </c>
      <c r="J316" s="32">
        <v>0</v>
      </c>
      <c r="K316" s="32">
        <v>0</v>
      </c>
      <c r="L316" s="32">
        <v>0</v>
      </c>
      <c r="M316" s="32">
        <v>5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23</v>
      </c>
      <c r="C317" s="13">
        <v>2</v>
      </c>
      <c r="D317" s="34">
        <v>10.5</v>
      </c>
      <c r="E317" s="13">
        <v>0</v>
      </c>
      <c r="F317" s="13">
        <v>0</v>
      </c>
      <c r="G317" s="13">
        <v>5</v>
      </c>
      <c r="H317" s="13">
        <v>4</v>
      </c>
      <c r="I317" s="13">
        <v>0</v>
      </c>
      <c r="J317" s="13">
        <v>0</v>
      </c>
      <c r="K317" s="13">
        <v>0</v>
      </c>
      <c r="L317" s="13">
        <v>0</v>
      </c>
      <c r="M317" s="13">
        <v>5</v>
      </c>
      <c r="N317" s="13">
        <v>0</v>
      </c>
      <c r="O317" s="25">
        <v>0</v>
      </c>
    </row>
    <row r="318" spans="1:15" x14ac:dyDescent="0.25">
      <c r="A318" s="50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0" t="s">
        <v>618</v>
      </c>
      <c r="B321" s="32">
        <v>5136</v>
      </c>
      <c r="C321" s="32">
        <v>5809</v>
      </c>
      <c r="D321" s="33">
        <v>-0.115854708211396</v>
      </c>
      <c r="E321" s="32">
        <v>12</v>
      </c>
      <c r="F321" s="32">
        <v>0</v>
      </c>
      <c r="G321" s="32">
        <v>104</v>
      </c>
      <c r="H321" s="32">
        <v>0</v>
      </c>
      <c r="I321" s="32">
        <v>1</v>
      </c>
      <c r="J321" s="32">
        <v>0</v>
      </c>
      <c r="K321" s="32">
        <v>0</v>
      </c>
      <c r="L321" s="32">
        <v>0</v>
      </c>
      <c r="M321" s="32">
        <v>6</v>
      </c>
      <c r="N321" s="32">
        <v>1</v>
      </c>
      <c r="O321" s="32">
        <v>9</v>
      </c>
    </row>
    <row r="322" spans="1:15" x14ac:dyDescent="0.25">
      <c r="A322" s="12" t="s">
        <v>619</v>
      </c>
      <c r="B322" s="13">
        <v>5136</v>
      </c>
      <c r="C322" s="13">
        <v>5809</v>
      </c>
      <c r="D322" s="34">
        <v>-0.115854708211396</v>
      </c>
      <c r="E322" s="13">
        <v>12</v>
      </c>
      <c r="F322" s="13">
        <v>0</v>
      </c>
      <c r="G322" s="13">
        <v>104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6</v>
      </c>
      <c r="N322" s="13">
        <v>1</v>
      </c>
      <c r="O322" s="25">
        <v>9</v>
      </c>
    </row>
    <row r="323" spans="1:15" x14ac:dyDescent="0.25">
      <c r="A323" s="50" t="s">
        <v>620</v>
      </c>
      <c r="B323" s="32">
        <v>7</v>
      </c>
      <c r="C323" s="32">
        <v>9</v>
      </c>
      <c r="D323" s="33">
        <v>-0.22222222222222199</v>
      </c>
      <c r="E323" s="32">
        <v>0</v>
      </c>
      <c r="F323" s="32">
        <v>0</v>
      </c>
      <c r="G323" s="32">
        <v>2</v>
      </c>
      <c r="H323" s="32">
        <v>2</v>
      </c>
      <c r="I323" s="32">
        <v>1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7</v>
      </c>
      <c r="C324" s="13">
        <v>9</v>
      </c>
      <c r="D324" s="34">
        <v>-0.22222222222222199</v>
      </c>
      <c r="E324" s="13">
        <v>0</v>
      </c>
      <c r="F324" s="13">
        <v>0</v>
      </c>
      <c r="G324" s="13">
        <v>2</v>
      </c>
      <c r="H324" s="13">
        <v>2</v>
      </c>
      <c r="I324" s="13">
        <v>1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50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49" t="s">
        <v>624</v>
      </c>
      <c r="B327" s="32">
        <v>22823</v>
      </c>
      <c r="C327" s="32">
        <v>23940</v>
      </c>
      <c r="D327" s="33">
        <v>-4.66583124477861E-2</v>
      </c>
      <c r="E327" s="32">
        <v>3331</v>
      </c>
      <c r="F327" s="32">
        <v>3541</v>
      </c>
      <c r="G327" s="32">
        <v>3212</v>
      </c>
      <c r="H327" s="32">
        <v>3177</v>
      </c>
      <c r="I327" s="32">
        <v>47</v>
      </c>
      <c r="J327" s="32">
        <v>77</v>
      </c>
      <c r="K327" s="32">
        <v>7</v>
      </c>
      <c r="L327" s="32">
        <v>15</v>
      </c>
      <c r="M327" s="32">
        <v>191</v>
      </c>
      <c r="N327" s="32">
        <v>257</v>
      </c>
      <c r="O327" s="32">
        <v>4997</v>
      </c>
    </row>
  </sheetData>
  <sheetProtection algorithmName="SHA-512" hashValue="+1etcVDiEWbiEwLagdfopdR8O9wPx5irFFxMmQImUQjwUrC4Dh6KjLzUHsFh/SaDZ3xyuBGfqqFbJ+5pDKcLbw==" saltValue="wGqw0I6jv5C5V6x5VtOZe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0" t="s">
        <v>627</v>
      </c>
      <c r="B5" s="12" t="s">
        <v>628</v>
      </c>
      <c r="C5" s="25">
        <v>0</v>
      </c>
    </row>
    <row r="6" spans="1:3" x14ac:dyDescent="0.25">
      <c r="A6" s="171"/>
      <c r="B6" s="12" t="s">
        <v>311</v>
      </c>
      <c r="C6" s="25">
        <v>392</v>
      </c>
    </row>
    <row r="7" spans="1:3" x14ac:dyDescent="0.25">
      <c r="A7" s="171"/>
      <c r="B7" s="12" t="s">
        <v>629</v>
      </c>
      <c r="C7" s="25">
        <v>0</v>
      </c>
    </row>
    <row r="8" spans="1:3" x14ac:dyDescent="0.25">
      <c r="A8" s="171"/>
      <c r="B8" s="12" t="s">
        <v>630</v>
      </c>
      <c r="C8" s="25">
        <v>10</v>
      </c>
    </row>
    <row r="9" spans="1:3" x14ac:dyDescent="0.25">
      <c r="A9" s="171"/>
      <c r="B9" s="12" t="s">
        <v>631</v>
      </c>
      <c r="C9" s="25">
        <v>38</v>
      </c>
    </row>
    <row r="10" spans="1:3" x14ac:dyDescent="0.25">
      <c r="A10" s="171"/>
      <c r="B10" s="12" t="s">
        <v>632</v>
      </c>
      <c r="C10" s="25">
        <v>34</v>
      </c>
    </row>
    <row r="11" spans="1:3" x14ac:dyDescent="0.25">
      <c r="A11" s="171"/>
      <c r="B11" s="12" t="s">
        <v>633</v>
      </c>
      <c r="C11" s="25">
        <v>139</v>
      </c>
    </row>
    <row r="12" spans="1:3" x14ac:dyDescent="0.25">
      <c r="A12" s="171"/>
      <c r="B12" s="12" t="s">
        <v>408</v>
      </c>
      <c r="C12" s="25">
        <v>64</v>
      </c>
    </row>
    <row r="13" spans="1:3" x14ac:dyDescent="0.25">
      <c r="A13" s="171"/>
      <c r="B13" s="12" t="s">
        <v>634</v>
      </c>
      <c r="C13" s="25">
        <v>7</v>
      </c>
    </row>
    <row r="14" spans="1:3" x14ac:dyDescent="0.25">
      <c r="A14" s="171"/>
      <c r="B14" s="12" t="s">
        <v>635</v>
      </c>
      <c r="C14" s="25">
        <v>0</v>
      </c>
    </row>
    <row r="15" spans="1:3" x14ac:dyDescent="0.25">
      <c r="A15" s="171"/>
      <c r="B15" s="12" t="s">
        <v>478</v>
      </c>
      <c r="C15" s="25">
        <v>0</v>
      </c>
    </row>
    <row r="16" spans="1:3" x14ac:dyDescent="0.25">
      <c r="A16" s="171"/>
      <c r="B16" s="12" t="s">
        <v>636</v>
      </c>
      <c r="C16" s="25">
        <v>31</v>
      </c>
    </row>
    <row r="17" spans="1:3" x14ac:dyDescent="0.25">
      <c r="A17" s="171"/>
      <c r="B17" s="12" t="s">
        <v>637</v>
      </c>
      <c r="C17" s="25">
        <v>73</v>
      </c>
    </row>
    <row r="18" spans="1:3" x14ac:dyDescent="0.25">
      <c r="A18" s="171"/>
      <c r="B18" s="12" t="s">
        <v>638</v>
      </c>
      <c r="C18" s="25">
        <v>3</v>
      </c>
    </row>
    <row r="19" spans="1:3" x14ac:dyDescent="0.25">
      <c r="A19" s="172"/>
      <c r="B19" s="12" t="s">
        <v>106</v>
      </c>
      <c r="C19" s="25">
        <v>45</v>
      </c>
    </row>
    <row r="20" spans="1:3" x14ac:dyDescent="0.25">
      <c r="A20" s="170" t="s">
        <v>639</v>
      </c>
      <c r="B20" s="12" t="s">
        <v>640</v>
      </c>
      <c r="C20" s="25">
        <v>0</v>
      </c>
    </row>
    <row r="21" spans="1:3" x14ac:dyDescent="0.25">
      <c r="A21" s="172"/>
      <c r="B21" s="12" t="s">
        <v>641</v>
      </c>
      <c r="C21" s="25">
        <v>0</v>
      </c>
    </row>
    <row r="22" spans="1:3" x14ac:dyDescent="0.25">
      <c r="A22" s="170" t="s">
        <v>642</v>
      </c>
      <c r="B22" s="12" t="s">
        <v>643</v>
      </c>
      <c r="C22" s="25">
        <v>103</v>
      </c>
    </row>
    <row r="23" spans="1:3" x14ac:dyDescent="0.25">
      <c r="A23" s="171"/>
      <c r="B23" s="12" t="s">
        <v>644</v>
      </c>
      <c r="C23" s="25">
        <v>124</v>
      </c>
    </row>
    <row r="24" spans="1:3" x14ac:dyDescent="0.25">
      <c r="A24" s="172"/>
      <c r="B24" s="15" t="s">
        <v>645</v>
      </c>
      <c r="C24" s="35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153</v>
      </c>
    </row>
    <row r="28" spans="1:3" x14ac:dyDescent="0.25">
      <c r="A28" s="170" t="s">
        <v>282</v>
      </c>
      <c r="B28" s="12" t="s">
        <v>648</v>
      </c>
      <c r="C28" s="25">
        <v>1</v>
      </c>
    </row>
    <row r="29" spans="1:3" x14ac:dyDescent="0.25">
      <c r="A29" s="171"/>
      <c r="B29" s="12" t="s">
        <v>649</v>
      </c>
      <c r="C29" s="25">
        <v>50</v>
      </c>
    </row>
    <row r="30" spans="1:3" x14ac:dyDescent="0.25">
      <c r="A30" s="171"/>
      <c r="B30" s="12" t="s">
        <v>650</v>
      </c>
      <c r="C30" s="25">
        <v>1</v>
      </c>
    </row>
    <row r="31" spans="1:3" x14ac:dyDescent="0.25">
      <c r="A31" s="172"/>
      <c r="B31" s="12" t="s">
        <v>651</v>
      </c>
      <c r="C31" s="25">
        <v>10</v>
      </c>
    </row>
    <row r="32" spans="1:3" x14ac:dyDescent="0.25">
      <c r="A32" s="11" t="s">
        <v>652</v>
      </c>
      <c r="B32" s="18"/>
      <c r="C32" s="25">
        <v>0</v>
      </c>
    </row>
    <row r="33" spans="1:3" x14ac:dyDescent="0.25">
      <c r="A33" s="11" t="s">
        <v>653</v>
      </c>
      <c r="B33" s="18"/>
      <c r="C33" s="25">
        <v>121</v>
      </c>
    </row>
    <row r="34" spans="1:3" x14ac:dyDescent="0.25">
      <c r="A34" s="11" t="s">
        <v>654</v>
      </c>
      <c r="B34" s="18"/>
      <c r="C34" s="25">
        <v>61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54</v>
      </c>
    </row>
    <row r="37" spans="1:3" x14ac:dyDescent="0.25">
      <c r="A37" s="11" t="s">
        <v>657</v>
      </c>
      <c r="B37" s="18"/>
      <c r="C37" s="25">
        <v>15</v>
      </c>
    </row>
    <row r="38" spans="1:3" x14ac:dyDescent="0.25">
      <c r="A38" s="11" t="s">
        <v>645</v>
      </c>
      <c r="B38" s="18"/>
      <c r="C38" s="25">
        <v>0</v>
      </c>
    </row>
    <row r="39" spans="1:3" x14ac:dyDescent="0.25">
      <c r="A39" s="170" t="s">
        <v>658</v>
      </c>
      <c r="B39" s="12" t="s">
        <v>659</v>
      </c>
      <c r="C39" s="25">
        <v>58</v>
      </c>
    </row>
    <row r="40" spans="1:3" x14ac:dyDescent="0.25">
      <c r="A40" s="171"/>
      <c r="B40" s="12" t="s">
        <v>660</v>
      </c>
      <c r="C40" s="25">
        <v>68</v>
      </c>
    </row>
    <row r="41" spans="1:3" x14ac:dyDescent="0.25">
      <c r="A41" s="171"/>
      <c r="B41" s="12" t="s">
        <v>661</v>
      </c>
      <c r="C41" s="25">
        <v>40</v>
      </c>
    </row>
    <row r="42" spans="1:3" x14ac:dyDescent="0.25">
      <c r="A42" s="171"/>
      <c r="B42" s="12" t="s">
        <v>662</v>
      </c>
      <c r="C42" s="25">
        <v>0</v>
      </c>
    </row>
    <row r="43" spans="1:3" x14ac:dyDescent="0.25">
      <c r="A43" s="172"/>
      <c r="B43" s="15" t="s">
        <v>663</v>
      </c>
      <c r="C43" s="35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19</v>
      </c>
    </row>
    <row r="47" spans="1:3" x14ac:dyDescent="0.25">
      <c r="A47" s="170" t="s">
        <v>76</v>
      </c>
      <c r="B47" s="12" t="s">
        <v>665</v>
      </c>
      <c r="C47" s="25">
        <v>21</v>
      </c>
    </row>
    <row r="48" spans="1:3" x14ac:dyDescent="0.25">
      <c r="A48" s="172"/>
      <c r="B48" s="12" t="s">
        <v>666</v>
      </c>
      <c r="C48" s="25">
        <v>251</v>
      </c>
    </row>
    <row r="49" spans="1:3" x14ac:dyDescent="0.25">
      <c r="A49" s="170" t="s">
        <v>667</v>
      </c>
      <c r="B49" s="12" t="s">
        <v>668</v>
      </c>
      <c r="C49" s="25">
        <v>11</v>
      </c>
    </row>
    <row r="50" spans="1:3" x14ac:dyDescent="0.25">
      <c r="A50" s="172"/>
      <c r="B50" s="15" t="s">
        <v>669</v>
      </c>
      <c r="C50" s="35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0" t="s">
        <v>204</v>
      </c>
      <c r="B53" s="12" t="s">
        <v>17</v>
      </c>
      <c r="C53" s="25">
        <v>1063</v>
      </c>
    </row>
    <row r="54" spans="1:3" x14ac:dyDescent="0.25">
      <c r="A54" s="171"/>
      <c r="B54" s="12" t="s">
        <v>671</v>
      </c>
      <c r="C54" s="25">
        <v>149</v>
      </c>
    </row>
    <row r="55" spans="1:3" x14ac:dyDescent="0.25">
      <c r="A55" s="171"/>
      <c r="B55" s="12" t="s">
        <v>672</v>
      </c>
      <c r="C55" s="25">
        <v>27</v>
      </c>
    </row>
    <row r="56" spans="1:3" x14ac:dyDescent="0.25">
      <c r="A56" s="171"/>
      <c r="B56" s="12" t="s">
        <v>673</v>
      </c>
      <c r="C56" s="25">
        <v>232</v>
      </c>
    </row>
    <row r="57" spans="1:3" x14ac:dyDescent="0.25">
      <c r="A57" s="172"/>
      <c r="B57" s="12" t="s">
        <v>674</v>
      </c>
      <c r="C57" s="25">
        <v>8</v>
      </c>
    </row>
    <row r="58" spans="1:3" x14ac:dyDescent="0.25">
      <c r="A58" s="170" t="s">
        <v>675</v>
      </c>
      <c r="B58" s="12" t="s">
        <v>676</v>
      </c>
      <c r="C58" s="25">
        <v>647</v>
      </c>
    </row>
    <row r="59" spans="1:3" x14ac:dyDescent="0.25">
      <c r="A59" s="171"/>
      <c r="B59" s="12" t="s">
        <v>677</v>
      </c>
      <c r="C59" s="25">
        <v>91</v>
      </c>
    </row>
    <row r="60" spans="1:3" x14ac:dyDescent="0.25">
      <c r="A60" s="171"/>
      <c r="B60" s="12" t="s">
        <v>678</v>
      </c>
      <c r="C60" s="25">
        <v>14</v>
      </c>
    </row>
    <row r="61" spans="1:3" x14ac:dyDescent="0.25">
      <c r="A61" s="171"/>
      <c r="B61" s="12" t="s">
        <v>679</v>
      </c>
      <c r="C61" s="25">
        <v>0</v>
      </c>
    </row>
    <row r="62" spans="1:3" x14ac:dyDescent="0.25">
      <c r="A62" s="172"/>
      <c r="B62" s="15" t="s">
        <v>674</v>
      </c>
      <c r="C62" s="35">
        <v>257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255</v>
      </c>
    </row>
    <row r="66" spans="1:3" x14ac:dyDescent="0.25">
      <c r="A66" s="11" t="s">
        <v>682</v>
      </c>
      <c r="B66" s="18"/>
      <c r="C66" s="25">
        <v>0</v>
      </c>
    </row>
    <row r="67" spans="1:3" x14ac:dyDescent="0.25">
      <c r="A67" s="11" t="s">
        <v>683</v>
      </c>
      <c r="B67" s="18"/>
      <c r="C67" s="25">
        <v>1448</v>
      </c>
    </row>
    <row r="68" spans="1:3" x14ac:dyDescent="0.25">
      <c r="A68" s="170" t="s">
        <v>684</v>
      </c>
      <c r="B68" s="12" t="s">
        <v>685</v>
      </c>
      <c r="C68" s="25">
        <v>0</v>
      </c>
    </row>
    <row r="69" spans="1:3" x14ac:dyDescent="0.25">
      <c r="A69" s="172"/>
      <c r="B69" s="12" t="s">
        <v>686</v>
      </c>
      <c r="C69" s="25">
        <v>7</v>
      </c>
    </row>
    <row r="70" spans="1:3" x14ac:dyDescent="0.25">
      <c r="A70" s="11" t="s">
        <v>687</v>
      </c>
      <c r="B70" s="18"/>
      <c r="C70" s="25">
        <v>11</v>
      </c>
    </row>
    <row r="71" spans="1:3" x14ac:dyDescent="0.25">
      <c r="A71" s="11" t="s">
        <v>688</v>
      </c>
      <c r="B71" s="18"/>
      <c r="C71" s="25">
        <v>0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21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5">
        <v>0</v>
      </c>
    </row>
  </sheetData>
  <sheetProtection algorithmName="SHA-512" hashValue="gMo1+uOMsl06TmxP8/aLTNIwiFwzrzXAdhCQ9+RUshXknsXLV13+WfX+BhClmFvBcnyiW6RbX9uJw+ZyYlTCEQ==" saltValue="dr5dmaqlkL7d2kc3ER0e4g==" spinCount="100000" sheet="1" objects="1" scenarios="1"/>
  <mergeCells count="10">
    <mergeCell ref="A5:A19"/>
    <mergeCell ref="A20:A21"/>
    <mergeCell ref="A22:A24"/>
    <mergeCell ref="A28:A31"/>
    <mergeCell ref="A39:A43"/>
    <mergeCell ref="A47:A48"/>
    <mergeCell ref="A49:A50"/>
    <mergeCell ref="A53:A57"/>
    <mergeCell ref="A58:A62"/>
    <mergeCell ref="A68:A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x14ac:dyDescent="0.25">
      <c r="A3" s="5"/>
      <c r="B3" s="37" t="s">
        <v>694</v>
      </c>
    </row>
    <row r="4" spans="1:3" x14ac:dyDescent="0.25">
      <c r="A4" s="7"/>
      <c r="B4" s="8"/>
      <c r="C4" s="38" t="s">
        <v>2</v>
      </c>
    </row>
    <row r="5" spans="1:3" x14ac:dyDescent="0.25">
      <c r="A5" s="179" t="s">
        <v>695</v>
      </c>
      <c r="B5" s="40" t="s">
        <v>696</v>
      </c>
      <c r="C5" s="41">
        <v>81</v>
      </c>
    </row>
    <row r="6" spans="1:3" x14ac:dyDescent="0.25">
      <c r="A6" s="180"/>
      <c r="B6" s="40" t="s">
        <v>289</v>
      </c>
      <c r="C6" s="41">
        <v>210</v>
      </c>
    </row>
    <row r="7" spans="1:3" x14ac:dyDescent="0.25">
      <c r="A7" s="180"/>
      <c r="B7" s="40" t="s">
        <v>697</v>
      </c>
      <c r="C7" s="41">
        <v>87</v>
      </c>
    </row>
    <row r="8" spans="1:3" x14ac:dyDescent="0.25">
      <c r="A8" s="180"/>
      <c r="B8" s="40" t="s">
        <v>698</v>
      </c>
      <c r="C8" s="41">
        <v>3</v>
      </c>
    </row>
    <row r="9" spans="1:3" x14ac:dyDescent="0.25">
      <c r="A9" s="180"/>
      <c r="B9" s="40" t="s">
        <v>699</v>
      </c>
      <c r="C9" s="41">
        <v>0</v>
      </c>
    </row>
    <row r="10" spans="1:3" x14ac:dyDescent="0.25">
      <c r="A10" s="180"/>
      <c r="B10" s="40" t="s">
        <v>700</v>
      </c>
      <c r="C10" s="41">
        <v>0</v>
      </c>
    </row>
    <row r="11" spans="1:3" x14ac:dyDescent="0.25">
      <c r="A11" s="181"/>
      <c r="B11" s="40" t="s">
        <v>701</v>
      </c>
      <c r="C11" s="41">
        <v>0</v>
      </c>
    </row>
    <row r="12" spans="1:3" x14ac:dyDescent="0.25">
      <c r="A12" s="179" t="s">
        <v>702</v>
      </c>
      <c r="B12" s="40" t="s">
        <v>59</v>
      </c>
      <c r="C12" s="41">
        <v>220</v>
      </c>
    </row>
    <row r="13" spans="1:3" x14ac:dyDescent="0.25">
      <c r="A13" s="180"/>
      <c r="B13" s="40" t="s">
        <v>703</v>
      </c>
      <c r="C13" s="41">
        <v>65</v>
      </c>
    </row>
    <row r="14" spans="1:3" x14ac:dyDescent="0.25">
      <c r="A14" s="180"/>
      <c r="B14" s="40" t="s">
        <v>704</v>
      </c>
      <c r="C14" s="41">
        <v>6</v>
      </c>
    </row>
    <row r="15" spans="1:3" x14ac:dyDescent="0.25">
      <c r="A15" s="181"/>
      <c r="B15" s="42" t="s">
        <v>705</v>
      </c>
      <c r="C15" s="43">
        <v>34</v>
      </c>
    </row>
    <row r="16" spans="1:3" ht="18.399999999999999" customHeight="1" x14ac:dyDescent="0.25">
      <c r="A16" s="5"/>
      <c r="B16" s="37" t="s">
        <v>706</v>
      </c>
    </row>
    <row r="17" spans="1:3" x14ac:dyDescent="0.25">
      <c r="A17" s="7"/>
      <c r="B17" s="8"/>
      <c r="C17" s="38" t="s">
        <v>2</v>
      </c>
    </row>
    <row r="18" spans="1:3" x14ac:dyDescent="0.25">
      <c r="A18" s="39" t="s">
        <v>707</v>
      </c>
      <c r="B18" s="18"/>
      <c r="C18" s="41">
        <v>8</v>
      </c>
    </row>
    <row r="19" spans="1:3" x14ac:dyDescent="0.25">
      <c r="A19" s="39" t="s">
        <v>708</v>
      </c>
      <c r="B19" s="18"/>
      <c r="C19" s="41">
        <v>2</v>
      </c>
    </row>
    <row r="20" spans="1:3" x14ac:dyDescent="0.25">
      <c r="A20" s="39" t="s">
        <v>709</v>
      </c>
      <c r="B20" s="18"/>
      <c r="C20" s="41">
        <v>11</v>
      </c>
    </row>
    <row r="21" spans="1:3" x14ac:dyDescent="0.25">
      <c r="A21" s="39" t="s">
        <v>710</v>
      </c>
      <c r="B21" s="18"/>
      <c r="C21" s="41">
        <v>7</v>
      </c>
    </row>
    <row r="22" spans="1:3" x14ac:dyDescent="0.25">
      <c r="A22" s="39" t="s">
        <v>711</v>
      </c>
      <c r="B22" s="18"/>
      <c r="C22" s="41">
        <v>107</v>
      </c>
    </row>
    <row r="23" spans="1:3" x14ac:dyDescent="0.25">
      <c r="A23" s="39" t="s">
        <v>712</v>
      </c>
      <c r="B23" s="18"/>
      <c r="C23" s="41">
        <v>93</v>
      </c>
    </row>
    <row r="24" spans="1:3" x14ac:dyDescent="0.25">
      <c r="A24" s="39" t="s">
        <v>713</v>
      </c>
      <c r="B24" s="18"/>
      <c r="C24" s="41">
        <v>37</v>
      </c>
    </row>
    <row r="25" spans="1:3" x14ac:dyDescent="0.25">
      <c r="A25" s="39" t="s">
        <v>714</v>
      </c>
      <c r="B25" s="18"/>
      <c r="C25" s="41">
        <v>2</v>
      </c>
    </row>
    <row r="26" spans="1:3" x14ac:dyDescent="0.25">
      <c r="A26" s="39" t="s">
        <v>715</v>
      </c>
      <c r="B26" s="18"/>
      <c r="C26" s="41">
        <v>0</v>
      </c>
    </row>
    <row r="27" spans="1:3" x14ac:dyDescent="0.25">
      <c r="A27" s="39" t="s">
        <v>716</v>
      </c>
      <c r="B27" s="19"/>
      <c r="C27" s="43">
        <v>20</v>
      </c>
    </row>
    <row r="28" spans="1:3" ht="18.399999999999999" customHeight="1" x14ac:dyDescent="0.25">
      <c r="A28" s="5"/>
      <c r="B28" s="37" t="s">
        <v>717</v>
      </c>
    </row>
    <row r="29" spans="1:3" x14ac:dyDescent="0.25">
      <c r="A29" s="7"/>
      <c r="B29" s="8"/>
      <c r="C29" s="38" t="s">
        <v>2</v>
      </c>
    </row>
    <row r="30" spans="1:3" x14ac:dyDescent="0.25">
      <c r="A30" s="39" t="s">
        <v>718</v>
      </c>
      <c r="B30" s="18"/>
      <c r="C30" s="41">
        <v>3</v>
      </c>
    </row>
    <row r="31" spans="1:3" x14ac:dyDescent="0.25">
      <c r="A31" s="39" t="s">
        <v>719</v>
      </c>
      <c r="B31" s="18"/>
      <c r="C31" s="41">
        <v>51</v>
      </c>
    </row>
    <row r="32" spans="1:3" x14ac:dyDescent="0.25">
      <c r="A32" s="39" t="s">
        <v>720</v>
      </c>
      <c r="B32" s="18"/>
      <c r="C32" s="41">
        <v>0</v>
      </c>
    </row>
    <row r="33" spans="1:6" x14ac:dyDescent="0.25">
      <c r="A33" s="39" t="s">
        <v>721</v>
      </c>
      <c r="B33" s="18"/>
      <c r="C33" s="41">
        <v>0</v>
      </c>
    </row>
    <row r="34" spans="1:6" x14ac:dyDescent="0.25">
      <c r="A34" s="39" t="s">
        <v>722</v>
      </c>
      <c r="B34" s="18"/>
      <c r="C34" s="41">
        <v>0</v>
      </c>
    </row>
    <row r="35" spans="1:6" x14ac:dyDescent="0.25">
      <c r="A35" s="39" t="s">
        <v>723</v>
      </c>
      <c r="B35" s="18"/>
      <c r="C35" s="28"/>
    </row>
    <row r="36" spans="1:6" x14ac:dyDescent="0.25">
      <c r="A36" s="39" t="s">
        <v>724</v>
      </c>
      <c r="B36" s="18"/>
      <c r="C36" s="41">
        <v>0</v>
      </c>
    </row>
    <row r="37" spans="1:6" x14ac:dyDescent="0.25">
      <c r="A37" s="39" t="s">
        <v>725</v>
      </c>
      <c r="B37" s="19"/>
      <c r="C37" s="43">
        <v>0</v>
      </c>
    </row>
    <row r="38" spans="1:6" ht="18.399999999999999" customHeight="1" x14ac:dyDescent="0.25">
      <c r="A38" s="5"/>
      <c r="B38" s="37" t="s">
        <v>726</v>
      </c>
    </row>
    <row r="39" spans="1:6" x14ac:dyDescent="0.25">
      <c r="A39" s="7"/>
      <c r="B39" s="8"/>
      <c r="C39" s="38" t="s">
        <v>2</v>
      </c>
    </row>
    <row r="40" spans="1:6" x14ac:dyDescent="0.25">
      <c r="A40" s="39" t="s">
        <v>99</v>
      </c>
      <c r="B40" s="18"/>
      <c r="C40" s="41">
        <v>2</v>
      </c>
    </row>
    <row r="41" spans="1:6" x14ac:dyDescent="0.25">
      <c r="A41" s="39" t="s">
        <v>109</v>
      </c>
      <c r="B41" s="18"/>
      <c r="C41" s="41">
        <v>1</v>
      </c>
    </row>
    <row r="42" spans="1:6" x14ac:dyDescent="0.25">
      <c r="A42" s="39" t="s">
        <v>727</v>
      </c>
      <c r="B42" s="19"/>
      <c r="C42" s="43">
        <v>1</v>
      </c>
    </row>
    <row r="43" spans="1:6" ht="18.399999999999999" customHeight="1" x14ac:dyDescent="0.25">
      <c r="A43" s="5"/>
      <c r="B43" s="37" t="s">
        <v>728</v>
      </c>
    </row>
    <row r="44" spans="1:6" ht="22.5" x14ac:dyDescent="0.25">
      <c r="A44" s="7"/>
      <c r="B44" s="8"/>
      <c r="C44" s="44" t="s">
        <v>99</v>
      </c>
      <c r="D44" s="44" t="s">
        <v>729</v>
      </c>
      <c r="E44" s="44" t="s">
        <v>704</v>
      </c>
      <c r="F44" s="44" t="s">
        <v>703</v>
      </c>
    </row>
    <row r="45" spans="1:6" x14ac:dyDescent="0.25">
      <c r="A45" s="179" t="s">
        <v>627</v>
      </c>
      <c r="B45" s="40" t="s">
        <v>730</v>
      </c>
      <c r="C45" s="45">
        <v>1</v>
      </c>
      <c r="D45" s="45">
        <v>0</v>
      </c>
      <c r="E45" s="45">
        <v>0</v>
      </c>
      <c r="F45" s="41">
        <v>0</v>
      </c>
    </row>
    <row r="46" spans="1:6" x14ac:dyDescent="0.25">
      <c r="A46" s="180"/>
      <c r="B46" s="40" t="s">
        <v>731</v>
      </c>
      <c r="C46" s="45">
        <v>0</v>
      </c>
      <c r="D46" s="45">
        <v>0</v>
      </c>
      <c r="E46" s="45">
        <v>0</v>
      </c>
      <c r="F46" s="41">
        <v>0</v>
      </c>
    </row>
    <row r="47" spans="1:6" x14ac:dyDescent="0.25">
      <c r="A47" s="180"/>
      <c r="B47" s="40" t="s">
        <v>732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180"/>
      <c r="B48" s="40" t="s">
        <v>733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180"/>
      <c r="B49" s="40" t="s">
        <v>311</v>
      </c>
      <c r="C49" s="45">
        <v>54</v>
      </c>
      <c r="D49" s="45">
        <v>52</v>
      </c>
      <c r="E49" s="45">
        <v>4</v>
      </c>
      <c r="F49" s="41">
        <v>17</v>
      </c>
    </row>
    <row r="50" spans="1:6" x14ac:dyDescent="0.25">
      <c r="A50" s="180"/>
      <c r="B50" s="40" t="s">
        <v>734</v>
      </c>
      <c r="C50" s="45">
        <v>152</v>
      </c>
      <c r="D50" s="45">
        <v>93</v>
      </c>
      <c r="E50" s="45">
        <v>2</v>
      </c>
      <c r="F50" s="41">
        <v>36</v>
      </c>
    </row>
    <row r="51" spans="1:6" x14ac:dyDescent="0.25">
      <c r="A51" s="180"/>
      <c r="B51" s="40" t="s">
        <v>735</v>
      </c>
      <c r="C51" s="45">
        <v>29</v>
      </c>
      <c r="D51" s="45">
        <v>15</v>
      </c>
      <c r="E51" s="45">
        <v>1</v>
      </c>
      <c r="F51" s="41">
        <v>4</v>
      </c>
    </row>
    <row r="52" spans="1:6" x14ac:dyDescent="0.25">
      <c r="A52" s="180"/>
      <c r="B52" s="40" t="s">
        <v>736</v>
      </c>
      <c r="C52" s="45">
        <v>1</v>
      </c>
      <c r="D52" s="45">
        <v>2</v>
      </c>
      <c r="E52" s="45">
        <v>0</v>
      </c>
      <c r="F52" s="41">
        <v>0</v>
      </c>
    </row>
    <row r="53" spans="1:6" x14ac:dyDescent="0.25">
      <c r="A53" s="180"/>
      <c r="B53" s="40" t="s">
        <v>737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180"/>
      <c r="B54" s="40" t="s">
        <v>738</v>
      </c>
      <c r="C54" s="45">
        <v>12</v>
      </c>
      <c r="D54" s="45">
        <v>24</v>
      </c>
      <c r="E54" s="45">
        <v>1</v>
      </c>
      <c r="F54" s="41">
        <v>9</v>
      </c>
    </row>
    <row r="55" spans="1:6" x14ac:dyDescent="0.25">
      <c r="A55" s="180"/>
      <c r="B55" s="40" t="s">
        <v>739</v>
      </c>
      <c r="C55" s="45">
        <v>1</v>
      </c>
      <c r="D55" s="45">
        <v>1</v>
      </c>
      <c r="E55" s="45">
        <v>0</v>
      </c>
      <c r="F55" s="41">
        <v>1</v>
      </c>
    </row>
    <row r="56" spans="1:6" x14ac:dyDescent="0.25">
      <c r="A56" s="180"/>
      <c r="B56" s="40" t="s">
        <v>740</v>
      </c>
      <c r="C56" s="45">
        <v>0</v>
      </c>
      <c r="D56" s="45">
        <v>1</v>
      </c>
      <c r="E56" s="45">
        <v>0</v>
      </c>
      <c r="F56" s="41">
        <v>0</v>
      </c>
    </row>
    <row r="57" spans="1:6" x14ac:dyDescent="0.25">
      <c r="A57" s="180"/>
      <c r="B57" s="40" t="s">
        <v>349</v>
      </c>
      <c r="C57" s="45">
        <v>0</v>
      </c>
      <c r="D57" s="45">
        <v>0</v>
      </c>
      <c r="E57" s="45">
        <v>0</v>
      </c>
      <c r="F57" s="41">
        <v>0</v>
      </c>
    </row>
    <row r="58" spans="1:6" x14ac:dyDescent="0.25">
      <c r="A58" s="180"/>
      <c r="B58" s="40" t="s">
        <v>741</v>
      </c>
      <c r="C58" s="45">
        <v>0</v>
      </c>
      <c r="D58" s="45">
        <v>0</v>
      </c>
      <c r="E58" s="45">
        <v>0</v>
      </c>
      <c r="F58" s="41">
        <v>0</v>
      </c>
    </row>
    <row r="59" spans="1:6" x14ac:dyDescent="0.25">
      <c r="A59" s="180"/>
      <c r="B59" s="40" t="s">
        <v>742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0"/>
      <c r="B60" s="40" t="s">
        <v>743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0"/>
      <c r="B61" s="40" t="s">
        <v>744</v>
      </c>
      <c r="C61" s="45">
        <v>10</v>
      </c>
      <c r="D61" s="45">
        <v>16</v>
      </c>
      <c r="E61" s="45">
        <v>2</v>
      </c>
      <c r="F61" s="41">
        <v>4</v>
      </c>
    </row>
    <row r="62" spans="1:6" x14ac:dyDescent="0.25">
      <c r="A62" s="180"/>
      <c r="B62" s="40" t="s">
        <v>745</v>
      </c>
      <c r="C62" s="45">
        <v>0</v>
      </c>
      <c r="D62" s="45">
        <v>0</v>
      </c>
      <c r="E62" s="45">
        <v>0</v>
      </c>
      <c r="F62" s="41">
        <v>0</v>
      </c>
    </row>
    <row r="63" spans="1:6" x14ac:dyDescent="0.25">
      <c r="A63" s="181"/>
      <c r="B63" s="40" t="s">
        <v>746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77" t="s">
        <v>747</v>
      </c>
      <c r="B64" s="178"/>
      <c r="C64" s="46">
        <v>260</v>
      </c>
      <c r="D64" s="46">
        <v>204</v>
      </c>
      <c r="E64" s="46">
        <v>10</v>
      </c>
      <c r="F64" s="46">
        <v>71</v>
      </c>
    </row>
    <row r="65" spans="1:6" x14ac:dyDescent="0.25">
      <c r="A65" s="179" t="s">
        <v>642</v>
      </c>
      <c r="B65" s="40" t="s">
        <v>748</v>
      </c>
      <c r="C65" s="45">
        <v>8</v>
      </c>
      <c r="D65" s="45">
        <v>0</v>
      </c>
      <c r="E65" s="45">
        <v>0</v>
      </c>
      <c r="F65" s="41">
        <v>0</v>
      </c>
    </row>
    <row r="66" spans="1:6" x14ac:dyDescent="0.25">
      <c r="A66" s="180"/>
      <c r="B66" s="40" t="s">
        <v>749</v>
      </c>
      <c r="C66" s="22"/>
      <c r="D66" s="22"/>
      <c r="E66" s="22"/>
      <c r="F66" s="28"/>
    </row>
    <row r="67" spans="1:6" x14ac:dyDescent="0.25">
      <c r="A67" s="181"/>
      <c r="B67" s="40" t="s">
        <v>106</v>
      </c>
      <c r="C67" s="45">
        <v>1</v>
      </c>
      <c r="D67" s="45">
        <v>0</v>
      </c>
      <c r="E67" s="45">
        <v>0</v>
      </c>
      <c r="F67" s="41">
        <v>0</v>
      </c>
    </row>
    <row r="68" spans="1:6" x14ac:dyDescent="0.25">
      <c r="A68" s="177" t="s">
        <v>750</v>
      </c>
      <c r="B68" s="178"/>
      <c r="C68" s="46">
        <v>9</v>
      </c>
      <c r="D68" s="46">
        <v>0</v>
      </c>
      <c r="E68" s="46">
        <v>0</v>
      </c>
      <c r="F68" s="46">
        <v>0</v>
      </c>
    </row>
  </sheetData>
  <sheetProtection algorithmName="SHA-512" hashValue="VdNeKGET0zebd3Z31VkQUTbQ7QwtfVtYnlIQaPoEs8u6Cdzb9BSGcTpa/cTbbxyAFplRenRqZcl9aYJWhLInSA==" saltValue="sfNXvPqmhhgyYF/+HB0DY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0" t="s">
        <v>753</v>
      </c>
      <c r="B6" s="12" t="s">
        <v>754</v>
      </c>
      <c r="C6" s="25">
        <v>1138</v>
      </c>
    </row>
    <row r="7" spans="1:3" x14ac:dyDescent="0.25">
      <c r="A7" s="171"/>
      <c r="B7" s="12" t="s">
        <v>696</v>
      </c>
      <c r="C7" s="25">
        <v>487</v>
      </c>
    </row>
    <row r="8" spans="1:3" x14ac:dyDescent="0.25">
      <c r="A8" s="171"/>
      <c r="B8" s="12" t="s">
        <v>755</v>
      </c>
      <c r="C8" s="25">
        <v>1521</v>
      </c>
    </row>
    <row r="9" spans="1:3" x14ac:dyDescent="0.25">
      <c r="A9" s="171"/>
      <c r="B9" s="12" t="s">
        <v>756</v>
      </c>
      <c r="C9" s="25">
        <v>411</v>
      </c>
    </row>
    <row r="10" spans="1:3" x14ac:dyDescent="0.25">
      <c r="A10" s="171"/>
      <c r="B10" s="12" t="s">
        <v>698</v>
      </c>
      <c r="C10" s="25">
        <v>9</v>
      </c>
    </row>
    <row r="11" spans="1:3" x14ac:dyDescent="0.25">
      <c r="A11" s="171"/>
      <c r="B11" s="12" t="s">
        <v>699</v>
      </c>
      <c r="C11" s="25">
        <v>3</v>
      </c>
    </row>
    <row r="12" spans="1:3" x14ac:dyDescent="0.25">
      <c r="A12" s="171"/>
      <c r="B12" s="12" t="s">
        <v>757</v>
      </c>
      <c r="C12" s="25">
        <v>1</v>
      </c>
    </row>
    <row r="13" spans="1:3" x14ac:dyDescent="0.25">
      <c r="A13" s="172"/>
      <c r="B13" s="15" t="s">
        <v>758</v>
      </c>
      <c r="C13" s="35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1650</v>
      </c>
    </row>
    <row r="17" spans="1:3" x14ac:dyDescent="0.25">
      <c r="A17" s="11" t="s">
        <v>761</v>
      </c>
      <c r="B17" s="18"/>
      <c r="C17" s="25">
        <v>119</v>
      </c>
    </row>
    <row r="18" spans="1:3" x14ac:dyDescent="0.25">
      <c r="A18" s="11" t="s">
        <v>762</v>
      </c>
      <c r="B18" s="18"/>
      <c r="C18" s="25">
        <v>484</v>
      </c>
    </row>
    <row r="19" spans="1:3" x14ac:dyDescent="0.25">
      <c r="A19" s="11" t="s">
        <v>763</v>
      </c>
      <c r="B19" s="19"/>
      <c r="C19" s="35">
        <v>266</v>
      </c>
    </row>
    <row r="20" spans="1:3" ht="18.399999999999999" customHeight="1" x14ac:dyDescent="0.25">
      <c r="A20" s="5"/>
      <c r="B20" s="48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18</v>
      </c>
    </row>
    <row r="23" spans="1:3" x14ac:dyDescent="0.25">
      <c r="A23" s="11" t="s">
        <v>766</v>
      </c>
      <c r="B23" s="18"/>
      <c r="C23" s="25">
        <v>52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0</v>
      </c>
    </row>
    <row r="27" spans="1:3" x14ac:dyDescent="0.25">
      <c r="A27" s="11" t="s">
        <v>770</v>
      </c>
      <c r="B27" s="19"/>
      <c r="C27" s="35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5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31</v>
      </c>
    </row>
    <row r="35" spans="1:3" x14ac:dyDescent="0.25">
      <c r="A35" s="11" t="s">
        <v>775</v>
      </c>
      <c r="B35" s="18"/>
      <c r="C35" s="25">
        <v>587</v>
      </c>
    </row>
    <row r="36" spans="1:3" x14ac:dyDescent="0.25">
      <c r="A36" s="11" t="s">
        <v>776</v>
      </c>
      <c r="B36" s="18"/>
      <c r="C36" s="25">
        <v>427</v>
      </c>
    </row>
    <row r="37" spans="1:3" x14ac:dyDescent="0.25">
      <c r="A37" s="11" t="s">
        <v>777</v>
      </c>
      <c r="B37" s="18"/>
      <c r="C37" s="25">
        <v>21</v>
      </c>
    </row>
    <row r="38" spans="1:3" x14ac:dyDescent="0.25">
      <c r="A38" s="11" t="s">
        <v>778</v>
      </c>
      <c r="B38" s="18"/>
      <c r="C38" s="25">
        <v>45</v>
      </c>
    </row>
    <row r="39" spans="1:3" x14ac:dyDescent="0.25">
      <c r="A39" s="11" t="s">
        <v>779</v>
      </c>
      <c r="B39" s="19"/>
      <c r="C39" s="35">
        <v>361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32</v>
      </c>
    </row>
    <row r="43" spans="1:3" x14ac:dyDescent="0.25">
      <c r="A43" s="11" t="s">
        <v>782</v>
      </c>
      <c r="B43" s="19"/>
      <c r="C43" s="35">
        <v>32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0" t="s">
        <v>784</v>
      </c>
      <c r="B46" s="12" t="s">
        <v>785</v>
      </c>
      <c r="C46" s="25">
        <v>158</v>
      </c>
    </row>
    <row r="47" spans="1:3" x14ac:dyDescent="0.25">
      <c r="A47" s="171"/>
      <c r="B47" s="12" t="s">
        <v>120</v>
      </c>
      <c r="C47" s="25">
        <v>149</v>
      </c>
    </row>
    <row r="48" spans="1:3" x14ac:dyDescent="0.25">
      <c r="A48" s="171"/>
      <c r="B48" s="12" t="s">
        <v>786</v>
      </c>
      <c r="C48" s="25">
        <v>61</v>
      </c>
    </row>
    <row r="49" spans="1:6" x14ac:dyDescent="0.25">
      <c r="A49" s="172"/>
      <c r="B49" s="15" t="s">
        <v>787</v>
      </c>
      <c r="C49" s="35">
        <v>2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3</v>
      </c>
    </row>
    <row r="53" spans="1:6" x14ac:dyDescent="0.25">
      <c r="A53" s="11" t="s">
        <v>109</v>
      </c>
      <c r="B53" s="18"/>
      <c r="C53" s="28"/>
    </row>
    <row r="54" spans="1:6" x14ac:dyDescent="0.25">
      <c r="A54" s="11" t="s">
        <v>727</v>
      </c>
      <c r="B54" s="19"/>
      <c r="C54" s="35">
        <v>2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70" t="s">
        <v>627</v>
      </c>
      <c r="B57" s="12" t="s">
        <v>730</v>
      </c>
      <c r="C57" s="13">
        <v>1</v>
      </c>
      <c r="D57" s="13">
        <v>0</v>
      </c>
      <c r="E57" s="13">
        <v>2</v>
      </c>
      <c r="F57" s="25">
        <v>0</v>
      </c>
    </row>
    <row r="58" spans="1:6" x14ac:dyDescent="0.25">
      <c r="A58" s="171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71"/>
      <c r="B59" s="12" t="s">
        <v>732</v>
      </c>
      <c r="C59" s="13">
        <v>1</v>
      </c>
      <c r="D59" s="13">
        <v>1</v>
      </c>
      <c r="E59" s="13">
        <v>0</v>
      </c>
      <c r="F59" s="25">
        <v>0</v>
      </c>
    </row>
    <row r="60" spans="1:6" x14ac:dyDescent="0.25">
      <c r="A60" s="171"/>
      <c r="B60" s="12" t="s">
        <v>733</v>
      </c>
      <c r="C60" s="13">
        <v>1</v>
      </c>
      <c r="D60" s="13">
        <v>0</v>
      </c>
      <c r="E60" s="13">
        <v>0</v>
      </c>
      <c r="F60" s="25">
        <v>0</v>
      </c>
    </row>
    <row r="61" spans="1:6" x14ac:dyDescent="0.25">
      <c r="A61" s="171"/>
      <c r="B61" s="12" t="s">
        <v>311</v>
      </c>
      <c r="C61" s="13">
        <v>403</v>
      </c>
      <c r="D61" s="13">
        <v>259</v>
      </c>
      <c r="E61" s="13">
        <v>42</v>
      </c>
      <c r="F61" s="25">
        <v>107</v>
      </c>
    </row>
    <row r="62" spans="1:6" x14ac:dyDescent="0.25">
      <c r="A62" s="171"/>
      <c r="B62" s="12" t="s">
        <v>788</v>
      </c>
      <c r="C62" s="13">
        <v>800</v>
      </c>
      <c r="D62" s="13">
        <v>505</v>
      </c>
      <c r="E62" s="13">
        <v>52</v>
      </c>
      <c r="F62" s="25">
        <v>214</v>
      </c>
    </row>
    <row r="63" spans="1:6" x14ac:dyDescent="0.25">
      <c r="A63" s="171"/>
      <c r="B63" s="12" t="s">
        <v>789</v>
      </c>
      <c r="C63" s="13">
        <v>194</v>
      </c>
      <c r="D63" s="13">
        <v>152</v>
      </c>
      <c r="E63" s="13">
        <v>20</v>
      </c>
      <c r="F63" s="25">
        <v>47</v>
      </c>
    </row>
    <row r="64" spans="1:6" x14ac:dyDescent="0.25">
      <c r="A64" s="171"/>
      <c r="B64" s="12" t="s">
        <v>736</v>
      </c>
      <c r="C64" s="13">
        <v>16</v>
      </c>
      <c r="D64" s="13">
        <v>14</v>
      </c>
      <c r="E64" s="13">
        <v>4</v>
      </c>
      <c r="F64" s="25">
        <v>4</v>
      </c>
    </row>
    <row r="65" spans="1:6" x14ac:dyDescent="0.25">
      <c r="A65" s="171"/>
      <c r="B65" s="12" t="s">
        <v>790</v>
      </c>
      <c r="C65" s="13">
        <v>1</v>
      </c>
      <c r="D65" s="13">
        <v>1</v>
      </c>
      <c r="E65" s="13">
        <v>0</v>
      </c>
      <c r="F65" s="25">
        <v>0</v>
      </c>
    </row>
    <row r="66" spans="1:6" x14ac:dyDescent="0.25">
      <c r="A66" s="171"/>
      <c r="B66" s="12" t="s">
        <v>791</v>
      </c>
      <c r="C66" s="13">
        <v>189</v>
      </c>
      <c r="D66" s="13">
        <v>211</v>
      </c>
      <c r="E66" s="13">
        <v>44</v>
      </c>
      <c r="F66" s="25">
        <v>90</v>
      </c>
    </row>
    <row r="67" spans="1:6" x14ac:dyDescent="0.25">
      <c r="A67" s="171"/>
      <c r="B67" s="12" t="s">
        <v>792</v>
      </c>
      <c r="C67" s="13">
        <v>53</v>
      </c>
      <c r="D67" s="13">
        <v>56</v>
      </c>
      <c r="E67" s="13">
        <v>10</v>
      </c>
      <c r="F67" s="25">
        <v>24</v>
      </c>
    </row>
    <row r="68" spans="1:6" x14ac:dyDescent="0.25">
      <c r="A68" s="171"/>
      <c r="B68" s="12" t="s">
        <v>740</v>
      </c>
      <c r="C68" s="13">
        <v>1</v>
      </c>
      <c r="D68" s="13">
        <v>0</v>
      </c>
      <c r="E68" s="13">
        <v>1</v>
      </c>
      <c r="F68" s="25">
        <v>0</v>
      </c>
    </row>
    <row r="69" spans="1:6" x14ac:dyDescent="0.25">
      <c r="A69" s="171"/>
      <c r="B69" s="12" t="s">
        <v>349</v>
      </c>
      <c r="C69" s="13">
        <v>1</v>
      </c>
      <c r="D69" s="13">
        <v>0</v>
      </c>
      <c r="E69" s="13">
        <v>0</v>
      </c>
      <c r="F69" s="25">
        <v>0</v>
      </c>
    </row>
    <row r="70" spans="1:6" x14ac:dyDescent="0.25">
      <c r="A70" s="171"/>
      <c r="B70" s="12" t="s">
        <v>741</v>
      </c>
      <c r="C70" s="13">
        <v>3</v>
      </c>
      <c r="D70" s="13">
        <v>0</v>
      </c>
      <c r="E70" s="13">
        <v>1</v>
      </c>
      <c r="F70" s="25">
        <v>0</v>
      </c>
    </row>
    <row r="71" spans="1:6" x14ac:dyDescent="0.25">
      <c r="A71" s="171"/>
      <c r="B71" s="12" t="s">
        <v>742</v>
      </c>
      <c r="C71" s="13">
        <v>11</v>
      </c>
      <c r="D71" s="13">
        <v>3</v>
      </c>
      <c r="E71" s="13">
        <v>0</v>
      </c>
      <c r="F71" s="25">
        <v>0</v>
      </c>
    </row>
    <row r="72" spans="1:6" x14ac:dyDescent="0.25">
      <c r="A72" s="171"/>
      <c r="B72" s="12" t="s">
        <v>743</v>
      </c>
      <c r="C72" s="13">
        <v>1</v>
      </c>
      <c r="D72" s="13">
        <v>2</v>
      </c>
      <c r="E72" s="13">
        <v>0</v>
      </c>
      <c r="F72" s="25">
        <v>1</v>
      </c>
    </row>
    <row r="73" spans="1:6" x14ac:dyDescent="0.25">
      <c r="A73" s="171"/>
      <c r="B73" s="12" t="s">
        <v>744</v>
      </c>
      <c r="C73" s="13">
        <v>596</v>
      </c>
      <c r="D73" s="13">
        <v>212</v>
      </c>
      <c r="E73" s="13">
        <v>27</v>
      </c>
      <c r="F73" s="25">
        <v>61</v>
      </c>
    </row>
    <row r="74" spans="1:6" x14ac:dyDescent="0.25">
      <c r="A74" s="171"/>
      <c r="B74" s="12" t="s">
        <v>745</v>
      </c>
      <c r="C74" s="13">
        <v>1</v>
      </c>
      <c r="D74" s="13">
        <v>1</v>
      </c>
      <c r="E74" s="13">
        <v>0</v>
      </c>
      <c r="F74" s="25">
        <v>0</v>
      </c>
    </row>
    <row r="75" spans="1:6" x14ac:dyDescent="0.25">
      <c r="A75" s="172"/>
      <c r="B75" s="12" t="s">
        <v>746</v>
      </c>
      <c r="C75" s="13">
        <v>2</v>
      </c>
      <c r="D75" s="13">
        <v>2</v>
      </c>
      <c r="E75" s="13">
        <v>0</v>
      </c>
      <c r="F75" s="25">
        <v>0</v>
      </c>
    </row>
    <row r="76" spans="1:6" x14ac:dyDescent="0.25">
      <c r="A76" s="182" t="s">
        <v>747</v>
      </c>
      <c r="B76" s="183"/>
      <c r="C76" s="32">
        <v>2275</v>
      </c>
      <c r="D76" s="32">
        <v>1419</v>
      </c>
      <c r="E76" s="32">
        <v>203</v>
      </c>
      <c r="F76" s="32">
        <v>548</v>
      </c>
    </row>
    <row r="77" spans="1:6" x14ac:dyDescent="0.25">
      <c r="A77" s="170" t="s">
        <v>793</v>
      </c>
      <c r="B77" s="12" t="s">
        <v>748</v>
      </c>
      <c r="C77" s="13">
        <v>10</v>
      </c>
      <c r="D77" s="13">
        <v>0</v>
      </c>
      <c r="E77" s="13">
        <v>0</v>
      </c>
      <c r="F77" s="25">
        <v>0</v>
      </c>
    </row>
    <row r="78" spans="1:6" x14ac:dyDescent="0.25">
      <c r="A78" s="171"/>
      <c r="B78" s="12" t="s">
        <v>749</v>
      </c>
      <c r="C78" s="13">
        <v>1</v>
      </c>
      <c r="D78" s="13">
        <v>0</v>
      </c>
      <c r="E78" s="13">
        <v>0</v>
      </c>
      <c r="F78" s="25">
        <v>0</v>
      </c>
    </row>
    <row r="79" spans="1:6" x14ac:dyDescent="0.25">
      <c r="A79" s="172"/>
      <c r="B79" s="12" t="s">
        <v>106</v>
      </c>
      <c r="C79" s="13">
        <v>24</v>
      </c>
      <c r="D79" s="13">
        <v>0</v>
      </c>
      <c r="E79" s="13">
        <v>0</v>
      </c>
      <c r="F79" s="25">
        <v>0</v>
      </c>
    </row>
    <row r="80" spans="1:6" x14ac:dyDescent="0.25">
      <c r="A80" s="182" t="s">
        <v>794</v>
      </c>
      <c r="B80" s="183"/>
      <c r="C80" s="32">
        <v>35</v>
      </c>
      <c r="D80" s="32">
        <v>0</v>
      </c>
      <c r="E80" s="32">
        <v>0</v>
      </c>
      <c r="F80" s="32">
        <v>0</v>
      </c>
    </row>
  </sheetData>
  <sheetProtection algorithmName="SHA-512" hashValue="yGS3up+b8alELygFZEi4fSAL2DQmgoCzfxb2tdm6rJVB0h9M9HkI8VTUYEd3Gy81iUOTDOgx6amkvSNowESQyA==" saltValue="Tv0v7GvKoCPzNX6jM9VYe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3</v>
      </c>
    </row>
    <row r="6" spans="1:3" x14ac:dyDescent="0.25">
      <c r="A6" s="11" t="s">
        <v>798</v>
      </c>
      <c r="B6" s="18"/>
      <c r="C6" s="25">
        <v>9</v>
      </c>
    </row>
    <row r="7" spans="1:3" x14ac:dyDescent="0.25">
      <c r="A7" s="11" t="s">
        <v>799</v>
      </c>
      <c r="B7" s="18"/>
      <c r="C7" s="25">
        <v>3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5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3</v>
      </c>
    </row>
    <row r="13" spans="1:3" x14ac:dyDescent="0.25">
      <c r="A13" s="11" t="s">
        <v>798</v>
      </c>
      <c r="B13" s="18"/>
      <c r="C13" s="25">
        <v>3</v>
      </c>
    </row>
    <row r="14" spans="1:3" x14ac:dyDescent="0.25">
      <c r="A14" s="11" t="s">
        <v>803</v>
      </c>
      <c r="B14" s="18"/>
      <c r="C14" s="25">
        <v>1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5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63</v>
      </c>
    </row>
    <row r="20" spans="1:3" x14ac:dyDescent="0.25">
      <c r="A20" s="11" t="s">
        <v>805</v>
      </c>
      <c r="B20" s="18"/>
      <c r="C20" s="25">
        <v>61</v>
      </c>
    </row>
    <row r="21" spans="1:3" x14ac:dyDescent="0.25">
      <c r="A21" s="11" t="s">
        <v>806</v>
      </c>
      <c r="B21" s="18"/>
      <c r="C21" s="25">
        <v>13</v>
      </c>
    </row>
    <row r="22" spans="1:3" x14ac:dyDescent="0.25">
      <c r="A22" s="11" t="s">
        <v>807</v>
      </c>
      <c r="B22" s="19"/>
      <c r="C22" s="35">
        <v>2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15</v>
      </c>
    </row>
    <row r="26" spans="1:3" x14ac:dyDescent="0.25">
      <c r="A26" s="11" t="s">
        <v>810</v>
      </c>
      <c r="B26" s="19"/>
      <c r="C26" s="35">
        <v>4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6</v>
      </c>
    </row>
    <row r="30" spans="1:3" x14ac:dyDescent="0.25">
      <c r="A30" s="11" t="s">
        <v>813</v>
      </c>
      <c r="B30" s="19"/>
      <c r="C30" s="35">
        <v>1</v>
      </c>
    </row>
  </sheetData>
  <sheetProtection algorithmName="SHA-512" hashValue="0B9+dch1X7vXjvrgR/hBc53b+P1sEAeE/Rtxq/xAJ+AWG9RAROeJadFldYbe0EzN/bx9692Wjk0c5mTeY43Rjg==" saltValue="DgGEzgLnK6fBm+q1wGmAm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34</v>
      </c>
    </row>
    <row r="6" spans="1:3" x14ac:dyDescent="0.25">
      <c r="A6" s="11" t="s">
        <v>817</v>
      </c>
      <c r="B6" s="18"/>
      <c r="C6" s="25">
        <v>0</v>
      </c>
    </row>
    <row r="7" spans="1:3" x14ac:dyDescent="0.25">
      <c r="A7" s="11" t="s">
        <v>818</v>
      </c>
      <c r="B7" s="18"/>
      <c r="C7" s="25">
        <v>0</v>
      </c>
    </row>
    <row r="8" spans="1:3" x14ac:dyDescent="0.25">
      <c r="A8" s="11" t="s">
        <v>819</v>
      </c>
      <c r="B8" s="18"/>
      <c r="C8" s="25">
        <v>9</v>
      </c>
    </row>
    <row r="9" spans="1:3" x14ac:dyDescent="0.25">
      <c r="A9" s="11" t="s">
        <v>820</v>
      </c>
      <c r="B9" s="18"/>
      <c r="C9" s="25">
        <v>1</v>
      </c>
    </row>
    <row r="10" spans="1:3" x14ac:dyDescent="0.25">
      <c r="A10" s="11" t="s">
        <v>821</v>
      </c>
      <c r="B10" s="19"/>
      <c r="C10" s="35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911</v>
      </c>
    </row>
    <row r="14" spans="1:3" x14ac:dyDescent="0.25">
      <c r="A14" s="11" t="s">
        <v>824</v>
      </c>
      <c r="B14" s="18"/>
      <c r="C14" s="25">
        <v>2</v>
      </c>
    </row>
    <row r="15" spans="1:3" x14ac:dyDescent="0.25">
      <c r="A15" s="11" t="s">
        <v>825</v>
      </c>
      <c r="B15" s="19"/>
      <c r="C15" s="35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841</v>
      </c>
    </row>
    <row r="19" spans="1:3" x14ac:dyDescent="0.25">
      <c r="A19" s="11" t="s">
        <v>828</v>
      </c>
      <c r="B19" s="18"/>
      <c r="C19" s="25">
        <v>836</v>
      </c>
    </row>
    <row r="20" spans="1:3" x14ac:dyDescent="0.25">
      <c r="A20" s="11" t="s">
        <v>829</v>
      </c>
      <c r="B20" s="19"/>
      <c r="C20" s="35">
        <v>2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2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2</v>
      </c>
    </row>
    <row r="27" spans="1:3" x14ac:dyDescent="0.25">
      <c r="A27" s="11" t="s">
        <v>835</v>
      </c>
      <c r="B27" s="19"/>
      <c r="C27" s="35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6</v>
      </c>
    </row>
    <row r="33" spans="1:3" x14ac:dyDescent="0.25">
      <c r="A33" s="11" t="s">
        <v>760</v>
      </c>
      <c r="B33" s="18"/>
      <c r="C33" s="25">
        <v>3</v>
      </c>
    </row>
    <row r="34" spans="1:3" x14ac:dyDescent="0.25">
      <c r="A34" s="11" t="s">
        <v>840</v>
      </c>
      <c r="B34" s="18"/>
      <c r="C34" s="25">
        <v>2</v>
      </c>
    </row>
    <row r="35" spans="1:3" x14ac:dyDescent="0.25">
      <c r="A35" s="11" t="s">
        <v>841</v>
      </c>
      <c r="B35" s="19"/>
      <c r="C35" s="35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106</v>
      </c>
    </row>
    <row r="41" spans="1:3" x14ac:dyDescent="0.25">
      <c r="A41" s="11" t="s">
        <v>760</v>
      </c>
      <c r="B41" s="18"/>
      <c r="C41" s="25">
        <v>26</v>
      </c>
    </row>
    <row r="42" spans="1:3" x14ac:dyDescent="0.25">
      <c r="A42" s="11" t="s">
        <v>840</v>
      </c>
      <c r="B42" s="19"/>
      <c r="C42" s="35">
        <v>10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7</v>
      </c>
    </row>
    <row r="46" spans="1:3" x14ac:dyDescent="0.25">
      <c r="A46" s="11" t="s">
        <v>838</v>
      </c>
      <c r="B46" s="18"/>
      <c r="C46" s="25">
        <v>6</v>
      </c>
    </row>
    <row r="47" spans="1:3" x14ac:dyDescent="0.25">
      <c r="A47" s="11" t="s">
        <v>839</v>
      </c>
      <c r="B47" s="18"/>
      <c r="C47" s="25">
        <v>8</v>
      </c>
    </row>
    <row r="48" spans="1:3" x14ac:dyDescent="0.25">
      <c r="A48" s="11" t="s">
        <v>760</v>
      </c>
      <c r="B48" s="18"/>
      <c r="C48" s="25">
        <v>3</v>
      </c>
    </row>
    <row r="49" spans="1:3" x14ac:dyDescent="0.25">
      <c r="A49" s="11" t="s">
        <v>840</v>
      </c>
      <c r="B49" s="19"/>
      <c r="C49" s="35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2</v>
      </c>
    </row>
    <row r="55" spans="1:3" x14ac:dyDescent="0.25">
      <c r="A55" s="11" t="s">
        <v>760</v>
      </c>
      <c r="B55" s="18"/>
      <c r="C55" s="25">
        <v>1</v>
      </c>
    </row>
    <row r="56" spans="1:3" x14ac:dyDescent="0.25">
      <c r="A56" s="11" t="s">
        <v>840</v>
      </c>
      <c r="B56" s="19"/>
      <c r="C56" s="35">
        <v>1</v>
      </c>
    </row>
  </sheetData>
  <sheetProtection algorithmName="SHA-512" hashValue="E5AwtplvRxvUOxUSM2B0MZIBqoSMTzJsV8CEvNZxymnSKaRBCRLAfN07iUXhy/0GAutattShhDPdxOTW6aV1hw==" saltValue="0UXaqUy2Grqiu3vjtuy4Z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0" t="s">
        <v>475</v>
      </c>
      <c r="B4" s="32">
        <v>243</v>
      </c>
      <c r="C4" s="32">
        <v>247</v>
      </c>
      <c r="D4" s="33">
        <v>-1.6194331983805699E-2</v>
      </c>
      <c r="E4" s="32">
        <v>1232</v>
      </c>
      <c r="F4" s="32">
        <v>1280</v>
      </c>
      <c r="G4" s="32">
        <v>225</v>
      </c>
      <c r="H4" s="32">
        <v>248</v>
      </c>
      <c r="I4" s="32">
        <v>0</v>
      </c>
      <c r="J4" s="32">
        <v>0</v>
      </c>
      <c r="K4" s="32">
        <v>0</v>
      </c>
      <c r="L4" s="32">
        <v>0</v>
      </c>
      <c r="M4" s="32">
        <v>5</v>
      </c>
      <c r="N4" s="32">
        <v>0</v>
      </c>
      <c r="O4" s="32">
        <v>1443</v>
      </c>
    </row>
    <row r="5" spans="1:15" x14ac:dyDescent="0.25">
      <c r="A5" s="12" t="s">
        <v>476</v>
      </c>
      <c r="B5" s="13">
        <v>1</v>
      </c>
      <c r="C5" s="13">
        <v>0</v>
      </c>
      <c r="D5" s="34">
        <v>0</v>
      </c>
      <c r="E5" s="13">
        <v>0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3</v>
      </c>
    </row>
    <row r="6" spans="1:15" x14ac:dyDescent="0.25">
      <c r="A6" s="12" t="s">
        <v>477</v>
      </c>
      <c r="B6" s="13">
        <v>122</v>
      </c>
      <c r="C6" s="13">
        <v>108</v>
      </c>
      <c r="D6" s="34">
        <v>0.12962962962963001</v>
      </c>
      <c r="E6" s="13">
        <v>625</v>
      </c>
      <c r="F6" s="13">
        <v>624</v>
      </c>
      <c r="G6" s="13">
        <v>118</v>
      </c>
      <c r="H6" s="13">
        <v>119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692</v>
      </c>
    </row>
    <row r="7" spans="1:15" x14ac:dyDescent="0.25">
      <c r="A7" s="12" t="s">
        <v>478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2</v>
      </c>
      <c r="C9" s="13">
        <v>2</v>
      </c>
      <c r="D9" s="34">
        <v>0</v>
      </c>
      <c r="E9" s="13">
        <v>8</v>
      </c>
      <c r="F9" s="13">
        <v>37</v>
      </c>
      <c r="G9" s="13">
        <v>6</v>
      </c>
      <c r="H9" s="13">
        <v>12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45</v>
      </c>
    </row>
    <row r="10" spans="1:15" x14ac:dyDescent="0.25">
      <c r="A10" s="12" t="s">
        <v>481</v>
      </c>
      <c r="B10" s="13">
        <v>116</v>
      </c>
      <c r="C10" s="13">
        <v>137</v>
      </c>
      <c r="D10" s="34">
        <v>-0.153284671532847</v>
      </c>
      <c r="E10" s="13">
        <v>599</v>
      </c>
      <c r="F10" s="13">
        <v>618</v>
      </c>
      <c r="G10" s="13">
        <v>99</v>
      </c>
      <c r="H10" s="13">
        <v>117</v>
      </c>
      <c r="I10" s="13">
        <v>0</v>
      </c>
      <c r="J10" s="13">
        <v>0</v>
      </c>
      <c r="K10" s="13">
        <v>0</v>
      </c>
      <c r="L10" s="13">
        <v>0</v>
      </c>
      <c r="M10" s="13">
        <v>5</v>
      </c>
      <c r="N10" s="13">
        <v>0</v>
      </c>
      <c r="O10" s="25">
        <v>703</v>
      </c>
    </row>
    <row r="11" spans="1:15" x14ac:dyDescent="0.25">
      <c r="A11" s="15" t="s">
        <v>482</v>
      </c>
      <c r="B11" s="16">
        <v>2</v>
      </c>
      <c r="C11" s="16">
        <v>0</v>
      </c>
      <c r="D11" s="47">
        <v>0</v>
      </c>
      <c r="E11" s="16">
        <v>0</v>
      </c>
      <c r="F11" s="16">
        <v>0</v>
      </c>
      <c r="G11" s="16">
        <v>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bbfe+ddL7lSwsm0N/p0Y+Nb7PCYDOfmi/4mrdD6J5j+J1IW/NKmf5hGg6VrEvB7+JQuGz6R1wHDMdrYZi1sDRA==" saltValue="BcQxl5+KlbVs7OnPu2w/f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2020-05-18T06:42:14Z</dcterms:created>
  <dcterms:modified xsi:type="dcterms:W3CDTF">2020-05-26T11:11:17Z</dcterms:modified>
</cp:coreProperties>
</file>