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drawings/drawing28.xml" ContentType="application/vnd.openxmlformats-officedocument.drawingml.chartshapes+xml"/>
  <Override PartName="/xl/charts/chart44.xml" ContentType="application/vnd.openxmlformats-officedocument.drawingml.chart+xml"/>
  <Override PartName="/xl/drawings/drawing29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1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2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19ffCJUsNg566Sh8QRS9UG9E2mC80cBFILfRCHMxeg9Db6iZYh+PfyTueLbenxEDQWlwIVqxyRxRtoTlHT5f/Q==" workbookSaltValue="WHsM+JRE8XYFtQtp5omh9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 l="1"/>
  <c r="E80" i="12"/>
  <c r="F42" i="12"/>
  <c r="I42" i="12"/>
  <c r="J42" i="12"/>
  <c r="L42" i="12"/>
  <c r="H42" i="12"/>
  <c r="D42" i="12"/>
  <c r="K42" i="12"/>
  <c r="G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<sst xmlns="http://schemas.openxmlformats.org/spreadsheetml/2006/main" count="1908" uniqueCount="1099">
  <si>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</si>
  <si>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</si>
  <si>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</si>
  <si>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</si>
  <si>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</si>
  <si>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</si>
  <si>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Santa Cruz De Tenerife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</si>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</sst>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A9-4CBE-A6CC-3640F1F8C0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A9-4CBE-A6CC-3640F1F8C0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2774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9-4CBE-A6CC-3640F1F8C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1E-43CE-9028-FA04FDE7CB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1E-43CE-9028-FA04FDE7CB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1374</c:v>
                </c:pt>
                <c:pt idx="1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E-43CE-9028-FA04FDE7C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7-46FA-88CA-6ECED92F48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77-46FA-88CA-6ECED92F48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77-46FA-88CA-6ECED92F48A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1266</c:v>
                </c:pt>
                <c:pt idx="2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7-46FA-88CA-6ECED92F4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06-40DA-AB96-73DA6FF494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06-40DA-AB96-73DA6FF494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1467</c:v>
                </c:pt>
                <c:pt idx="1">
                  <c:v>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6-40DA-AB96-73DA6FF49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80-4D89-9151-F5672234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80-4D89-9151-F567223423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12733</c:v>
                </c:pt>
                <c:pt idx="1">
                  <c:v>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80-4D89-9151-F56722342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1783</c:v>
              </c:pt>
              <c:pt idx="1">
                <c:v>3271</c:v>
              </c:pt>
              <c:pt idx="2">
                <c:v>54</c:v>
              </c:pt>
              <c:pt idx="3">
                <c:v>14</c:v>
              </c:pt>
              <c:pt idx="4">
                <c:v>670</c:v>
              </c:pt>
            </c:numLit>
          </c:val>
          <c:extLst>
            <c:ext xmlns:c16="http://schemas.microsoft.com/office/drawing/2014/chart" uri="{C3380CC4-5D6E-409C-BE32-E72D297353CC}">
              <c16:uniqueId val="{00000000-F171-4BF3-B470-2BD3E2D34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925084364454446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4618</c:v>
              </c:pt>
              <c:pt idx="1">
                <c:v>2494</c:v>
              </c:pt>
              <c:pt idx="2">
                <c:v>153</c:v>
              </c:pt>
              <c:pt idx="3">
                <c:v>44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4B9-4094-A73B-13FF3DA3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58</c:v>
              </c:pt>
              <c:pt idx="1">
                <c:v>276</c:v>
              </c:pt>
              <c:pt idx="2">
                <c:v>9</c:v>
              </c:pt>
              <c:pt idx="3">
                <c:v>1</c:v>
              </c:pt>
              <c:pt idx="4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BAD9-4212-8C6F-C0E873050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231</c:v>
              </c:pt>
              <c:pt idx="1">
                <c:v>241</c:v>
              </c:pt>
              <c:pt idx="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5BBE-4E0E-A3C0-46DE5CEE4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2969</c:v>
              </c:pt>
              <c:pt idx="1">
                <c:v>92</c:v>
              </c:pt>
              <c:pt idx="2">
                <c:v>78</c:v>
              </c:pt>
              <c:pt idx="3">
                <c:v>23</c:v>
              </c:pt>
              <c:pt idx="4">
                <c:v>15</c:v>
              </c:pt>
              <c:pt idx="5">
                <c:v>58</c:v>
              </c:pt>
              <c:pt idx="6">
                <c:v>159</c:v>
              </c:pt>
              <c:pt idx="7">
                <c:v>710</c:v>
              </c:pt>
              <c:pt idx="8">
                <c:v>36</c:v>
              </c:pt>
              <c:pt idx="9">
                <c:v>2934</c:v>
              </c:pt>
            </c:numLit>
          </c:val>
          <c:extLst>
            <c:ext xmlns:c16="http://schemas.microsoft.com/office/drawing/2014/chart" uri="{C3380CC4-5D6E-409C-BE32-E72D297353CC}">
              <c16:uniqueId val="{00000000-890E-47E6-8905-3E3B0B019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Aux!$AI$2:$AI$9</c:f>
              <c:strCache>
                <c:ptCount val="8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Ejecución forzosa medidas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544</c:v>
              </c:pt>
              <c:pt idx="1">
                <c:v>722</c:v>
              </c:pt>
              <c:pt idx="2">
                <c:v>818</c:v>
              </c:pt>
              <c:pt idx="3">
                <c:v>561</c:v>
              </c:pt>
              <c:pt idx="4">
                <c:v>213</c:v>
              </c:pt>
              <c:pt idx="5">
                <c:v>45</c:v>
              </c:pt>
              <c:pt idx="6">
                <c:v>28</c:v>
              </c:pt>
              <c:pt idx="7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E4B0-4DC9-9B92-BF27E6CB6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EB-4591-8F1D-EE0E282ECC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EB-4591-8F1D-EE0E282ECC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83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B-4591-8F1D-EE0E282E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17299</c:v>
              </c:pt>
              <c:pt idx="1">
                <c:v>1615</c:v>
              </c:pt>
              <c:pt idx="2">
                <c:v>2521</c:v>
              </c:pt>
              <c:pt idx="3">
                <c:v>624</c:v>
              </c:pt>
              <c:pt idx="4">
                <c:v>102</c:v>
              </c:pt>
              <c:pt idx="5">
                <c:v>170</c:v>
              </c:pt>
              <c:pt idx="6">
                <c:v>1194</c:v>
              </c:pt>
              <c:pt idx="7">
                <c:v>13809</c:v>
              </c:pt>
              <c:pt idx="8">
                <c:v>118</c:v>
              </c:pt>
              <c:pt idx="9">
                <c:v>436</c:v>
              </c:pt>
              <c:pt idx="10">
                <c:v>733</c:v>
              </c:pt>
              <c:pt idx="11">
                <c:v>490</c:v>
              </c:pt>
              <c:pt idx="12">
                <c:v>1765</c:v>
              </c:pt>
              <c:pt idx="13">
                <c:v>571</c:v>
              </c:pt>
              <c:pt idx="14">
                <c:v>7853</c:v>
              </c:pt>
              <c:pt idx="15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0-90C9-4045-B1CD-DE57137DE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369</c:v>
              </c:pt>
              <c:pt idx="1">
                <c:v>2215</c:v>
              </c:pt>
              <c:pt idx="2">
                <c:v>1011</c:v>
              </c:pt>
              <c:pt idx="3">
                <c:v>52</c:v>
              </c:pt>
              <c:pt idx="4">
                <c:v>706</c:v>
              </c:pt>
              <c:pt idx="5">
                <c:v>2470</c:v>
              </c:pt>
              <c:pt idx="6">
                <c:v>65</c:v>
              </c:pt>
              <c:pt idx="7">
                <c:v>674</c:v>
              </c:pt>
              <c:pt idx="8">
                <c:v>222</c:v>
              </c:pt>
              <c:pt idx="9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7EDD-441A-B21F-7BB8A56EC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249</c:v>
              </c:pt>
              <c:pt idx="1">
                <c:v>553</c:v>
              </c:pt>
              <c:pt idx="2">
                <c:v>403</c:v>
              </c:pt>
              <c:pt idx="3">
                <c:v>15</c:v>
              </c:pt>
              <c:pt idx="4">
                <c:v>333</c:v>
              </c:pt>
              <c:pt idx="5">
                <c:v>204</c:v>
              </c:pt>
              <c:pt idx="6">
                <c:v>2119</c:v>
              </c:pt>
              <c:pt idx="7">
                <c:v>17</c:v>
              </c:pt>
              <c:pt idx="8">
                <c:v>324</c:v>
              </c:pt>
              <c:pt idx="9">
                <c:v>131</c:v>
              </c:pt>
              <c:pt idx="10">
                <c:v>239</c:v>
              </c:pt>
              <c:pt idx="1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330-45A5-A376-5DA37E1EB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522</c:v>
              </c:pt>
              <c:pt idx="1">
                <c:v>300</c:v>
              </c:pt>
              <c:pt idx="2">
                <c:v>251</c:v>
              </c:pt>
              <c:pt idx="3">
                <c:v>75</c:v>
              </c:pt>
              <c:pt idx="4">
                <c:v>359</c:v>
              </c:pt>
              <c:pt idx="5">
                <c:v>1865</c:v>
              </c:pt>
              <c:pt idx="6">
                <c:v>58</c:v>
              </c:pt>
              <c:pt idx="7">
                <c:v>199</c:v>
              </c:pt>
              <c:pt idx="8">
                <c:v>262</c:v>
              </c:pt>
              <c:pt idx="9">
                <c:v>150</c:v>
              </c:pt>
              <c:pt idx="10">
                <c:v>374</c:v>
              </c:pt>
              <c:pt idx="11">
                <c:v>225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0332-4672-996E-E3592BC80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437</c:v>
              </c:pt>
              <c:pt idx="1">
                <c:v>74</c:v>
              </c:pt>
              <c:pt idx="2">
                <c:v>168</c:v>
              </c:pt>
              <c:pt idx="3">
                <c:v>63</c:v>
              </c:pt>
              <c:pt idx="4">
                <c:v>427</c:v>
              </c:pt>
              <c:pt idx="5">
                <c:v>1583</c:v>
              </c:pt>
              <c:pt idx="6">
                <c:v>146</c:v>
              </c:pt>
              <c:pt idx="7">
                <c:v>223</c:v>
              </c:pt>
              <c:pt idx="8">
                <c:v>99</c:v>
              </c:pt>
              <c:pt idx="9">
                <c:v>282</c:v>
              </c:pt>
              <c:pt idx="10">
                <c:v>200</c:v>
              </c:pt>
              <c:pt idx="11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F93C-4CCD-B144-C4D15F11F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  <c:pt idx="3">
                  <c:v>Orden público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</c:v>
              </c:pt>
              <c:pt idx="1">
                <c:v>81</c:v>
              </c:pt>
              <c:pt idx="2">
                <c:v>7</c:v>
              </c:pt>
              <c:pt idx="3">
                <c:v>3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EE-4FEF-B1D3-1D0E67AE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23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C0A-4E1C-9A7C-3E61AA4F1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CF1-4243-9562-A9812D8B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50-463A-931A-B6497901E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Aux!$F$2:$F$14</c:f>
              <c:strCache>
                <c:ptCount val="13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12</c:v>
              </c:pt>
              <c:pt idx="2">
                <c:v>11</c:v>
              </c:pt>
              <c:pt idx="3">
                <c:v>14</c:v>
              </c:pt>
              <c:pt idx="4">
                <c:v>43</c:v>
              </c:pt>
              <c:pt idx="5">
                <c:v>23</c:v>
              </c:pt>
              <c:pt idx="6">
                <c:v>51</c:v>
              </c:pt>
              <c:pt idx="7">
                <c:v>43</c:v>
              </c:pt>
              <c:pt idx="8">
                <c:v>122</c:v>
              </c:pt>
              <c:pt idx="9">
                <c:v>45</c:v>
              </c:pt>
              <c:pt idx="10">
                <c:v>64</c:v>
              </c:pt>
              <c:pt idx="11">
                <c:v>18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8BF4-45F5-808B-6D81B11D8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2775590551181"/>
          <c:y val="9.264944881889764E-2"/>
          <c:w val="0.26487224409448817"/>
          <c:h val="0.8387007874015748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8-45F5-B8FE-3D99EBF274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8-45F5-B8FE-3D99EBF274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8-45F5-B8FE-3D99EBF27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</c:v>
              </c:pt>
              <c:pt idx="1">
                <c:v>10</c:v>
              </c:pt>
              <c:pt idx="2">
                <c:v>6</c:v>
              </c:pt>
              <c:pt idx="3">
                <c:v>2</c:v>
              </c:pt>
              <c:pt idx="4">
                <c:v>81</c:v>
              </c:pt>
              <c:pt idx="5">
                <c:v>5</c:v>
              </c:pt>
              <c:pt idx="6">
                <c:v>43</c:v>
              </c:pt>
              <c:pt idx="7">
                <c:v>2</c:v>
              </c:pt>
              <c:pt idx="8">
                <c:v>12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05E-462E-9F26-C18FDD2C2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379</c:v>
              </c:pt>
              <c:pt idx="1">
                <c:v>699</c:v>
              </c:pt>
              <c:pt idx="2">
                <c:v>638</c:v>
              </c:pt>
              <c:pt idx="3">
                <c:v>777</c:v>
              </c:pt>
              <c:pt idx="4">
                <c:v>2457</c:v>
              </c:pt>
              <c:pt idx="5">
                <c:v>453</c:v>
              </c:pt>
              <c:pt idx="6">
                <c:v>254</c:v>
              </c:pt>
              <c:pt idx="7">
                <c:v>920</c:v>
              </c:pt>
              <c:pt idx="8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6A2-432A-9757-2DF3FEA82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DC-441A-A425-EC5FD3829B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DC-441A-A425-EC5FD3829B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DC-441A-A425-EC5FD3829BF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65</c:v>
                </c:pt>
                <c:pt idx="1">
                  <c:v>69</c:v>
                </c:pt>
                <c:pt idx="2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DC-441A-A425-EC5FD3829BF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5D-4426-8925-EF26DE7A05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5D-4426-8925-EF26DE7A05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5D-4426-8925-EF26DE7A05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5D-4426-8925-EF26DE7A05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5D-4426-8925-EF26DE7A05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55D-4426-8925-EF26DE7A05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55D-4426-8925-EF26DE7A05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55D-4426-8925-EF26DE7A058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55D-4426-8925-EF26DE7A058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5D-4426-8925-EF26DE7A05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5D-4426-8925-EF26DE7A05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426</c:v>
                </c:pt>
                <c:pt idx="1">
                  <c:v>28</c:v>
                </c:pt>
                <c:pt idx="2">
                  <c:v>0</c:v>
                </c:pt>
                <c:pt idx="3">
                  <c:v>209</c:v>
                </c:pt>
                <c:pt idx="4">
                  <c:v>109</c:v>
                </c:pt>
                <c:pt idx="5">
                  <c:v>0</c:v>
                </c:pt>
                <c:pt idx="6">
                  <c:v>24</c:v>
                </c:pt>
                <c:pt idx="7">
                  <c:v>15</c:v>
                </c:pt>
                <c:pt idx="8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5D-4426-8925-EF26DE7A05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FF-4219-AD40-E8CCC2DE92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FF-4219-AD40-E8CCC2DE92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FF-4219-AD40-E8CCC2DE92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FF-4219-AD40-E8CCC2DE92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FF-4219-AD40-E8CCC2DE92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565</c:v>
                </c:pt>
                <c:pt idx="1">
                  <c:v>0</c:v>
                </c:pt>
                <c:pt idx="2">
                  <c:v>417</c:v>
                </c:pt>
                <c:pt idx="3">
                  <c:v>496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F-4219-AD40-E8CCC2DE9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28-485D-9E92-A06A513413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28-485D-9E92-A06A513413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28-485D-9E92-A06A513413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28-485D-9E92-A06A513413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828-485D-9E92-A06A513413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828-485D-9E92-A06A513413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828-485D-9E92-A06A513413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828-485D-9E92-A06A513413F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828-485D-9E92-A06A513413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828-485D-9E92-A06A513413F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828-485D-9E92-A06A513413F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828-485D-9E92-A06A513413F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828-485D-9E92-A06A513413F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828-485D-9E92-A06A513413F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828-485D-9E92-A06A513413F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828-485D-9E92-A06A51341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828-485D-9E92-A06A513413F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384</c:v>
                </c:pt>
                <c:pt idx="2">
                  <c:v>15</c:v>
                </c:pt>
                <c:pt idx="3">
                  <c:v>47</c:v>
                </c:pt>
                <c:pt idx="4">
                  <c:v>57</c:v>
                </c:pt>
                <c:pt idx="5">
                  <c:v>32</c:v>
                </c:pt>
                <c:pt idx="6">
                  <c:v>262</c:v>
                </c:pt>
                <c:pt idx="7">
                  <c:v>80</c:v>
                </c:pt>
                <c:pt idx="8">
                  <c:v>20</c:v>
                </c:pt>
                <c:pt idx="9">
                  <c:v>1</c:v>
                </c:pt>
                <c:pt idx="10">
                  <c:v>0</c:v>
                </c:pt>
                <c:pt idx="11">
                  <c:v>22</c:v>
                </c:pt>
                <c:pt idx="12">
                  <c:v>181</c:v>
                </c:pt>
                <c:pt idx="13">
                  <c:v>16</c:v>
                </c:pt>
                <c:pt idx="14">
                  <c:v>759</c:v>
                </c:pt>
                <c:pt idx="15">
                  <c:v>8</c:v>
                </c:pt>
                <c:pt idx="1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828-485D-9E92-A06A51341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82-461D-83D5-61657C8721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82-461D-83D5-61657C8721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82-461D-83D5-61657C8721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82-461D-83D5-61657C8721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E82-461D-83D5-61657C87215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E82-461D-83D5-61657C87215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E82-461D-83D5-61657C87215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E82-461D-83D5-61657C87215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E82-461D-83D5-61657C87215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E82-461D-83D5-61657C87215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E82-461D-83D5-61657C872159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82-461D-83D5-61657C8721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82-461D-83D5-61657C87215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82-461D-83D5-61657C87215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E82-461D-83D5-61657C87215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82-461D-83D5-61657C87215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213</c:v>
                </c:pt>
                <c:pt idx="1">
                  <c:v>7</c:v>
                </c:pt>
                <c:pt idx="2">
                  <c:v>345</c:v>
                </c:pt>
                <c:pt idx="3">
                  <c:v>11</c:v>
                </c:pt>
                <c:pt idx="4">
                  <c:v>45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82-461D-83D5-61657C87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DD-4E53-818E-8639DC32E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DD-4E53-818E-8639DC32EB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DD-4E53-818E-8639DC32EB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3DD-4E53-818E-8639DC32EB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3DD-4E53-818E-8639DC32EB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1895</c:v>
                </c:pt>
                <c:pt idx="1">
                  <c:v>191</c:v>
                </c:pt>
                <c:pt idx="2">
                  <c:v>275</c:v>
                </c:pt>
                <c:pt idx="3">
                  <c:v>962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DD-4E53-818E-8639DC32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FB-4FD6-AE07-253891EF7B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FB-4FD6-AE07-253891EF7B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FB-4FD6-AE07-253891EF7B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4FB-4FD6-AE07-253891EF7B0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FB-4FD6-AE07-253891EF7B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FB-4FD6-AE07-253891EF7B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FB-4FD6-AE07-253891EF7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66080843940750178"/>
          <c:y val="0.5481000162590296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13-43AB-9B7E-118F3D2E1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13-43AB-9B7E-118F3D2E1A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13-43AB-9B7E-118F3D2E1A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13-43AB-9B7E-118F3D2E1A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413-43AB-9B7E-118F3D2E1A5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13-43AB-9B7E-118F3D2E1A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63</c:v>
                </c:pt>
                <c:pt idx="1">
                  <c:v>64</c:v>
                </c:pt>
                <c:pt idx="2">
                  <c:v>28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3-43AB-9B7E-118F3D2E1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3381597627515207"/>
          <c:y val="0.42470754691575158"/>
          <c:w val="0.34304735210032311"/>
          <c:h val="0.5332206402376498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C3-4786-B47B-95CF4273C0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C3-4786-B47B-95CF4273C09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C3-4786-B47B-95CF4273C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182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C3-4786-B47B-95CF4273C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0F-4A59-A6B6-0680DE8B17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0F-4A59-A6B6-0680DE8B17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0F-4A59-A6B6-0680DE8B178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0F-4A59-A6B6-0680DE8B178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0F-4A59-A6B6-0680DE8B17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251</c:v>
              </c:pt>
              <c:pt idx="1">
                <c:v>220</c:v>
              </c:pt>
              <c:pt idx="2">
                <c:v>4</c:v>
              </c:pt>
              <c:pt idx="3">
                <c:v>3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EEBB-457C-8EF7-393B17397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</c:v>
              </c:pt>
              <c:pt idx="1">
                <c:v>58</c:v>
              </c:pt>
              <c:pt idx="2">
                <c:v>2</c:v>
              </c:pt>
              <c:pt idx="3">
                <c:v>1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DE8F-4596-9F70-AD71C31E3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BD-4E8E-A5C0-60AA4A022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BD-4E8E-A5C0-60AA4A022B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251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BD-4E8E-A5C0-60AA4A022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0F-4E0E-BE16-E2F6B5AE20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0F-4E0E-BE16-E2F6B5AE20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0F-4E0E-BE16-E2F6B5AE20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0F-4E0E-BE16-E2F6B5AE204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0F-4E0E-BE16-E2F6B5AE20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0F-4E0E-BE16-E2F6B5AE20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0F-4E0E-BE16-E2F6B5AE20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General</c:formatCode>
                <c:ptCount val="4"/>
                <c:pt idx="0" formatCode="#,##0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E0E-BE16-E2F6B5AE2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3104298373853095"/>
          <c:y val="0.56560407735785856"/>
          <c:w val="0.17773457760288675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1417</c:v>
              </c:pt>
              <c:pt idx="1">
                <c:v>710</c:v>
              </c:pt>
              <c:pt idx="2">
                <c:v>9</c:v>
              </c:pt>
              <c:pt idx="3">
                <c:v>6</c:v>
              </c:pt>
              <c:pt idx="4">
                <c:v>656</c:v>
              </c:pt>
            </c:numLit>
          </c:val>
          <c:extLst>
            <c:ext xmlns:c16="http://schemas.microsoft.com/office/drawing/2014/chart" uri="{C3380CC4-5D6E-409C-BE32-E72D297353CC}">
              <c16:uniqueId val="{00000000-C10D-42BA-B37B-4711568D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529</c:v>
              </c:pt>
              <c:pt idx="1">
                <c:v>376</c:v>
              </c:pt>
              <c:pt idx="2">
                <c:v>7</c:v>
              </c:pt>
              <c:pt idx="3">
                <c:v>3</c:v>
              </c:pt>
              <c:pt idx="4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0-3992-43F0-8E44-49B9659D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Lesiones en accidente laboral, falta por imprudencia leve (art. 621.3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55</c:v>
              </c:pt>
              <c:pt idx="2">
                <c:v>552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923-4C27-948A-51A69F21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111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6BC-4809-8A2A-9903F83E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2-4E62-992B-445C68B122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2-4E62-992B-445C68B122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2-4E62-992B-445C68B12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3977</c:v>
                </c:pt>
                <c:pt idx="1">
                  <c:v>1060</c:v>
                </c:pt>
                <c:pt idx="2">
                  <c:v>2870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E62-992B-445C68B12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AC-4DA0-AF5B-A83C8590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455</c:v>
              </c:pt>
              <c:pt idx="2">
                <c:v>57</c:v>
              </c:pt>
              <c:pt idx="3">
                <c:v>3</c:v>
              </c:pt>
              <c:pt idx="4">
                <c:v>15</c:v>
              </c:pt>
              <c:pt idx="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A837-4213-B4E1-2C2CFBAE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1648</c:v>
              </c:pt>
              <c:pt idx="2">
                <c:v>27</c:v>
              </c:pt>
              <c:pt idx="3">
                <c:v>3</c:v>
              </c:pt>
              <c:pt idx="4">
                <c:v>29</c:v>
              </c:pt>
              <c:pt idx="5">
                <c:v>740</c:v>
              </c:pt>
            </c:numLit>
          </c:val>
          <c:extLst>
            <c:ext xmlns:c16="http://schemas.microsoft.com/office/drawing/2014/chart" uri="{C3380CC4-5D6E-409C-BE32-E72D297353CC}">
              <c16:uniqueId val="{00000000-B50E-4E42-8CC2-7AB80D4C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1154</c:v>
              </c:pt>
              <c:pt idx="2">
                <c:v>17</c:v>
              </c:pt>
              <c:pt idx="3">
                <c:v>6</c:v>
              </c:pt>
              <c:pt idx="4">
                <c:v>39</c:v>
              </c:pt>
              <c:pt idx="5">
                <c:v>886</c:v>
              </c:pt>
            </c:numLit>
          </c:val>
          <c:extLst>
            <c:ext xmlns:c16="http://schemas.microsoft.com/office/drawing/2014/chart" uri="{C3380CC4-5D6E-409C-BE32-E72D297353CC}">
              <c16:uniqueId val="{00000000-790A-4194-9DE9-CEB806F6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150</c:v>
              </c:pt>
              <c:pt idx="2">
                <c:v>29</c:v>
              </c:pt>
              <c:pt idx="3">
                <c:v>5</c:v>
              </c:pt>
              <c:pt idx="4">
                <c:v>10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971D-4D61-BC6A-43BD520F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95</c:v>
              </c:pt>
              <c:pt idx="2">
                <c:v>22</c:v>
              </c:pt>
              <c:pt idx="3">
                <c:v>2</c:v>
              </c:pt>
              <c:pt idx="4">
                <c:v>11</c:v>
              </c:pt>
              <c:pt idx="5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40D2-4A05-BEB7-42AA43454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93BC-4686-A402-9442E06E9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DD3-4076-9A3F-2B86ACFD0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1329</c:v>
              </c:pt>
              <c:pt idx="2">
                <c:v>32</c:v>
              </c:pt>
              <c:pt idx="3">
                <c:v>9</c:v>
              </c:pt>
              <c:pt idx="4">
                <c:v>69</c:v>
              </c:pt>
              <c:pt idx="5">
                <c:v>986</c:v>
              </c:pt>
            </c:numLit>
          </c:val>
          <c:extLst>
            <c:ext xmlns:c16="http://schemas.microsoft.com/office/drawing/2014/chart" uri="{C3380CC4-5D6E-409C-BE32-E72D297353CC}">
              <c16:uniqueId val="{00000000-BDB1-4F84-9161-4A905D483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12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2025-4A9D-B374-DB3AFF56F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1C-4243-A306-3B01A45FCB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1C-4243-A306-3B01A45FCB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105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C-4243-A306-3B01A45F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6</c:v>
              </c:pt>
              <c:pt idx="2">
                <c:v>125</c:v>
              </c:pt>
              <c:pt idx="3">
                <c:v>12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4F9E-4240-B26E-0AA275B40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5064-44E8-8730-8C15EA81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3CB-4DF6-B1D2-EF66A41CE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45-4B37-9B09-2D96CEA443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45-4B37-9B09-2D96CEA443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5792</c:v>
                </c:pt>
                <c:pt idx="1">
                  <c:v>39538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45-4B37-9B09-2D96CEA4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4-427E-9F12-587F801052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14-427E-9F12-587F801052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14-427E-9F12-587F801052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1037</c:v>
                </c:pt>
                <c:pt idx="1">
                  <c:v>1044</c:v>
                </c:pt>
                <c:pt idx="2">
                  <c:v>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4-427E-9F12-587F80105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D6-4532-A729-D044EFB00E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D6-4532-A729-D044EFB00E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2301</c:v>
                </c:pt>
                <c:pt idx="1">
                  <c:v>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6-4532-A729-D044EFB00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4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622300</xdr:colOff>
      <xdr:row>6</xdr:row>
      <xdr:rowOff>247650</xdr:rowOff>
    </xdr:from>
    <xdr:to>
      <xdr:col>22</xdr:col>
      <xdr:colOff>323850</xdr:colOff>
      <xdr:row>18</xdr:row>
      <xdr:rowOff>104775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657225</xdr:colOff>
      <xdr:row>6</xdr:row>
      <xdr:rowOff>241300</xdr:rowOff>
    </xdr:from>
    <xdr:to>
      <xdr:col>60</xdr:col>
      <xdr:colOff>581025</xdr:colOff>
      <xdr:row>16</xdr:row>
      <xdr:rowOff>41275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95249</xdr:rowOff>
    </xdr:from>
    <xdr:to>
      <xdr:col>72</xdr:col>
      <xdr:colOff>438150</xdr:colOff>
      <xdr:row>19</xdr:row>
      <xdr:rowOff>161924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24</xdr:row>
      <xdr:rowOff>9525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1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5" t="s">
        <v>0</v>
      </c>
      <c r="B1" s="19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1Pg87kSMXZ6p5WB4cuHu3VNaMT1LOtNJkATTWZ07SJSNmBJgbC9qwmdZ6NcJBN5L4kWqEque0nz67W2MBKhMQ==" saltValue="6Kx40SfvkPHNjc5l61bm9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11</v>
      </c>
      <c r="D5" s="13">
        <v>1</v>
      </c>
      <c r="E5" s="24">
        <v>6</v>
      </c>
    </row>
    <row r="6" spans="1:5" ht="16.7" customHeight="1" thickTop="1" thickBot="1" x14ac:dyDescent="0.3">
      <c r="A6" s="11" t="s">
        <v>849</v>
      </c>
      <c r="B6" s="18"/>
      <c r="C6" s="13">
        <v>12</v>
      </c>
      <c r="D6" s="13">
        <v>2</v>
      </c>
      <c r="E6" s="24">
        <v>4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4">
        <v>0</v>
      </c>
    </row>
    <row r="8" spans="1:5" ht="16.7" customHeight="1" thickTop="1" thickBot="1" x14ac:dyDescent="0.3">
      <c r="A8" s="11" t="s">
        <v>851</v>
      </c>
      <c r="B8" s="18"/>
      <c r="C8" s="13">
        <v>5</v>
      </c>
      <c r="D8" s="13">
        <v>4</v>
      </c>
      <c r="E8" s="24">
        <v>0</v>
      </c>
    </row>
    <row r="9" spans="1:5" ht="16.7" customHeight="1" thickTop="1" thickBot="1" x14ac:dyDescent="0.3">
      <c r="A9" s="11" t="s">
        <v>459</v>
      </c>
      <c r="B9" s="18"/>
      <c r="C9" s="13">
        <v>0</v>
      </c>
      <c r="D9" s="13">
        <v>0</v>
      </c>
      <c r="E9" s="24">
        <v>0</v>
      </c>
    </row>
    <row r="10" spans="1:5" ht="16.7" customHeight="1" thickTop="1" thickBot="1" x14ac:dyDescent="0.3">
      <c r="A10" s="11" t="s">
        <v>852</v>
      </c>
      <c r="B10" s="18"/>
      <c r="C10" s="13">
        <v>3</v>
      </c>
      <c r="D10" s="13">
        <v>2</v>
      </c>
      <c r="E10" s="24">
        <v>0</v>
      </c>
    </row>
    <row r="11" spans="1:5" ht="16.7" customHeight="1" thickTop="1" thickBot="1" x14ac:dyDescent="0.3">
      <c r="A11" s="56" t="s">
        <v>624</v>
      </c>
      <c r="B11" s="57"/>
      <c r="C11" s="55">
        <v>31</v>
      </c>
      <c r="D11" s="55">
        <v>9</v>
      </c>
      <c r="E11" s="55">
        <v>10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4">
        <v>5</v>
      </c>
    </row>
    <row r="16" spans="1:5" ht="16.7" customHeight="1" x14ac:dyDescent="0.25">
      <c r="A16" s="11" t="s">
        <v>855</v>
      </c>
      <c r="B16" s="18"/>
      <c r="C16" s="24">
        <v>0</v>
      </c>
    </row>
    <row r="17" spans="1:3" ht="16.7" customHeight="1" x14ac:dyDescent="0.25">
      <c r="A17" s="11" t="s">
        <v>856</v>
      </c>
      <c r="B17" s="18"/>
      <c r="C17" s="24">
        <v>0</v>
      </c>
    </row>
    <row r="18" spans="1:3" ht="16.7" customHeight="1" x14ac:dyDescent="0.25">
      <c r="A18" s="210" t="s">
        <v>624</v>
      </c>
      <c r="B18" s="212"/>
      <c r="C18" s="51">
        <v>5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25</v>
      </c>
    </row>
    <row r="21" spans="1:3" ht="16.7" customHeight="1" x14ac:dyDescent="0.25">
      <c r="A21" s="11" t="s">
        <v>849</v>
      </c>
      <c r="B21" s="18"/>
      <c r="C21" s="24">
        <v>41</v>
      </c>
    </row>
    <row r="22" spans="1:3" ht="16.7" customHeight="1" x14ac:dyDescent="0.25">
      <c r="A22" s="11" t="s">
        <v>850</v>
      </c>
      <c r="B22" s="18"/>
      <c r="C22" s="24">
        <v>1</v>
      </c>
    </row>
    <row r="23" spans="1:3" ht="16.7" customHeight="1" x14ac:dyDescent="0.25">
      <c r="A23" s="11" t="s">
        <v>851</v>
      </c>
      <c r="B23" s="18"/>
      <c r="C23" s="24">
        <v>4</v>
      </c>
    </row>
    <row r="24" spans="1:3" ht="16.7" customHeight="1" x14ac:dyDescent="0.25">
      <c r="A24" s="11" t="s">
        <v>459</v>
      </c>
      <c r="B24" s="18"/>
      <c r="C24" s="24">
        <v>12</v>
      </c>
    </row>
    <row r="25" spans="1:3" ht="16.7" customHeight="1" x14ac:dyDescent="0.25">
      <c r="A25" s="11" t="s">
        <v>852</v>
      </c>
      <c r="B25" s="18"/>
      <c r="C25" s="24">
        <v>42</v>
      </c>
    </row>
    <row r="26" spans="1:3" ht="16.7" customHeight="1" x14ac:dyDescent="0.25">
      <c r="A26" s="210" t="s">
        <v>624</v>
      </c>
      <c r="B26" s="212"/>
      <c r="C26" s="51">
        <v>125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4">
        <v>6</v>
      </c>
    </row>
    <row r="30" spans="1:3" ht="16.7" customHeight="1" x14ac:dyDescent="0.25">
      <c r="A30" s="11" t="s">
        <v>696</v>
      </c>
      <c r="B30" s="18"/>
      <c r="C30" s="24">
        <v>6</v>
      </c>
    </row>
    <row r="31" spans="1:3" ht="16.7" customHeight="1" x14ac:dyDescent="0.25">
      <c r="A31" s="11" t="s">
        <v>858</v>
      </c>
      <c r="B31" s="18"/>
      <c r="C31" s="24">
        <v>125</v>
      </c>
    </row>
    <row r="32" spans="1:3" ht="16.7" customHeight="1" x14ac:dyDescent="0.25">
      <c r="A32" s="11" t="s">
        <v>790</v>
      </c>
      <c r="B32" s="18"/>
      <c r="C32" s="24">
        <v>12</v>
      </c>
    </row>
    <row r="33" spans="1:3" ht="16.7" customHeight="1" x14ac:dyDescent="0.25">
      <c r="A33" s="11" t="s">
        <v>859</v>
      </c>
      <c r="B33" s="18"/>
      <c r="C33" s="24">
        <v>36</v>
      </c>
    </row>
    <row r="34" spans="1:3" ht="16.7" customHeight="1" x14ac:dyDescent="0.25">
      <c r="A34" s="11" t="s">
        <v>698</v>
      </c>
      <c r="B34" s="18"/>
      <c r="C34" s="24">
        <v>0</v>
      </c>
    </row>
    <row r="35" spans="1:3" ht="16.7" customHeight="1" x14ac:dyDescent="0.25">
      <c r="A35" s="11" t="s">
        <v>699</v>
      </c>
      <c r="B35" s="18"/>
      <c r="C35" s="24">
        <v>0</v>
      </c>
    </row>
    <row r="36" spans="1:3" ht="16.7" customHeight="1" x14ac:dyDescent="0.25">
      <c r="A36" s="11" t="s">
        <v>755</v>
      </c>
      <c r="B36" s="18"/>
      <c r="C36" s="24">
        <v>0</v>
      </c>
    </row>
    <row r="37" spans="1:3" ht="16.7" customHeight="1" x14ac:dyDescent="0.25">
      <c r="A37" s="11" t="s">
        <v>756</v>
      </c>
      <c r="B37" s="18"/>
      <c r="C37" s="24">
        <v>0</v>
      </c>
    </row>
    <row r="38" spans="1:3" ht="16.7" customHeight="1" x14ac:dyDescent="0.25">
      <c r="A38" s="210" t="s">
        <v>624</v>
      </c>
      <c r="B38" s="212"/>
      <c r="C38" s="51">
        <v>185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4">
        <v>8</v>
      </c>
    </row>
    <row r="42" spans="1:3" ht="16.7" customHeight="1" x14ac:dyDescent="0.25">
      <c r="A42" s="11" t="s">
        <v>849</v>
      </c>
      <c r="B42" s="18"/>
      <c r="C42" s="24">
        <v>10</v>
      </c>
    </row>
    <row r="43" spans="1:3" ht="16.7" customHeight="1" x14ac:dyDescent="0.25">
      <c r="A43" s="11" t="s">
        <v>850</v>
      </c>
      <c r="B43" s="18"/>
      <c r="C43" s="24">
        <v>0</v>
      </c>
    </row>
    <row r="44" spans="1:3" ht="16.7" customHeight="1" x14ac:dyDescent="0.25">
      <c r="A44" s="11" t="s">
        <v>851</v>
      </c>
      <c r="B44" s="18"/>
      <c r="C44" s="24">
        <v>2</v>
      </c>
    </row>
    <row r="45" spans="1:3" ht="16.7" customHeight="1" x14ac:dyDescent="0.25">
      <c r="A45" s="11" t="s">
        <v>459</v>
      </c>
      <c r="B45" s="18"/>
      <c r="C45" s="24">
        <v>3</v>
      </c>
    </row>
    <row r="46" spans="1:3" ht="16.7" customHeight="1" x14ac:dyDescent="0.25">
      <c r="A46" s="11" t="s">
        <v>852</v>
      </c>
      <c r="B46" s="18"/>
      <c r="C46" s="24">
        <v>13</v>
      </c>
    </row>
    <row r="47" spans="1:3" ht="16.7" customHeight="1" x14ac:dyDescent="0.25">
      <c r="A47" s="210" t="s">
        <v>624</v>
      </c>
      <c r="B47" s="212"/>
      <c r="C47" s="51">
        <v>36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6" t="s">
        <v>848</v>
      </c>
      <c r="B52" s="12" t="s">
        <v>77</v>
      </c>
      <c r="C52" s="24">
        <v>2</v>
      </c>
    </row>
    <row r="53" spans="1:3" x14ac:dyDescent="0.25">
      <c r="A53" s="198"/>
      <c r="B53" s="12" t="s">
        <v>78</v>
      </c>
      <c r="C53" s="24">
        <v>1</v>
      </c>
    </row>
    <row r="54" spans="1:3" x14ac:dyDescent="0.25">
      <c r="A54" s="196" t="s">
        <v>849</v>
      </c>
      <c r="B54" s="12" t="s">
        <v>77</v>
      </c>
      <c r="C54" s="24">
        <v>4</v>
      </c>
    </row>
    <row r="55" spans="1:3" x14ac:dyDescent="0.25">
      <c r="A55" s="198"/>
      <c r="B55" s="12" t="s">
        <v>78</v>
      </c>
      <c r="C55" s="24">
        <v>0</v>
      </c>
    </row>
    <row r="56" spans="1:3" x14ac:dyDescent="0.25">
      <c r="A56" s="196" t="s">
        <v>850</v>
      </c>
      <c r="B56" s="12" t="s">
        <v>77</v>
      </c>
      <c r="C56" s="24">
        <v>0</v>
      </c>
    </row>
    <row r="57" spans="1:3" x14ac:dyDescent="0.25">
      <c r="A57" s="198"/>
      <c r="B57" s="12" t="s">
        <v>78</v>
      </c>
      <c r="C57" s="24">
        <v>0</v>
      </c>
    </row>
    <row r="58" spans="1:3" x14ac:dyDescent="0.25">
      <c r="A58" s="196" t="s">
        <v>851</v>
      </c>
      <c r="B58" s="12" t="s">
        <v>77</v>
      </c>
      <c r="C58" s="24">
        <v>0</v>
      </c>
    </row>
    <row r="59" spans="1:3" x14ac:dyDescent="0.25">
      <c r="A59" s="198"/>
      <c r="B59" s="12" t="s">
        <v>78</v>
      </c>
      <c r="C59" s="24">
        <v>0</v>
      </c>
    </row>
    <row r="60" spans="1:3" x14ac:dyDescent="0.25">
      <c r="A60" s="196" t="s">
        <v>459</v>
      </c>
      <c r="B60" s="12" t="s">
        <v>77</v>
      </c>
      <c r="C60" s="24">
        <v>1</v>
      </c>
    </row>
    <row r="61" spans="1:3" x14ac:dyDescent="0.25">
      <c r="A61" s="198"/>
      <c r="B61" s="12" t="s">
        <v>78</v>
      </c>
      <c r="C61" s="24">
        <v>0</v>
      </c>
    </row>
    <row r="62" spans="1:3" x14ac:dyDescent="0.25">
      <c r="A62" s="196" t="s">
        <v>852</v>
      </c>
      <c r="B62" s="12" t="s">
        <v>77</v>
      </c>
      <c r="C62" s="24">
        <v>12</v>
      </c>
    </row>
    <row r="63" spans="1:3" x14ac:dyDescent="0.25">
      <c r="A63" s="198"/>
      <c r="B63" s="12" t="s">
        <v>78</v>
      </c>
      <c r="C63" s="24">
        <v>1</v>
      </c>
    </row>
    <row r="64" spans="1:3" ht="16.7" customHeight="1" x14ac:dyDescent="0.25">
      <c r="A64" s="210" t="s">
        <v>624</v>
      </c>
      <c r="B64" s="212"/>
      <c r="C64" s="51">
        <v>21</v>
      </c>
    </row>
  </sheetData>
  <sheetProtection algorithmName="SHA-512" hashValue="7vDFxjcYB/K17J3J5uHfcuA9RFATxl22Q92gTeVwkux2JaWB3I3bw3yiYcW2bgh/UzXrA/IfY47XfmoR9WLaQw==" saltValue="w5IBv++nIuZK8j2en7fXZ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6" t="s">
        <v>866</v>
      </c>
      <c r="B5" s="12" t="s">
        <v>867</v>
      </c>
      <c r="C5" s="13">
        <v>15</v>
      </c>
      <c r="D5" s="13">
        <v>2</v>
      </c>
      <c r="E5" s="13">
        <v>0</v>
      </c>
      <c r="F5" s="24">
        <v>0</v>
      </c>
    </row>
    <row r="6" spans="1:6" x14ac:dyDescent="0.25">
      <c r="A6" s="198"/>
      <c r="B6" s="12" t="s">
        <v>868</v>
      </c>
      <c r="C6" s="13">
        <v>4</v>
      </c>
      <c r="D6" s="13">
        <v>2</v>
      </c>
      <c r="E6" s="13">
        <v>1</v>
      </c>
      <c r="F6" s="24">
        <v>0</v>
      </c>
    </row>
    <row r="7" spans="1:6" ht="16.7" customHeight="1" x14ac:dyDescent="0.25">
      <c r="A7" s="11" t="s">
        <v>869</v>
      </c>
      <c r="B7" s="12" t="s">
        <v>870</v>
      </c>
      <c r="C7" s="13">
        <v>2</v>
      </c>
      <c r="D7" s="13">
        <v>0</v>
      </c>
      <c r="E7" s="13">
        <v>2</v>
      </c>
      <c r="F7" s="24">
        <v>0</v>
      </c>
    </row>
    <row r="8" spans="1:6" x14ac:dyDescent="0.25">
      <c r="A8" s="196" t="s">
        <v>871</v>
      </c>
      <c r="B8" s="12" t="s">
        <v>872</v>
      </c>
      <c r="C8" s="13">
        <v>29</v>
      </c>
      <c r="D8" s="13">
        <v>10</v>
      </c>
      <c r="E8" s="13">
        <v>10</v>
      </c>
      <c r="F8" s="24">
        <v>0</v>
      </c>
    </row>
    <row r="9" spans="1:6" x14ac:dyDescent="0.25">
      <c r="A9" s="197"/>
      <c r="B9" s="12" t="s">
        <v>873</v>
      </c>
      <c r="C9" s="13">
        <v>7</v>
      </c>
      <c r="D9" s="13">
        <v>1</v>
      </c>
      <c r="E9" s="13">
        <v>1</v>
      </c>
      <c r="F9" s="24">
        <v>0</v>
      </c>
    </row>
    <row r="10" spans="1:6" x14ac:dyDescent="0.25">
      <c r="A10" s="198"/>
      <c r="B10" s="12" t="s">
        <v>874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25">
      <c r="A11" s="196" t="s">
        <v>875</v>
      </c>
      <c r="B11" s="12" t="s">
        <v>876</v>
      </c>
      <c r="C11" s="13">
        <v>3</v>
      </c>
      <c r="D11" s="13">
        <v>1</v>
      </c>
      <c r="E11" s="13">
        <v>1</v>
      </c>
      <c r="F11" s="24">
        <v>0</v>
      </c>
    </row>
    <row r="12" spans="1:6" x14ac:dyDescent="0.25">
      <c r="A12" s="198"/>
      <c r="B12" s="12" t="s">
        <v>877</v>
      </c>
      <c r="C12" s="13">
        <v>10</v>
      </c>
      <c r="D12" s="13">
        <v>3</v>
      </c>
      <c r="E12" s="13">
        <v>4</v>
      </c>
      <c r="F12" s="24">
        <v>1</v>
      </c>
    </row>
    <row r="13" spans="1:6" ht="16.7" customHeight="1" x14ac:dyDescent="0.25">
      <c r="A13" s="11" t="s">
        <v>878</v>
      </c>
      <c r="B13" s="12" t="s">
        <v>879</v>
      </c>
      <c r="C13" s="13">
        <v>3</v>
      </c>
      <c r="D13" s="13">
        <v>0</v>
      </c>
      <c r="E13" s="13">
        <v>0</v>
      </c>
      <c r="F13" s="24">
        <v>0</v>
      </c>
    </row>
    <row r="14" spans="1:6" x14ac:dyDescent="0.25">
      <c r="A14" s="196" t="s">
        <v>880</v>
      </c>
      <c r="B14" s="12" t="s">
        <v>881</v>
      </c>
      <c r="C14" s="13">
        <v>27</v>
      </c>
      <c r="D14" s="13">
        <v>16</v>
      </c>
      <c r="E14" s="13">
        <v>6</v>
      </c>
      <c r="F14" s="24">
        <v>0</v>
      </c>
    </row>
    <row r="15" spans="1:6" x14ac:dyDescent="0.25">
      <c r="A15" s="197"/>
      <c r="B15" s="12" t="s">
        <v>882</v>
      </c>
      <c r="C15" s="13">
        <v>1</v>
      </c>
      <c r="D15" s="13">
        <v>0</v>
      </c>
      <c r="E15" s="13">
        <v>0</v>
      </c>
      <c r="F15" s="24">
        <v>0</v>
      </c>
    </row>
    <row r="16" spans="1:6" x14ac:dyDescent="0.25">
      <c r="A16" s="197"/>
      <c r="B16" s="12" t="s">
        <v>883</v>
      </c>
      <c r="C16" s="13">
        <v>0</v>
      </c>
      <c r="D16" s="13">
        <v>0</v>
      </c>
      <c r="E16" s="13">
        <v>0</v>
      </c>
      <c r="F16" s="24">
        <v>0</v>
      </c>
    </row>
    <row r="17" spans="1:6" x14ac:dyDescent="0.25">
      <c r="A17" s="197"/>
      <c r="B17" s="12" t="s">
        <v>884</v>
      </c>
      <c r="C17" s="13">
        <v>1</v>
      </c>
      <c r="D17" s="13">
        <v>1</v>
      </c>
      <c r="E17" s="13">
        <v>0</v>
      </c>
      <c r="F17" s="24">
        <v>0</v>
      </c>
    </row>
    <row r="18" spans="1:6" x14ac:dyDescent="0.25">
      <c r="A18" s="198"/>
      <c r="B18" s="12" t="s">
        <v>885</v>
      </c>
      <c r="C18" s="13">
        <v>0</v>
      </c>
      <c r="D18" s="13">
        <v>1</v>
      </c>
      <c r="E18" s="13">
        <v>0</v>
      </c>
      <c r="F18" s="24">
        <v>0</v>
      </c>
    </row>
    <row r="19" spans="1:6" ht="16.7" customHeight="1" x14ac:dyDescent="0.25">
      <c r="A19" s="11" t="s">
        <v>886</v>
      </c>
      <c r="B19" s="12" t="s">
        <v>887</v>
      </c>
      <c r="C19" s="13">
        <v>5</v>
      </c>
      <c r="D19" s="13">
        <v>0</v>
      </c>
      <c r="E19" s="13">
        <v>0</v>
      </c>
      <c r="F19" s="24">
        <v>0</v>
      </c>
    </row>
    <row r="20" spans="1:6" ht="16.7" customHeight="1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4">
        <v>0</v>
      </c>
    </row>
    <row r="21" spans="1:6" ht="16.7" customHeight="1" x14ac:dyDescent="0.25">
      <c r="A21" s="214" t="s">
        <v>624</v>
      </c>
      <c r="B21" s="215"/>
      <c r="C21" s="55">
        <v>107</v>
      </c>
      <c r="D21" s="55">
        <v>37</v>
      </c>
      <c r="E21" s="55">
        <v>25</v>
      </c>
      <c r="F21" s="55">
        <v>1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4">
        <v>1</v>
      </c>
    </row>
    <row r="24" spans="1:6" ht="16.7" customHeight="1" x14ac:dyDescent="0.25">
      <c r="A24" s="11" t="s">
        <v>110</v>
      </c>
      <c r="B24" s="18"/>
      <c r="C24" s="24">
        <v>1</v>
      </c>
    </row>
    <row r="25" spans="1:6" ht="16.7" customHeight="1" x14ac:dyDescent="0.25">
      <c r="A25" s="11" t="s">
        <v>890</v>
      </c>
      <c r="B25" s="18"/>
      <c r="C25" s="24">
        <v>0</v>
      </c>
    </row>
    <row r="26" spans="1:6" ht="16.7" customHeight="1" x14ac:dyDescent="0.25">
      <c r="A26" s="210" t="s">
        <v>624</v>
      </c>
      <c r="B26" s="212"/>
      <c r="C26" s="51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4">
        <v>3</v>
      </c>
    </row>
    <row r="29" spans="1:6" ht="16.7" customHeight="1" x14ac:dyDescent="0.25">
      <c r="A29" s="11" t="s">
        <v>893</v>
      </c>
      <c r="B29" s="18"/>
      <c r="C29" s="24">
        <v>17</v>
      </c>
    </row>
    <row r="30" spans="1:6" ht="16.7" customHeight="1" x14ac:dyDescent="0.25">
      <c r="A30" s="11" t="s">
        <v>78</v>
      </c>
      <c r="B30" s="18"/>
      <c r="C30" s="24">
        <v>2</v>
      </c>
    </row>
    <row r="31" spans="1:6" ht="16.7" customHeight="1" x14ac:dyDescent="0.25">
      <c r="A31" s="210" t="s">
        <v>624</v>
      </c>
      <c r="B31" s="212"/>
      <c r="C31" s="51">
        <v>22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41</v>
      </c>
    </row>
    <row r="34" spans="1:3" ht="16.7" customHeight="1" x14ac:dyDescent="0.25">
      <c r="A34" s="11" t="s">
        <v>896</v>
      </c>
      <c r="B34" s="18"/>
      <c r="C34" s="24">
        <v>20</v>
      </c>
    </row>
    <row r="35" spans="1:3" ht="16.7" customHeight="1" x14ac:dyDescent="0.25">
      <c r="A35" s="210" t="s">
        <v>624</v>
      </c>
      <c r="B35" s="212"/>
      <c r="C35" s="51">
        <v>61</v>
      </c>
    </row>
    <row r="41" spans="1:3" x14ac:dyDescent="0.25">
      <c r="A41" s="5"/>
    </row>
    <row r="42" spans="1:3" x14ac:dyDescent="0.25">
      <c r="A42" s="213" t="s">
        <v>64</v>
      </c>
    </row>
    <row r="43" spans="1:3" x14ac:dyDescent="0.25">
      <c r="A43" s="213"/>
    </row>
  </sheetData>
  <sheetProtection algorithmName="SHA-512" hashValue="HWJjr5s/nQaEEjlSd3vK4cqvaWyKLa6CMshjVYNIbb8igqxzwuY36+nxGbpsgUzfGRkuKfe0kDy0ShmGTO4JvQ==" saltValue="C7/mT1IulE8VdmJ846rcnw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2" width="6.140625" style="108" customWidth="1"/>
    <col min="73" max="73" width="6.71093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7" width="11.42578125" style="108"/>
    <col min="88" max="88" width="2.71093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3" width="17.85546875" style="108" customWidth="1"/>
    <col min="94" max="16384" width="11.42578125" style="108"/>
  </cols>
  <sheetData>
    <row r="1" spans="1:92" ht="18.75" x14ac:dyDescent="0.25">
      <c r="A1" s="106"/>
      <c r="B1" s="107"/>
      <c r="C1" s="218" t="s">
        <v>1006</v>
      </c>
      <c r="D1" s="218"/>
      <c r="E1" s="218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6"/>
    </row>
    <row r="2" spans="1:92" s="110" customFormat="1" ht="11.25" x14ac:dyDescent="0.25">
      <c r="A2" s="109">
        <v>0</v>
      </c>
      <c r="H2" s="111"/>
      <c r="Z2" s="216"/>
      <c r="AA2" s="216"/>
      <c r="AB2" s="216"/>
      <c r="AC2" s="216"/>
      <c r="AH2" s="216"/>
      <c r="AI2" s="216"/>
      <c r="AJ2" s="216"/>
      <c r="AK2" s="216"/>
      <c r="AV2" s="217"/>
      <c r="AW2" s="217"/>
      <c r="AX2" s="217"/>
      <c r="AY2" s="217"/>
      <c r="AZ2" s="217"/>
      <c r="BA2" s="217"/>
      <c r="BK2" s="217" t="s">
        <v>1007</v>
      </c>
      <c r="BL2" s="217"/>
      <c r="BM2" s="217"/>
      <c r="BN2" s="217"/>
      <c r="BO2" s="217"/>
      <c r="BP2" s="217"/>
      <c r="BQ2" s="217"/>
      <c r="BR2" s="217"/>
      <c r="BS2" s="217"/>
      <c r="BT2" s="217"/>
      <c r="CK2" s="111"/>
    </row>
    <row r="3" spans="1:92" s="110" customFormat="1" ht="11.25" x14ac:dyDescent="0.25">
      <c r="Z3" s="216" t="s">
        <v>1008</v>
      </c>
      <c r="AA3" s="216"/>
      <c r="AB3" s="216"/>
      <c r="AC3" s="216"/>
      <c r="AH3" s="216" t="s">
        <v>1009</v>
      </c>
      <c r="AI3" s="216"/>
      <c r="AJ3" s="216"/>
      <c r="AK3" s="216"/>
      <c r="AV3" s="217" t="s">
        <v>805</v>
      </c>
      <c r="AW3" s="217"/>
      <c r="AX3" s="217"/>
      <c r="AY3" s="217"/>
      <c r="AZ3" s="217"/>
      <c r="BA3" s="217"/>
      <c r="CK3" s="111"/>
    </row>
    <row r="4" spans="1:92" s="112" customFormat="1" ht="21.75" customHeight="1" x14ac:dyDescent="0.25">
      <c r="C4" s="216" t="s">
        <v>12</v>
      </c>
      <c r="D4" s="216"/>
      <c r="E4" s="216"/>
      <c r="I4" s="216" t="s">
        <v>35</v>
      </c>
      <c r="J4" s="216"/>
      <c r="K4" s="216"/>
      <c r="L4" s="216"/>
      <c r="M4" s="216"/>
      <c r="Q4" s="216" t="s">
        <v>1010</v>
      </c>
      <c r="R4" s="216"/>
      <c r="S4" s="216"/>
      <c r="T4" s="216"/>
      <c r="U4" s="216"/>
      <c r="V4" s="216"/>
      <c r="AP4" s="216" t="s">
        <v>1011</v>
      </c>
      <c r="AQ4" s="216"/>
      <c r="AR4" s="216"/>
      <c r="BE4" s="216" t="s">
        <v>805</v>
      </c>
      <c r="BF4" s="216"/>
      <c r="BG4" s="216"/>
      <c r="BK4" s="220" t="s">
        <v>1012</v>
      </c>
      <c r="BL4" s="219" t="s">
        <v>1013</v>
      </c>
      <c r="BM4" s="219" t="s">
        <v>1014</v>
      </c>
      <c r="BN4" s="219" t="s">
        <v>148</v>
      </c>
      <c r="BO4" s="219" t="s">
        <v>1015</v>
      </c>
      <c r="BP4" s="219" t="s">
        <v>1016</v>
      </c>
      <c r="BQ4" s="219" t="s">
        <v>1017</v>
      </c>
      <c r="BR4" s="219" t="s">
        <v>255</v>
      </c>
      <c r="BS4" s="221" t="s">
        <v>1018</v>
      </c>
      <c r="BT4" s="221" t="s">
        <v>262</v>
      </c>
      <c r="BU4" s="221" t="s">
        <v>275</v>
      </c>
      <c r="BX4" s="216" t="s">
        <v>134</v>
      </c>
      <c r="BY4" s="216"/>
      <c r="BZ4" s="216"/>
      <c r="CE4" s="216" t="s">
        <v>1019</v>
      </c>
      <c r="CF4" s="216"/>
      <c r="CK4" s="216" t="s">
        <v>43</v>
      </c>
      <c r="CL4" s="216"/>
      <c r="CM4" s="216"/>
      <c r="CN4" s="216"/>
    </row>
    <row r="5" spans="1:92" s="112" customFormat="1" ht="14.25" customHeight="1" x14ac:dyDescent="0.25">
      <c r="Z5" s="113" t="s">
        <v>1020</v>
      </c>
      <c r="AA5" s="114" t="s">
        <v>1021</v>
      </c>
      <c r="AB5" s="114" t="s">
        <v>77</v>
      </c>
      <c r="AC5" s="115" t="s">
        <v>77</v>
      </c>
      <c r="AH5" s="113" t="s">
        <v>1020</v>
      </c>
      <c r="AI5" s="114" t="s">
        <v>1021</v>
      </c>
      <c r="AJ5" s="114" t="s">
        <v>77</v>
      </c>
      <c r="AK5" s="115" t="s">
        <v>77</v>
      </c>
      <c r="AV5" s="220" t="s">
        <v>1022</v>
      </c>
      <c r="AW5" s="219" t="s">
        <v>1023</v>
      </c>
      <c r="AX5" s="219" t="s">
        <v>1024</v>
      </c>
      <c r="AY5" s="219" t="s">
        <v>105</v>
      </c>
      <c r="AZ5" s="219" t="s">
        <v>106</v>
      </c>
      <c r="BA5" s="221" t="s">
        <v>107</v>
      </c>
      <c r="BK5" s="220"/>
      <c r="BL5" s="219"/>
      <c r="BM5" s="219"/>
      <c r="BN5" s="219"/>
      <c r="BO5" s="219"/>
      <c r="BP5" s="219"/>
      <c r="BQ5" s="219"/>
      <c r="BR5" s="219"/>
      <c r="BS5" s="221"/>
      <c r="BT5" s="221"/>
      <c r="BU5" s="221"/>
    </row>
    <row r="6" spans="1:92" s="112" customFormat="1" ht="14.25" customHeight="1" x14ac:dyDescent="0.25">
      <c r="C6" s="116" t="s">
        <v>18</v>
      </c>
      <c r="D6" s="117" t="s">
        <v>1025</v>
      </c>
      <c r="E6" s="116" t="s">
        <v>22</v>
      </c>
      <c r="I6" s="118" t="s">
        <v>44</v>
      </c>
      <c r="J6" s="117" t="s">
        <v>1026</v>
      </c>
      <c r="K6" s="117" t="s">
        <v>58</v>
      </c>
      <c r="L6" s="117" t="s">
        <v>60</v>
      </c>
      <c r="M6" s="119" t="s">
        <v>1027</v>
      </c>
      <c r="N6" s="120" t="s">
        <v>1028</v>
      </c>
      <c r="O6" s="120"/>
      <c r="Q6" s="118" t="s">
        <v>1029</v>
      </c>
      <c r="R6" s="117" t="s">
        <v>1030</v>
      </c>
      <c r="S6" s="117" t="s">
        <v>1031</v>
      </c>
      <c r="T6" s="117" t="s">
        <v>698</v>
      </c>
      <c r="U6" s="117" t="s">
        <v>1032</v>
      </c>
      <c r="V6" s="119" t="s">
        <v>188</v>
      </c>
      <c r="Z6" s="121" t="s">
        <v>1033</v>
      </c>
      <c r="AA6" s="122" t="s">
        <v>1033</v>
      </c>
      <c r="AB6" s="122" t="s">
        <v>1034</v>
      </c>
      <c r="AC6" s="123" t="s">
        <v>1035</v>
      </c>
      <c r="AH6" s="121" t="s">
        <v>1033</v>
      </c>
      <c r="AI6" s="122" t="s">
        <v>1033</v>
      </c>
      <c r="AJ6" s="122" t="s">
        <v>1034</v>
      </c>
      <c r="AK6" s="123" t="s">
        <v>1035</v>
      </c>
      <c r="AP6" s="118" t="s">
        <v>1036</v>
      </c>
      <c r="AQ6" s="117" t="s">
        <v>96</v>
      </c>
      <c r="AR6" s="119" t="s">
        <v>1037</v>
      </c>
      <c r="AV6" s="220"/>
      <c r="AW6" s="219"/>
      <c r="AX6" s="219"/>
      <c r="AY6" s="219"/>
      <c r="AZ6" s="219"/>
      <c r="BA6" s="221"/>
      <c r="BE6" s="118" t="s">
        <v>109</v>
      </c>
      <c r="BF6" s="117" t="s">
        <v>110</v>
      </c>
      <c r="BG6" s="119" t="s">
        <v>1038</v>
      </c>
      <c r="BK6" s="220"/>
      <c r="BL6" s="219"/>
      <c r="BM6" s="219"/>
      <c r="BN6" s="219"/>
      <c r="BO6" s="219"/>
      <c r="BP6" s="219"/>
      <c r="BQ6" s="219"/>
      <c r="BR6" s="219"/>
      <c r="BS6" s="221"/>
      <c r="BT6" s="221"/>
      <c r="BU6" s="221"/>
      <c r="BX6" s="118" t="s">
        <v>1012</v>
      </c>
      <c r="BY6" s="117" t="s">
        <v>1039</v>
      </c>
      <c r="BZ6" s="119" t="s">
        <v>107</v>
      </c>
      <c r="CE6" s="118" t="s">
        <v>1040</v>
      </c>
      <c r="CF6" s="119" t="s">
        <v>1041</v>
      </c>
      <c r="CL6" s="118" t="s">
        <v>44</v>
      </c>
      <c r="CM6" s="119" t="s">
        <v>45</v>
      </c>
    </row>
    <row r="7" spans="1:92" s="124" customFormat="1" ht="21" customHeight="1" x14ac:dyDescent="0.25">
      <c r="C7" s="125">
        <f>DatosGenerales!C9</f>
        <v>46429</v>
      </c>
      <c r="D7" s="126">
        <f>SUM(DatosGenerales!C16:C20)</f>
        <v>5792</v>
      </c>
      <c r="E7" s="127">
        <f>SUM(DatosGenerales!C13:C15)</f>
        <v>39538</v>
      </c>
      <c r="I7" s="128">
        <f>DatosGenerales!C27</f>
        <v>6699</v>
      </c>
      <c r="J7" s="126">
        <f>DatosGenerales!C28</f>
        <v>1037</v>
      </c>
      <c r="K7" s="125">
        <f>SUM(DatosGenerales!C29:C30)</f>
        <v>1044</v>
      </c>
      <c r="L7" s="126">
        <f>DatosGenerales!C32</f>
        <v>4618</v>
      </c>
      <c r="M7" s="125">
        <f>DatosGenerales!C81</f>
        <v>2301</v>
      </c>
      <c r="N7" s="129">
        <f>L7-M7</f>
        <v>2317</v>
      </c>
      <c r="O7" s="129"/>
      <c r="Q7" s="130">
        <f>DatosGenerales!C32</f>
        <v>4618</v>
      </c>
      <c r="R7" s="131">
        <f>DatosGenerales!C43</f>
        <v>2494</v>
      </c>
      <c r="S7" s="131">
        <f>DatosGenerales!C44</f>
        <v>153</v>
      </c>
      <c r="T7" s="131">
        <f>DatosGenerales!C55</f>
        <v>44</v>
      </c>
      <c r="U7" s="131">
        <f>DatosGenerales!C66</f>
        <v>12</v>
      </c>
      <c r="V7" s="132">
        <f>SUM(Q7:U7)</f>
        <v>7321</v>
      </c>
      <c r="Z7" s="128">
        <f>SUM(DatosGenerales!C90,DatosGenerales!C91,DatosGenerales!C93)</f>
        <v>2774</v>
      </c>
      <c r="AA7" s="126">
        <f>SUM(DatosGenerales!C92,DatosGenerales!C94)</f>
        <v>401</v>
      </c>
      <c r="AB7" s="126">
        <f>DatosGenerales!C90</f>
        <v>1467</v>
      </c>
      <c r="AC7" s="133">
        <f>DatosGenerales!C91</f>
        <v>811</v>
      </c>
      <c r="AH7" s="128">
        <f>SUM(DatosGenerales!C98,DatosGenerales!C99,DatosGenerales!C101)</f>
        <v>168</v>
      </c>
      <c r="AI7" s="126">
        <f>SUM(DatosGenerales!C100,DatosGenerales!C102)</f>
        <v>16</v>
      </c>
      <c r="AJ7" s="126">
        <f>DatosGenerales!C98</f>
        <v>83</v>
      </c>
      <c r="AK7" s="133">
        <f>DatosGenerales!C99</f>
        <v>65</v>
      </c>
      <c r="AP7" s="128">
        <f>SUM(DatosGenerales!C116:C117)</f>
        <v>182</v>
      </c>
      <c r="AQ7" s="126">
        <f>SUM(DatosGenerales!C118:C119)</f>
        <v>3</v>
      </c>
      <c r="AR7" s="133">
        <f>SUM(DatosGenerales!C120:C121)</f>
        <v>4</v>
      </c>
      <c r="AV7" s="128">
        <f>DatosGenerales!C125</f>
        <v>58</v>
      </c>
      <c r="AW7" s="126">
        <f>DatosGenerales!C126</f>
        <v>276</v>
      </c>
      <c r="AX7" s="126">
        <f>DatosGenerales!C127</f>
        <v>9</v>
      </c>
      <c r="AY7" s="126">
        <f>DatosGenerales!C128</f>
        <v>1</v>
      </c>
      <c r="AZ7" s="126">
        <f>DatosGenerales!C129</f>
        <v>114</v>
      </c>
      <c r="BA7" s="133">
        <f>DatosGenerales!C130</f>
        <v>0</v>
      </c>
      <c r="BE7" s="128">
        <f>DatosGenerales!C131</f>
        <v>231</v>
      </c>
      <c r="BF7" s="126">
        <f>DatosGenerales!C132</f>
        <v>241</v>
      </c>
      <c r="BG7" s="132">
        <f>DatosGenerales!C134</f>
        <v>104</v>
      </c>
      <c r="BK7" s="128">
        <f>DatosGenerales!C233</f>
        <v>2969</v>
      </c>
      <c r="BL7" s="131">
        <f>DatosGenerales!C237</f>
        <v>92</v>
      </c>
      <c r="BM7" s="131">
        <f>DatosGenerales!C271</f>
        <v>78</v>
      </c>
      <c r="BN7" s="131">
        <f>DatosGenerales!C273</f>
        <v>23</v>
      </c>
      <c r="BO7" s="131">
        <f>DatosGenerales!C283</f>
        <v>15</v>
      </c>
      <c r="BP7" s="131">
        <f>DatosGenerales!C287</f>
        <v>0</v>
      </c>
      <c r="BQ7" s="131">
        <f>DatosGenerales!C299</f>
        <v>58</v>
      </c>
      <c r="BR7" s="131">
        <f>DatosGenerales!C303</f>
        <v>159</v>
      </c>
      <c r="BS7" s="133">
        <f>DatosGenerales!C307</f>
        <v>710</v>
      </c>
      <c r="BT7" s="133">
        <f>DatosGenerales!C321</f>
        <v>36</v>
      </c>
      <c r="BU7" s="133">
        <f>DatosGenerales!C344</f>
        <v>2934</v>
      </c>
      <c r="BX7" s="128">
        <f>DatosGenerales!C176</f>
        <v>3977</v>
      </c>
      <c r="BY7" s="126">
        <f>DatosGenerales!C177</f>
        <v>1060</v>
      </c>
      <c r="BZ7" s="133">
        <f>DatosGenerales!C178</f>
        <v>2870</v>
      </c>
      <c r="CE7" s="128">
        <f>DatosGenerales!C184</f>
        <v>105</v>
      </c>
      <c r="CF7" s="133">
        <f>DatosGenerales!C187</f>
        <v>358</v>
      </c>
      <c r="CL7" s="128">
        <f>DatosGenerales!C35</f>
        <v>12733</v>
      </c>
      <c r="CM7" s="133">
        <f>DatosGenerales!C36</f>
        <v>8125</v>
      </c>
    </row>
    <row r="8" spans="1:92" x14ac:dyDescent="0.25">
      <c r="B8" s="134"/>
    </row>
    <row r="15" spans="1:92" x14ac:dyDescent="0.25">
      <c r="AV15" s="135"/>
      <c r="AW15" s="135"/>
      <c r="AX15" s="135"/>
      <c r="AY15" s="135"/>
      <c r="AZ15" s="135"/>
      <c r="BA15" s="135"/>
      <c r="BB15" s="135"/>
    </row>
    <row r="16" spans="1:92" ht="12.75" customHeight="1" x14ac:dyDescent="0.25">
      <c r="AV16" s="136"/>
      <c r="AW16" s="136"/>
      <c r="AX16" s="136"/>
      <c r="AY16" s="136"/>
      <c r="AZ16" s="136"/>
      <c r="BA16" s="136"/>
      <c r="BB16" s="135"/>
    </row>
    <row r="17" spans="19:92" x14ac:dyDescent="0.25">
      <c r="AV17" s="136"/>
      <c r="AW17" s="136"/>
      <c r="AX17" s="136"/>
      <c r="AY17" s="136"/>
      <c r="AZ17" s="136"/>
      <c r="BA17" s="136"/>
      <c r="BB17" s="135"/>
    </row>
    <row r="18" spans="19:92" x14ac:dyDescent="0.25">
      <c r="AV18" s="135"/>
      <c r="AW18" s="135"/>
      <c r="AX18" s="135"/>
      <c r="AY18" s="135"/>
      <c r="AZ18" s="135"/>
      <c r="BA18" s="135"/>
      <c r="BB18" s="135"/>
    </row>
    <row r="19" spans="19:92" x14ac:dyDescent="0.25">
      <c r="CN19" s="108" t="s">
        <v>1042</v>
      </c>
    </row>
    <row r="22" spans="19:92" x14ac:dyDescent="0.2">
      <c r="BK22" s="137" t="s">
        <v>1043</v>
      </c>
      <c r="BO22" s="137"/>
    </row>
    <row r="23" spans="19:92" x14ac:dyDescent="0.25">
      <c r="S23" s="138"/>
      <c r="Z23" s="139"/>
      <c r="AH23" s="139"/>
    </row>
    <row r="30" spans="19:92" x14ac:dyDescent="0.25">
      <c r="BJ30" s="140"/>
    </row>
    <row r="31" spans="19:92" s="112" customFormat="1" ht="12.75" customHeight="1" x14ac:dyDescent="0.25">
      <c r="BJ31" s="141"/>
    </row>
    <row r="32" spans="19:92" s="124" customFormat="1" ht="12" x14ac:dyDescent="0.25">
      <c r="BJ32" s="142"/>
    </row>
    <row r="33" spans="62:67" x14ac:dyDescent="0.25">
      <c r="BJ33" s="140"/>
    </row>
    <row r="38" spans="62:67" ht="15.75" x14ac:dyDescent="0.25">
      <c r="BN38" s="143" t="s">
        <v>1044</v>
      </c>
      <c r="BO38" s="144">
        <v>13</v>
      </c>
    </row>
    <row r="41" spans="62:67" x14ac:dyDescent="0.2">
      <c r="BK41" s="137" t="s">
        <v>1045</v>
      </c>
    </row>
    <row r="51" spans="63:73" x14ac:dyDescent="0.25">
      <c r="BK51" s="145" t="s">
        <v>1046</v>
      </c>
      <c r="BL51" s="145" t="s">
        <v>1046</v>
      </c>
      <c r="BM51" s="140"/>
    </row>
    <row r="52" spans="63:73" x14ac:dyDescent="0.25">
      <c r="BK52" s="145" t="s">
        <v>1047</v>
      </c>
      <c r="BL52" s="145" t="s">
        <v>1048</v>
      </c>
      <c r="BM52" s="141"/>
      <c r="BN52" s="112"/>
      <c r="BO52" s="112"/>
      <c r="BP52" s="112"/>
      <c r="BQ52" s="112"/>
      <c r="BR52" s="112"/>
      <c r="BS52" s="112"/>
      <c r="BT52" s="112"/>
      <c r="BU52" s="112"/>
    </row>
    <row r="53" spans="63:73" x14ac:dyDescent="0.25">
      <c r="BK53" s="146">
        <f>SUM(DatosGenerales!C220,DatosGenerales!C222,DatosGenerales!C224)</f>
        <v>1374</v>
      </c>
      <c r="BL53" s="146">
        <f>SUM(DatosGenerales!C221,DatosGenerales!C223,DatosGenerales!C225)</f>
        <v>1296</v>
      </c>
      <c r="BM53" s="142"/>
      <c r="BN53" s="124"/>
      <c r="BO53" s="124"/>
      <c r="BP53" s="124"/>
      <c r="BQ53" s="124"/>
      <c r="BR53" s="124"/>
      <c r="BS53" s="124"/>
      <c r="BT53" s="124"/>
      <c r="BU53" s="124"/>
    </row>
    <row r="55" spans="63:73" x14ac:dyDescent="0.2">
      <c r="BK55" s="137" t="s">
        <v>1049</v>
      </c>
    </row>
    <row r="65" spans="63:71" x14ac:dyDescent="0.25">
      <c r="BK65" s="145" t="s">
        <v>1050</v>
      </c>
      <c r="BL65" s="145" t="s">
        <v>1051</v>
      </c>
      <c r="BM65" s="145" t="s">
        <v>1052</v>
      </c>
      <c r="BN65" s="145"/>
    </row>
    <row r="66" spans="63:71" x14ac:dyDescent="0.25">
      <c r="BK66" s="146">
        <f>SUM(DatosGenerales!C220:C221)</f>
        <v>25</v>
      </c>
      <c r="BL66" s="146">
        <f>SUM(DatosGenerales!C222:C223)</f>
        <v>1266</v>
      </c>
      <c r="BM66" s="146">
        <f>SUM(DatosGenerales!C224:C225)</f>
        <v>1379</v>
      </c>
      <c r="BN66" s="146"/>
      <c r="BO66" s="124"/>
      <c r="BP66" s="124"/>
      <c r="BQ66" s="124"/>
      <c r="BR66" s="124"/>
      <c r="BS66" s="124"/>
    </row>
  </sheetData>
  <sheetProtection algorithmName="SHA-512" hashValue="BrybyfHtLKwo8RDhxtqqwSz16aIovCWAG6pZJCbFxDd/J37jjYff2N0cp3H4gckbTrcXKcO6EovbNPvW5/6Ljg==" saltValue="RddVX5LUlJJgOxPNVF9X/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8" customWidth="1"/>
    <col min="2" max="2" width="7.85546875" style="148" customWidth="1"/>
    <col min="3" max="3" width="11.42578125" style="148"/>
    <col min="4" max="4" width="12" style="148" customWidth="1"/>
    <col min="5" max="5" width="51" style="148" customWidth="1"/>
    <col min="6" max="6" width="2.7109375" style="148" customWidth="1"/>
    <col min="7" max="7" width="7.85546875" style="148" customWidth="1"/>
    <col min="8" max="9" width="11.42578125" style="148"/>
    <col min="10" max="10" width="51" style="148" customWidth="1"/>
    <col min="11" max="11" width="2.7109375" style="148" customWidth="1"/>
    <col min="12" max="12" width="7.85546875" style="148" customWidth="1"/>
    <col min="13" max="14" width="11.42578125" style="148"/>
    <col min="15" max="15" width="51" style="148" customWidth="1"/>
    <col min="16" max="16" width="2.7109375" style="148" customWidth="1"/>
    <col min="17" max="17" width="7.85546875" style="148" customWidth="1"/>
    <col min="18" max="19" width="11.42578125" style="148"/>
    <col min="20" max="20" width="51" style="148" customWidth="1"/>
    <col min="21" max="21" width="2.7109375" style="148" customWidth="1"/>
    <col min="22" max="22" width="7.85546875" style="148" customWidth="1"/>
    <col min="23" max="24" width="11.42578125" style="148"/>
    <col min="25" max="25" width="51" style="148" customWidth="1"/>
    <col min="26" max="26" width="2.7109375" style="148" customWidth="1"/>
    <col min="27" max="27" width="7.85546875" style="148" customWidth="1"/>
    <col min="28" max="29" width="11.42578125" style="148"/>
    <col min="30" max="30" width="51" style="148" customWidth="1"/>
    <col min="31" max="31" width="2.7109375" style="148" customWidth="1"/>
    <col min="32" max="32" width="7.85546875" style="148" customWidth="1"/>
    <col min="33" max="34" width="11.42578125" style="148"/>
    <col min="35" max="35" width="51" style="148" customWidth="1"/>
    <col min="36" max="36" width="2.7109375" style="148" customWidth="1"/>
    <col min="37" max="37" width="7.85546875" style="148" customWidth="1"/>
    <col min="38" max="39" width="11.42578125" style="148"/>
    <col min="40" max="40" width="51" style="148" customWidth="1"/>
    <col min="41" max="41" width="2.7109375" style="148" customWidth="1"/>
    <col min="42" max="42" width="7.85546875" style="148" customWidth="1"/>
    <col min="43" max="44" width="11.42578125" style="148"/>
    <col min="45" max="45" width="51" style="148" customWidth="1"/>
    <col min="46" max="46" width="2.7109375" style="148" customWidth="1"/>
    <col min="47" max="47" width="7.85546875" style="148" customWidth="1"/>
    <col min="48" max="49" width="11.42578125" style="148"/>
    <col min="50" max="50" width="51" style="148" customWidth="1"/>
    <col min="51" max="51" width="2.7109375" style="148" customWidth="1"/>
    <col min="52" max="52" width="7.85546875" style="148" customWidth="1"/>
    <col min="53" max="54" width="11.42578125" style="148"/>
    <col min="55" max="55" width="51" style="148" customWidth="1"/>
    <col min="56" max="56" width="2.7109375" style="148" customWidth="1"/>
    <col min="57" max="57" width="7.85546875" style="148" customWidth="1"/>
    <col min="58" max="59" width="11.42578125" style="148"/>
    <col min="60" max="60" width="51" style="148" customWidth="1"/>
    <col min="61" max="61" width="2.7109375" style="148" customWidth="1"/>
    <col min="62" max="16384" width="11.42578125" style="148"/>
  </cols>
  <sheetData>
    <row r="1" spans="1:61" ht="18.75" customHeight="1" x14ac:dyDescent="0.2">
      <c r="A1" s="147"/>
      <c r="C1" s="137" t="s">
        <v>1053</v>
      </c>
      <c r="F1" s="147"/>
      <c r="K1" s="147"/>
      <c r="P1" s="147"/>
      <c r="U1" s="147"/>
      <c r="Z1" s="147"/>
      <c r="AE1" s="147"/>
      <c r="AJ1" s="147"/>
      <c r="AO1" s="147"/>
      <c r="AT1" s="147"/>
      <c r="AY1" s="147"/>
      <c r="BD1" s="147"/>
      <c r="BF1" s="149"/>
      <c r="BI1" s="147"/>
    </row>
    <row r="2" spans="1:61" x14ac:dyDescent="0.2">
      <c r="BG2" s="150"/>
      <c r="BH2" s="149"/>
    </row>
    <row r="3" spans="1:61" s="137" customFormat="1" x14ac:dyDescent="0.2">
      <c r="C3" s="137" t="s">
        <v>1054</v>
      </c>
      <c r="H3" s="137" t="s">
        <v>1055</v>
      </c>
      <c r="M3" s="137" t="s">
        <v>1056</v>
      </c>
      <c r="R3" s="137" t="s">
        <v>1057</v>
      </c>
      <c r="W3" s="137" t="s">
        <v>1058</v>
      </c>
      <c r="AB3" s="137" t="s">
        <v>1059</v>
      </c>
      <c r="AG3" s="137" t="s">
        <v>1060</v>
      </c>
      <c r="AL3" s="137" t="s">
        <v>1061</v>
      </c>
      <c r="AQ3" s="137" t="s">
        <v>1062</v>
      </c>
      <c r="AV3" s="137" t="s">
        <v>1063</v>
      </c>
      <c r="BA3" s="137" t="s">
        <v>1064</v>
      </c>
      <c r="BF3" s="137" t="s">
        <v>1065</v>
      </c>
    </row>
    <row r="5" spans="1:61" x14ac:dyDescent="0.2">
      <c r="H5" s="149"/>
      <c r="I5" s="149"/>
      <c r="M5" s="149"/>
      <c r="N5" s="149"/>
      <c r="R5" s="149"/>
      <c r="S5" s="149"/>
      <c r="W5" s="149"/>
      <c r="X5" s="149"/>
      <c r="AB5" s="149"/>
      <c r="AC5" s="149"/>
      <c r="AG5" s="149"/>
      <c r="AH5" s="149"/>
      <c r="AL5" s="149"/>
      <c r="AM5" s="149"/>
      <c r="AQ5" s="149"/>
      <c r="AR5" s="149"/>
      <c r="AV5" s="149"/>
      <c r="AW5" s="149"/>
      <c r="BA5" s="149"/>
      <c r="BB5" s="149"/>
      <c r="BF5" s="149"/>
      <c r="BG5" s="149"/>
    </row>
    <row r="6" spans="1:61" x14ac:dyDescent="0.2">
      <c r="H6" s="149"/>
      <c r="I6" s="149"/>
      <c r="M6" s="149"/>
      <c r="N6" s="149"/>
      <c r="R6" s="149"/>
      <c r="S6" s="149"/>
      <c r="W6" s="149"/>
      <c r="X6" s="149"/>
      <c r="AB6" s="149"/>
      <c r="AC6" s="149"/>
      <c r="AG6" s="149"/>
      <c r="AH6" s="149"/>
      <c r="AL6" s="149"/>
      <c r="AM6" s="149"/>
      <c r="AQ6" s="149"/>
      <c r="AR6" s="149"/>
      <c r="AV6" s="149"/>
      <c r="AW6" s="149"/>
      <c r="BA6" s="149"/>
      <c r="BB6" s="149"/>
      <c r="BF6" s="149"/>
      <c r="BG6" s="149"/>
    </row>
    <row r="7" spans="1:61" x14ac:dyDescent="0.2">
      <c r="AB7" s="149"/>
      <c r="AC7" s="149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1" customFormat="1" ht="15.75" x14ac:dyDescent="0.25">
      <c r="C25" s="143" t="s">
        <v>1044</v>
      </c>
      <c r="D25" s="144">
        <v>100</v>
      </c>
      <c r="H25" s="143" t="s">
        <v>1044</v>
      </c>
      <c r="I25" s="144">
        <v>50</v>
      </c>
      <c r="M25" s="143" t="s">
        <v>1044</v>
      </c>
      <c r="N25" s="144">
        <v>10</v>
      </c>
      <c r="R25" s="143" t="s">
        <v>1044</v>
      </c>
      <c r="S25" s="144">
        <v>50</v>
      </c>
      <c r="W25" s="143" t="s">
        <v>1044</v>
      </c>
      <c r="X25" s="144">
        <v>50</v>
      </c>
      <c r="AB25" s="143" t="s">
        <v>1044</v>
      </c>
      <c r="AC25" s="144">
        <v>0</v>
      </c>
      <c r="AG25" s="143" t="s">
        <v>1044</v>
      </c>
      <c r="AH25" s="144">
        <v>0</v>
      </c>
      <c r="AL25" s="143" t="s">
        <v>1044</v>
      </c>
      <c r="AM25" s="144">
        <v>0</v>
      </c>
      <c r="AQ25" s="143" t="s">
        <v>1044</v>
      </c>
      <c r="AR25" s="144">
        <v>0</v>
      </c>
      <c r="AV25" s="143" t="s">
        <v>1044</v>
      </c>
      <c r="AW25" s="144">
        <v>10</v>
      </c>
      <c r="BA25" s="143" t="s">
        <v>1044</v>
      </c>
      <c r="BB25" s="144">
        <v>0</v>
      </c>
      <c r="BF25" s="143" t="s">
        <v>1044</v>
      </c>
      <c r="BG25" s="144">
        <v>50</v>
      </c>
    </row>
  </sheetData>
  <sheetProtection algorithmName="SHA-512" hashValue="Jrfj149SrDMpRfkWigZQZ3OI997+VbGNOHN36t8++qoeaGX5ztx2u1WGSkTZm7KztuQOKOdHeAOjw8gPPvxOpg==" saltValue="OBreoUoe9peBfg08v0oJS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7" width="14.71093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7109375" style="108" customWidth="1"/>
    <col min="39" max="39" width="13.28515625" style="108" customWidth="1"/>
    <col min="40" max="40" width="2.7109375" style="108" customWidth="1"/>
    <col min="41" max="41" width="4.5703125" style="108" customWidth="1"/>
    <col min="42" max="47" width="13.7109375" style="108" customWidth="1"/>
    <col min="48" max="48" width="4.5703125" style="108" customWidth="1"/>
    <col min="49" max="16384" width="11.42578125" style="108"/>
  </cols>
  <sheetData>
    <row r="1" spans="1:47" ht="19.7" customHeight="1" x14ac:dyDescent="0.25">
      <c r="A1" s="106"/>
      <c r="B1" s="107"/>
      <c r="C1" s="223" t="s">
        <v>1066</v>
      </c>
      <c r="D1" s="223"/>
      <c r="E1" s="223"/>
      <c r="F1" s="223"/>
      <c r="G1" s="223"/>
      <c r="H1" s="223"/>
      <c r="J1" s="106"/>
      <c r="Q1" s="106"/>
      <c r="AC1" s="106"/>
      <c r="AN1" s="106"/>
    </row>
    <row r="2" spans="1:47" s="110" customFormat="1" ht="12.4" customHeight="1" x14ac:dyDescent="0.25">
      <c r="I2" s="111"/>
      <c r="S2" s="111"/>
      <c r="T2" s="111"/>
    </row>
    <row r="3" spans="1:47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47" s="112" customFormat="1" ht="14.25" customHeight="1" x14ac:dyDescent="0.25">
      <c r="C4" s="216" t="s">
        <v>670</v>
      </c>
      <c r="D4" s="216"/>
      <c r="E4" s="216"/>
      <c r="F4" s="216"/>
      <c r="G4" s="216"/>
      <c r="H4" s="216"/>
      <c r="I4" s="108"/>
      <c r="L4" s="216" t="s">
        <v>891</v>
      </c>
      <c r="M4" s="216"/>
      <c r="N4" s="216"/>
      <c r="O4" s="216"/>
      <c r="P4" s="216"/>
      <c r="T4" s="216" t="s">
        <v>646</v>
      </c>
      <c r="U4" s="216"/>
      <c r="V4" s="216"/>
      <c r="W4" s="216"/>
      <c r="X4" s="216"/>
      <c r="Y4" s="216"/>
      <c r="Z4" s="216"/>
      <c r="AA4" s="216"/>
      <c r="AE4" s="216" t="s">
        <v>1067</v>
      </c>
      <c r="AF4" s="216"/>
      <c r="AG4" s="216"/>
      <c r="AH4" s="216"/>
      <c r="AI4" s="216"/>
      <c r="AJ4" s="216"/>
      <c r="AK4" s="216"/>
      <c r="AL4" s="216"/>
      <c r="AP4" s="216" t="s">
        <v>943</v>
      </c>
      <c r="AQ4" s="216"/>
      <c r="AR4" s="216"/>
      <c r="AS4" s="216"/>
      <c r="AT4" s="216"/>
      <c r="AU4" s="216"/>
    </row>
    <row r="5" spans="1:47" s="112" customFormat="1" ht="14.25" customHeight="1" x14ac:dyDescent="0.25">
      <c r="I5" s="108"/>
      <c r="AC5" s="110"/>
      <c r="AN5" s="110"/>
    </row>
    <row r="6" spans="1:47" s="112" customFormat="1" ht="14.25" customHeight="1" x14ac:dyDescent="0.25">
      <c r="I6" s="108"/>
      <c r="L6" s="224" t="s">
        <v>78</v>
      </c>
      <c r="M6" s="225" t="s">
        <v>1068</v>
      </c>
      <c r="N6" s="225" t="s">
        <v>1069</v>
      </c>
      <c r="O6" s="226" t="s">
        <v>667</v>
      </c>
      <c r="P6" s="226"/>
      <c r="Q6" s="152"/>
      <c r="AC6" s="110"/>
      <c r="AN6" s="110"/>
    </row>
    <row r="7" spans="1:47" s="112" customFormat="1" ht="20.85" customHeight="1" x14ac:dyDescent="0.25">
      <c r="C7" s="222" t="s">
        <v>205</v>
      </c>
      <c r="D7" s="116" t="s">
        <v>18</v>
      </c>
      <c r="E7" s="153" t="s">
        <v>671</v>
      </c>
      <c r="F7" s="153" t="s">
        <v>672</v>
      </c>
      <c r="G7" s="119" t="s">
        <v>673</v>
      </c>
      <c r="H7" s="119" t="s">
        <v>674</v>
      </c>
      <c r="I7" s="108"/>
      <c r="K7" s="152"/>
      <c r="L7" s="224"/>
      <c r="M7" s="225"/>
      <c r="N7" s="225"/>
      <c r="O7" s="117" t="s">
        <v>668</v>
      </c>
      <c r="P7" s="119" t="s">
        <v>669</v>
      </c>
      <c r="Q7" s="152"/>
      <c r="S7" s="154" t="s">
        <v>647</v>
      </c>
      <c r="T7" s="155" t="s">
        <v>283</v>
      </c>
      <c r="U7" s="155" t="s">
        <v>1070</v>
      </c>
      <c r="V7" s="155" t="s">
        <v>653</v>
      </c>
      <c r="W7" s="155" t="s">
        <v>654</v>
      </c>
      <c r="X7" s="155" t="s">
        <v>655</v>
      </c>
      <c r="Y7" s="155" t="s">
        <v>1071</v>
      </c>
      <c r="Z7" s="155" t="s">
        <v>656</v>
      </c>
      <c r="AA7" s="154" t="s">
        <v>645</v>
      </c>
      <c r="AE7" s="156" t="s">
        <v>628</v>
      </c>
      <c r="AF7" s="155" t="s">
        <v>311</v>
      </c>
      <c r="AG7" s="155" t="s">
        <v>629</v>
      </c>
      <c r="AH7" s="155" t="s">
        <v>630</v>
      </c>
      <c r="AI7" s="155" t="s">
        <v>631</v>
      </c>
      <c r="AJ7" s="154" t="s">
        <v>632</v>
      </c>
      <c r="AK7" s="155" t="s">
        <v>633</v>
      </c>
      <c r="AL7" s="155" t="s">
        <v>408</v>
      </c>
      <c r="AM7" s="154" t="s">
        <v>634</v>
      </c>
      <c r="AP7" s="156" t="s">
        <v>944</v>
      </c>
      <c r="AQ7" s="156" t="s">
        <v>945</v>
      </c>
      <c r="AR7" s="155" t="s">
        <v>946</v>
      </c>
      <c r="AS7" s="155" t="s">
        <v>947</v>
      </c>
      <c r="AT7" s="155" t="s">
        <v>688</v>
      </c>
      <c r="AU7" s="154" t="s">
        <v>948</v>
      </c>
    </row>
    <row r="8" spans="1:47" s="124" customFormat="1" ht="14.85" customHeight="1" x14ac:dyDescent="0.25">
      <c r="C8" s="222"/>
      <c r="D8" s="131">
        <f>DatosMenores!C49</f>
        <v>1895</v>
      </c>
      <c r="E8" s="131">
        <f>DatosMenores!C50</f>
        <v>191</v>
      </c>
      <c r="F8" s="131">
        <f>DatosMenores!C51</f>
        <v>275</v>
      </c>
      <c r="G8" s="131">
        <f>DatosMenores!C52</f>
        <v>962</v>
      </c>
      <c r="H8" s="125">
        <f>DatosMenores!C53</f>
        <v>64</v>
      </c>
      <c r="I8" s="108"/>
      <c r="L8" s="125">
        <f>DatosMenores!C43</f>
        <v>65</v>
      </c>
      <c r="M8" s="126">
        <f>DatosMenores!C44</f>
        <v>69</v>
      </c>
      <c r="N8" s="126">
        <f>DatosMenores!C45</f>
        <v>356</v>
      </c>
      <c r="O8" s="126">
        <f>DatosMenores!C46</f>
        <v>3</v>
      </c>
      <c r="P8" s="127">
        <f>DatosMenores!C47</f>
        <v>0</v>
      </c>
      <c r="S8" s="125">
        <f>DatosMenores!C25</f>
        <v>426</v>
      </c>
      <c r="T8" s="126">
        <f>SUM(DatosMenores!C26:C29)</f>
        <v>28</v>
      </c>
      <c r="U8" s="126">
        <f>DatosMenores!C30</f>
        <v>0</v>
      </c>
      <c r="V8" s="126">
        <f>DatosMenores!C31</f>
        <v>209</v>
      </c>
      <c r="W8" s="126">
        <f>DatosMenores!C32</f>
        <v>109</v>
      </c>
      <c r="X8" s="126">
        <f>DatosMenores!C33</f>
        <v>0</v>
      </c>
      <c r="Y8" s="126">
        <f>DatosMenores!C35</f>
        <v>24</v>
      </c>
      <c r="Z8" s="126">
        <f>DatosMenores!C34</f>
        <v>15</v>
      </c>
      <c r="AA8" s="127">
        <f>DatosMenores!C36</f>
        <v>209</v>
      </c>
      <c r="AC8" s="110"/>
      <c r="AE8" s="130">
        <f>DatosMenores!C4</f>
        <v>0</v>
      </c>
      <c r="AF8" s="131">
        <f>DatosMenores!C5</f>
        <v>384</v>
      </c>
      <c r="AG8" s="131">
        <f>DatosMenores!C6</f>
        <v>15</v>
      </c>
      <c r="AH8" s="131">
        <f>DatosMenores!C7</f>
        <v>47</v>
      </c>
      <c r="AI8" s="131">
        <f>DatosMenores!C8</f>
        <v>57</v>
      </c>
      <c r="AJ8" s="125">
        <f>DatosMenores!C9</f>
        <v>32</v>
      </c>
      <c r="AK8" s="131">
        <f>DatosMenores!C10</f>
        <v>262</v>
      </c>
      <c r="AL8" s="131">
        <f>DatosMenores!C11</f>
        <v>80</v>
      </c>
      <c r="AM8" s="127">
        <f>DatosMenores!C12</f>
        <v>20</v>
      </c>
      <c r="AN8" s="110"/>
      <c r="AP8" s="130">
        <f>DatosMenores!C60</f>
        <v>213</v>
      </c>
      <c r="AQ8" s="130">
        <f>DatosMenores!C61</f>
        <v>7</v>
      </c>
      <c r="AR8" s="131">
        <f>DatosMenores!C62</f>
        <v>345</v>
      </c>
      <c r="AS8" s="131">
        <f>DatosMenores!C65</f>
        <v>11</v>
      </c>
      <c r="AT8" s="131">
        <f>DatosMenores!C66</f>
        <v>45</v>
      </c>
      <c r="AU8" s="125">
        <f>DatosMenores!C67</f>
        <v>0</v>
      </c>
    </row>
    <row r="9" spans="1:47" ht="14.85" customHeight="1" x14ac:dyDescent="0.25">
      <c r="B9" s="134"/>
      <c r="C9" s="222" t="s">
        <v>675</v>
      </c>
      <c r="D9" s="116" t="s">
        <v>676</v>
      </c>
      <c r="E9" s="117" t="s">
        <v>677</v>
      </c>
      <c r="F9" s="119" t="s">
        <v>678</v>
      </c>
      <c r="G9" s="119" t="s">
        <v>679</v>
      </c>
      <c r="H9" s="119" t="s">
        <v>674</v>
      </c>
      <c r="AC9" s="112"/>
      <c r="AE9" s="157"/>
      <c r="AN9" s="112"/>
      <c r="AQ9" s="158"/>
      <c r="AR9" s="159"/>
    </row>
    <row r="10" spans="1:47" ht="29.85" customHeight="1" x14ac:dyDescent="0.25">
      <c r="C10" s="222"/>
      <c r="D10" s="125">
        <f>DatosMenores!C54</f>
        <v>565</v>
      </c>
      <c r="E10" s="126">
        <f>DatosMenores!C55</f>
        <v>0</v>
      </c>
      <c r="F10" s="133">
        <f>DatosMenores!C56</f>
        <v>417</v>
      </c>
      <c r="G10" s="133">
        <f>DatosMenores!C57</f>
        <v>496</v>
      </c>
      <c r="H10" s="133">
        <f>DatosMenores!C58</f>
        <v>178</v>
      </c>
      <c r="AE10" s="156" t="s">
        <v>635</v>
      </c>
      <c r="AF10" s="155" t="s">
        <v>478</v>
      </c>
      <c r="AG10" s="155" t="s">
        <v>636</v>
      </c>
      <c r="AH10" s="155" t="s">
        <v>1072</v>
      </c>
      <c r="AI10" s="155" t="s">
        <v>638</v>
      </c>
      <c r="AJ10" s="155" t="s">
        <v>640</v>
      </c>
      <c r="AK10" s="155" t="s">
        <v>641</v>
      </c>
      <c r="AL10" s="154" t="s">
        <v>107</v>
      </c>
      <c r="AP10" s="156" t="s">
        <v>225</v>
      </c>
      <c r="AQ10" s="155" t="s">
        <v>949</v>
      </c>
      <c r="AR10" s="155" t="s">
        <v>950</v>
      </c>
      <c r="AS10" s="156" t="s">
        <v>1073</v>
      </c>
      <c r="AT10" s="154" t="s">
        <v>1074</v>
      </c>
    </row>
    <row r="11" spans="1:47" ht="14.85" customHeight="1" x14ac:dyDescent="0.25">
      <c r="AD11" s="135"/>
      <c r="AE11" s="130">
        <f>DatosMenores!C13</f>
        <v>1</v>
      </c>
      <c r="AF11" s="131">
        <f>DatosMenores!C14</f>
        <v>0</v>
      </c>
      <c r="AG11" s="131">
        <f>DatosMenores!C15</f>
        <v>22</v>
      </c>
      <c r="AH11" s="131">
        <f>DatosMenores!C16</f>
        <v>181</v>
      </c>
      <c r="AI11" s="131">
        <f>DatosMenores!C17</f>
        <v>16</v>
      </c>
      <c r="AJ11" s="131">
        <f>DatosMenores!C19</f>
        <v>8</v>
      </c>
      <c r="AK11" s="131">
        <f>DatosMenores!C20</f>
        <v>5</v>
      </c>
      <c r="AL11" s="127">
        <f>DatosMenores!C18</f>
        <v>759</v>
      </c>
      <c r="AP11" s="130">
        <f>DatosMenores!C69</f>
        <v>0</v>
      </c>
      <c r="AQ11" s="131">
        <f>DatosMenores!C68</f>
        <v>0</v>
      </c>
      <c r="AR11" s="131">
        <f>DatosMenores!C70</f>
        <v>0</v>
      </c>
      <c r="AS11" s="130">
        <f>DatosMenores!C63</f>
        <v>0</v>
      </c>
      <c r="AT11" s="125">
        <f>DatosMenores!C64</f>
        <v>36</v>
      </c>
    </row>
  </sheetData>
  <sheetProtection algorithmName="SHA-512" hashValue="RLFggpRCK7Rng9REcl05TongOsNjrq0T1kxdNL9iHEF//19tzZxxNA/C7Hi2F1y0YY8DUJ95knkLk72EauX7bw==" saltValue="kA72x1IGLvcxrU4FmOXHO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1075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1080</v>
      </c>
      <c r="D4" s="172">
        <f>DatosViolenciaDoméstica!C4</f>
        <v>228</v>
      </c>
      <c r="E4" s="168"/>
      <c r="F4" s="171" t="s">
        <v>1081</v>
      </c>
      <c r="G4" s="173">
        <f>DatosViolenciaDoméstica!E58</f>
        <v>3</v>
      </c>
      <c r="H4" s="174"/>
    </row>
    <row r="5" spans="1:29" x14ac:dyDescent="0.2">
      <c r="C5" s="171" t="s">
        <v>12</v>
      </c>
      <c r="D5" s="172">
        <f>DatosViolenciaDoméstica!C5</f>
        <v>321</v>
      </c>
      <c r="E5" s="168"/>
      <c r="F5" s="171" t="s">
        <v>1082</v>
      </c>
      <c r="G5" s="175">
        <f>DatosViolenciaDoméstica!F58</f>
        <v>0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72">
        <f>DatosViolenciaDoméstica!C6</f>
        <v>44</v>
      </c>
      <c r="E6" s="168"/>
    </row>
    <row r="7" spans="1:29" x14ac:dyDescent="0.2">
      <c r="C7" s="171" t="s">
        <v>55</v>
      </c>
      <c r="D7" s="172">
        <f>DatosViolenciaDoméstica!C7</f>
        <v>1</v>
      </c>
      <c r="E7" s="168"/>
    </row>
    <row r="8" spans="1:29" x14ac:dyDescent="0.2">
      <c r="C8" s="171" t="s">
        <v>1084</v>
      </c>
      <c r="D8" s="172">
        <f>DatosViolenciaDoméstica!C8</f>
        <v>0</v>
      </c>
      <c r="E8" s="168"/>
    </row>
    <row r="9" spans="1:29" x14ac:dyDescent="0.2">
      <c r="C9" s="171" t="s">
        <v>1085</v>
      </c>
      <c r="D9" s="172">
        <f>SUM(DatosViolenciaDoméstica!C9:C10)</f>
        <v>2</v>
      </c>
      <c r="E9" s="168"/>
      <c r="G9" s="168"/>
    </row>
    <row r="10" spans="1:29" x14ac:dyDescent="0.2">
      <c r="C10" s="168"/>
      <c r="D10" s="168"/>
      <c r="G10" s="168"/>
    </row>
    <row r="21" spans="6:29" x14ac:dyDescent="0.2">
      <c r="F21" s="177"/>
      <c r="G21" s="177"/>
    </row>
    <row r="22" spans="6:29" s="177" customFormat="1" ht="12.75" customHeight="1" x14ac:dyDescent="0.2">
      <c r="F22" s="178"/>
      <c r="G22" s="178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6:29" s="178" customFormat="1" x14ac:dyDescent="0.2">
      <c r="F23" s="162"/>
      <c r="G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6:29" x14ac:dyDescent="0.2">
      <c r="AB24" s="162"/>
      <c r="AC24" s="162"/>
    </row>
    <row r="25" spans="6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fyV6ghEzO9mDc0jXV7Pjx/VkS693mKhV04nDbTaDvwc9aWZ7Fid2dTDXTqpgf631YqDvPr6dd3dSD/oE4yEAAw==" saltValue="DW33sTP1NnjIxPxawMMUK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3" width="26.7109375" style="162" customWidth="1"/>
    <col min="4" max="4" width="16.85546875" style="162" customWidth="1"/>
    <col min="5" max="5" width="6.140625" style="162" customWidth="1"/>
    <col min="6" max="6" width="30.7109375" style="162" customWidth="1"/>
    <col min="7" max="7" width="10" style="162" customWidth="1"/>
    <col min="8" max="8" width="3.85546875" style="162" customWidth="1"/>
    <col min="9" max="9" width="2.7109375" style="164" customWidth="1"/>
    <col min="10" max="10" width="7.85546875" style="164" customWidth="1"/>
    <col min="11" max="12" width="11.42578125" style="164"/>
    <col min="13" max="13" width="51" style="164" customWidth="1"/>
    <col min="14" max="14" width="2.7109375" style="164" customWidth="1"/>
    <col min="15" max="15" width="7.85546875" style="164" customWidth="1"/>
    <col min="16" max="17" width="11.42578125" style="164"/>
    <col min="18" max="18" width="51" style="164" customWidth="1"/>
    <col min="19" max="19" width="2.7109375" style="164" customWidth="1"/>
    <col min="20" max="20" width="7.85546875" style="164" customWidth="1"/>
    <col min="21" max="22" width="11.42578125" style="164"/>
    <col min="23" max="23" width="51" style="164" customWidth="1"/>
    <col min="24" max="24" width="2.7109375" style="164" customWidth="1"/>
    <col min="25" max="25" width="7.85546875" style="164" customWidth="1"/>
    <col min="26" max="27" width="11.42578125" style="164"/>
    <col min="28" max="28" width="51" style="164" customWidth="1"/>
    <col min="29" max="29" width="2.7109375" style="164" customWidth="1"/>
    <col min="30" max="16384" width="11.42578125" style="162"/>
  </cols>
  <sheetData>
    <row r="1" spans="1:29" ht="18.75" x14ac:dyDescent="0.2">
      <c r="A1" s="160"/>
      <c r="B1" s="161"/>
      <c r="C1" s="227" t="s">
        <v>1086</v>
      </c>
      <c r="D1" s="227"/>
      <c r="E1" s="227"/>
      <c r="F1" s="227"/>
      <c r="I1" s="163"/>
      <c r="N1" s="163"/>
      <c r="S1" s="163"/>
      <c r="X1" s="163"/>
      <c r="AC1" s="163"/>
    </row>
    <row r="2" spans="1:29" s="165" customFormat="1" ht="12" x14ac:dyDescent="0.2">
      <c r="C2" s="166"/>
      <c r="F2" s="167"/>
      <c r="G2" s="167"/>
      <c r="H2" s="166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29" ht="12.95" customHeight="1" x14ac:dyDescent="0.2">
      <c r="C3" s="228" t="s">
        <v>1076</v>
      </c>
      <c r="D3" s="228"/>
      <c r="E3" s="168"/>
      <c r="F3" s="228" t="s">
        <v>891</v>
      </c>
      <c r="G3" s="228"/>
      <c r="H3" s="169"/>
      <c r="I3" s="170"/>
      <c r="J3" s="170"/>
      <c r="K3" s="170" t="s">
        <v>1077</v>
      </c>
      <c r="L3" s="170"/>
      <c r="M3" s="170"/>
      <c r="N3" s="170"/>
      <c r="O3" s="170"/>
      <c r="P3" s="170" t="s">
        <v>1078</v>
      </c>
      <c r="Q3" s="170"/>
      <c r="R3" s="170"/>
      <c r="S3" s="170"/>
      <c r="T3" s="170"/>
      <c r="U3" s="170" t="s">
        <v>1079</v>
      </c>
      <c r="V3" s="170"/>
      <c r="W3" s="170"/>
      <c r="X3" s="170"/>
      <c r="Y3" s="170"/>
      <c r="Z3" s="170" t="s">
        <v>190</v>
      </c>
      <c r="AA3" s="170"/>
      <c r="AB3" s="170"/>
      <c r="AC3" s="170"/>
    </row>
    <row r="4" spans="1:29" x14ac:dyDescent="0.2">
      <c r="C4" s="171" t="s">
        <v>12</v>
      </c>
      <c r="D4" s="172">
        <f>DatosViolenciaGénero!C7</f>
        <v>1389</v>
      </c>
      <c r="E4" s="168"/>
      <c r="F4" s="171" t="s">
        <v>1081</v>
      </c>
      <c r="G4" s="173">
        <f>DatosViolenciaGénero!E72</f>
        <v>536</v>
      </c>
      <c r="H4" s="174"/>
    </row>
    <row r="5" spans="1:29" x14ac:dyDescent="0.2">
      <c r="C5" s="171" t="s">
        <v>35</v>
      </c>
      <c r="D5" s="172">
        <f>DatosViolenciaGénero!C5</f>
        <v>2176</v>
      </c>
      <c r="E5" s="168"/>
      <c r="F5" s="171" t="s">
        <v>1082</v>
      </c>
      <c r="G5" s="173">
        <f>DatosViolenciaGénero!F72</f>
        <v>0</v>
      </c>
      <c r="H5" s="174"/>
      <c r="K5" s="176"/>
      <c r="L5" s="176"/>
      <c r="P5" s="176"/>
      <c r="Q5" s="176"/>
      <c r="U5" s="176"/>
      <c r="V5" s="176"/>
      <c r="Z5" s="176"/>
      <c r="AA5" s="176"/>
    </row>
    <row r="6" spans="1:29" x14ac:dyDescent="0.2">
      <c r="C6" s="171" t="s">
        <v>1083</v>
      </c>
      <c r="D6" s="182">
        <f>DatosViolenciaGénero!C8</f>
        <v>117</v>
      </c>
      <c r="G6" s="168"/>
    </row>
    <row r="7" spans="1:29" x14ac:dyDescent="0.2">
      <c r="C7" s="171" t="s">
        <v>55</v>
      </c>
      <c r="D7" s="182">
        <f>DatosViolenciaGénero!C9</f>
        <v>7</v>
      </c>
      <c r="E7" s="168"/>
      <c r="F7" s="168"/>
      <c r="G7" s="168"/>
    </row>
    <row r="8" spans="1:29" x14ac:dyDescent="0.2">
      <c r="C8" s="171" t="s">
        <v>1087</v>
      </c>
      <c r="D8" s="172">
        <f>DatosViolenciaGénero!C11</f>
        <v>1</v>
      </c>
      <c r="E8" s="168"/>
    </row>
    <row r="9" spans="1:29" x14ac:dyDescent="0.2">
      <c r="C9" s="171" t="s">
        <v>1088</v>
      </c>
      <c r="D9" s="172">
        <f>DatosViolenciaGénero!C12</f>
        <v>2</v>
      </c>
      <c r="E9" s="168"/>
    </row>
    <row r="10" spans="1:29" x14ac:dyDescent="0.2">
      <c r="C10" s="171" t="s">
        <v>1080</v>
      </c>
      <c r="D10" s="182">
        <f>DatosViolenciaGénero!C6</f>
        <v>1090</v>
      </c>
      <c r="G10" s="168"/>
    </row>
    <row r="11" spans="1:29" x14ac:dyDescent="0.2">
      <c r="C11" s="171" t="s">
        <v>1084</v>
      </c>
      <c r="D11" s="182">
        <f>DatosViolenciaGénero!C10</f>
        <v>0</v>
      </c>
      <c r="G11" s="168"/>
    </row>
    <row r="20" spans="3:29" x14ac:dyDescent="0.2">
      <c r="C20" s="177"/>
      <c r="D20" s="177"/>
    </row>
    <row r="21" spans="3:29" x14ac:dyDescent="0.2">
      <c r="C21" s="178"/>
      <c r="D21" s="178"/>
    </row>
    <row r="22" spans="3:29" s="177" customFormat="1" ht="12.75" customHeight="1" x14ac:dyDescent="0.2">
      <c r="C22" s="162"/>
      <c r="D22" s="162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</row>
    <row r="23" spans="3:29" s="178" customFormat="1" x14ac:dyDescent="0.2">
      <c r="C23" s="162"/>
      <c r="D23" s="162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</row>
    <row r="24" spans="3:29" x14ac:dyDescent="0.2">
      <c r="AB24" s="162"/>
      <c r="AC24" s="162"/>
    </row>
    <row r="25" spans="3:29" ht="15.75" x14ac:dyDescent="0.25">
      <c r="I25" s="179"/>
      <c r="J25" s="179"/>
      <c r="K25" s="180" t="s">
        <v>1044</v>
      </c>
      <c r="L25" s="181">
        <v>0</v>
      </c>
      <c r="M25" s="179"/>
      <c r="N25" s="179"/>
      <c r="O25" s="179"/>
      <c r="P25" s="180" t="s">
        <v>1044</v>
      </c>
      <c r="Q25" s="181">
        <v>0</v>
      </c>
      <c r="R25" s="179"/>
      <c r="S25" s="179"/>
      <c r="T25" s="179"/>
      <c r="U25" s="180" t="s">
        <v>1044</v>
      </c>
      <c r="V25" s="181">
        <v>0</v>
      </c>
      <c r="W25" s="179"/>
      <c r="X25" s="179"/>
      <c r="Y25" s="179"/>
      <c r="Z25" s="179"/>
      <c r="AA25" s="179"/>
      <c r="AB25" s="162"/>
      <c r="AC25" s="162"/>
    </row>
  </sheetData>
  <sheetProtection algorithmName="SHA-512" hashValue="MGbFP7gvAzgPjM1WtJ/HLJj+JR0Sry60LeVzfXAPt7ha6PDuhE372rMr7AmWCWlroq3DA48lVHsG7aKW3D0g9Q==" saltValue="iZ0rg+RlxS8yViFJco4PP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.140625" style="184" customWidth="1"/>
    <col min="16" max="16" width="2.7109375" style="184" customWidth="1"/>
    <col min="17" max="16384" width="11.42578125" style="186"/>
  </cols>
  <sheetData>
    <row r="1" spans="1:16" x14ac:dyDescent="0.2">
      <c r="A1" s="183"/>
      <c r="C1" s="229" t="s">
        <v>1089</v>
      </c>
      <c r="D1" s="229"/>
      <c r="E1" s="229"/>
      <c r="F1" s="183"/>
      <c r="H1" s="185"/>
      <c r="I1" s="185"/>
      <c r="J1" s="185"/>
      <c r="K1" s="183"/>
      <c r="P1" s="183"/>
    </row>
    <row r="2" spans="1:16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16" ht="12.95" customHeight="1" x14ac:dyDescent="0.2">
      <c r="A3" s="188"/>
      <c r="B3" s="188"/>
      <c r="C3" s="188" t="s">
        <v>1090</v>
      </c>
      <c r="D3" s="188"/>
      <c r="E3" s="188"/>
      <c r="F3" s="188"/>
      <c r="G3" s="188"/>
      <c r="H3" s="188" t="s">
        <v>1091</v>
      </c>
      <c r="I3" s="188"/>
      <c r="J3" s="188"/>
      <c r="K3" s="188"/>
      <c r="L3" s="188"/>
      <c r="M3" s="188" t="s">
        <v>1092</v>
      </c>
      <c r="N3" s="188"/>
      <c r="O3" s="188"/>
      <c r="P3" s="188"/>
    </row>
    <row r="5" spans="1:16" x14ac:dyDescent="0.2">
      <c r="C5" s="189"/>
      <c r="D5" s="189"/>
      <c r="H5" s="189"/>
      <c r="I5" s="189"/>
      <c r="M5" s="189"/>
      <c r="N5" s="189"/>
    </row>
    <row r="6" spans="1:16" x14ac:dyDescent="0.2">
      <c r="C6" s="189"/>
      <c r="D6" s="189"/>
      <c r="H6" s="189"/>
      <c r="I6" s="189"/>
      <c r="M6" s="189"/>
      <c r="N6" s="189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</row>
    <row r="23" spans="1:16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</row>
    <row r="25" spans="1:16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</row>
  </sheetData>
  <sheetProtection algorithmName="SHA-512" hashValue="m4cMpLsnMFbXgKwb96MYYgddRnQ8L4Di2rT4zoxPrX+eCd4D/Ar4lVFZy/uoqx89d4EJjnmj8lpUbt99V8+JCA==" saltValue="4rj1O4zcAiWiPM5hoo+s0Q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4" width="11.42578125" style="184"/>
    <col min="15" max="15" width="54" style="184" customWidth="1"/>
    <col min="16" max="16" width="2.7109375" style="184" customWidth="1"/>
    <col min="17" max="17" width="7.85546875" style="184" customWidth="1"/>
    <col min="18" max="19" width="11.42578125" style="184"/>
    <col min="20" max="20" width="54" style="184" customWidth="1"/>
    <col min="21" max="21" width="2.7109375" style="184" customWidth="1"/>
    <col min="22" max="22" width="7.85546875" style="184" customWidth="1"/>
    <col min="23" max="24" width="11.42578125" style="184"/>
    <col min="25" max="25" width="54" style="184" customWidth="1"/>
    <col min="26" max="26" width="2.7109375" style="184" customWidth="1"/>
    <col min="27" max="27" width="7.85546875" style="184" customWidth="1"/>
    <col min="28" max="29" width="11.42578125" style="184"/>
    <col min="30" max="30" width="54" style="184" customWidth="1"/>
    <col min="31" max="31" width="2.7109375" style="184" customWidth="1"/>
    <col min="32" max="32" width="7.85546875" style="184" customWidth="1"/>
    <col min="33" max="34" width="11.42578125" style="184"/>
    <col min="35" max="35" width="54" style="184" customWidth="1"/>
    <col min="36" max="36" width="2.7109375" style="184" customWidth="1"/>
    <col min="37" max="37" width="7.85546875" style="184" customWidth="1"/>
    <col min="38" max="39" width="11.42578125" style="184"/>
    <col min="40" max="40" width="54" style="184" customWidth="1"/>
    <col min="41" max="41" width="2.7109375" style="184" customWidth="1"/>
    <col min="42" max="42" width="7.85546875" style="184" customWidth="1"/>
    <col min="43" max="44" width="11.42578125" style="184"/>
    <col min="45" max="45" width="54" style="184" customWidth="1"/>
    <col min="46" max="46" width="2.7109375" style="184" customWidth="1"/>
    <col min="47" max="47" width="7.85546875" style="184" customWidth="1"/>
    <col min="48" max="49" width="11.42578125" style="184"/>
    <col min="50" max="50" width="54" style="184" customWidth="1"/>
    <col min="51" max="51" width="2.7109375" style="184" customWidth="1"/>
    <col min="52" max="52" width="7.85546875" style="184" customWidth="1"/>
    <col min="53" max="54" width="11.42578125" style="184"/>
    <col min="55" max="55" width="54" style="184" customWidth="1"/>
    <col min="56" max="56" width="2.7109375" style="184" customWidth="1"/>
    <col min="57" max="57" width="7.85546875" style="184" customWidth="1"/>
    <col min="58" max="59" width="11.42578125" style="184"/>
    <col min="60" max="60" width="54" style="184" customWidth="1"/>
    <col min="61" max="61" width="2.7109375" style="184" customWidth="1"/>
    <col min="62" max="16384" width="11.42578125" style="186"/>
  </cols>
  <sheetData>
    <row r="1" spans="1:61" x14ac:dyDescent="0.2">
      <c r="A1" s="183"/>
      <c r="C1" s="229" t="s">
        <v>1093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3"/>
      <c r="R1" s="185"/>
      <c r="S1" s="185"/>
      <c r="T1" s="185"/>
      <c r="U1" s="183"/>
      <c r="W1" s="185"/>
      <c r="X1" s="185"/>
      <c r="Y1" s="185"/>
      <c r="Z1" s="183"/>
      <c r="AB1" s="185"/>
      <c r="AC1" s="185"/>
      <c r="AD1" s="185"/>
      <c r="AE1" s="183"/>
      <c r="AG1" s="185"/>
      <c r="AH1" s="185"/>
      <c r="AI1" s="185"/>
      <c r="AJ1" s="183"/>
      <c r="AL1" s="185"/>
      <c r="AM1" s="185"/>
      <c r="AN1" s="185"/>
      <c r="AO1" s="183"/>
      <c r="AQ1" s="185"/>
      <c r="AR1" s="185"/>
      <c r="AS1" s="185"/>
      <c r="AT1" s="183"/>
      <c r="AV1" s="185"/>
      <c r="AW1" s="185"/>
      <c r="AX1" s="185"/>
      <c r="AY1" s="183"/>
      <c r="BA1" s="185"/>
      <c r="BB1" s="185"/>
      <c r="BC1" s="185"/>
      <c r="BD1" s="183"/>
      <c r="BF1" s="185"/>
      <c r="BG1" s="185"/>
      <c r="BH1" s="185"/>
      <c r="BI1" s="183"/>
    </row>
    <row r="2" spans="1:61" s="187" customFormat="1" ht="12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</row>
    <row r="3" spans="1:61" ht="12.95" customHeight="1" x14ac:dyDescent="0.2">
      <c r="A3" s="188"/>
      <c r="B3" s="188"/>
      <c r="C3" s="188" t="s">
        <v>289</v>
      </c>
      <c r="D3" s="188"/>
      <c r="E3" s="188"/>
      <c r="F3" s="188"/>
      <c r="G3" s="188"/>
      <c r="H3" s="188" t="s">
        <v>898</v>
      </c>
      <c r="I3" s="188"/>
      <c r="J3" s="188"/>
      <c r="K3" s="188"/>
      <c r="L3" s="188"/>
      <c r="M3" s="188" t="s">
        <v>1094</v>
      </c>
      <c r="N3" s="188"/>
      <c r="O3" s="188"/>
      <c r="P3" s="188"/>
      <c r="Q3" s="188"/>
      <c r="R3" s="188" t="s">
        <v>1095</v>
      </c>
      <c r="S3" s="188"/>
      <c r="T3" s="188"/>
      <c r="U3" s="188"/>
      <c r="V3" s="188"/>
      <c r="W3" s="188" t="s">
        <v>1096</v>
      </c>
      <c r="X3" s="188"/>
      <c r="Y3" s="188"/>
      <c r="Z3" s="188"/>
      <c r="AA3" s="188"/>
      <c r="AB3" s="188" t="s">
        <v>902</v>
      </c>
      <c r="AC3" s="188"/>
      <c r="AD3" s="188"/>
      <c r="AE3" s="188"/>
      <c r="AF3" s="188"/>
      <c r="AG3" s="188" t="s">
        <v>903</v>
      </c>
      <c r="AH3" s="188"/>
      <c r="AI3" s="188"/>
      <c r="AJ3" s="188"/>
      <c r="AK3" s="188"/>
      <c r="AL3" s="188" t="s">
        <v>904</v>
      </c>
      <c r="AM3" s="188"/>
      <c r="AN3" s="188"/>
      <c r="AO3" s="188"/>
      <c r="AP3" s="188"/>
      <c r="AQ3" s="188" t="s">
        <v>905</v>
      </c>
      <c r="AR3" s="188"/>
      <c r="AS3" s="188"/>
      <c r="AT3" s="188"/>
      <c r="AU3" s="188"/>
      <c r="AV3" s="188" t="s">
        <v>1092</v>
      </c>
      <c r="AW3" s="188"/>
      <c r="AX3" s="188"/>
      <c r="AY3" s="188"/>
      <c r="AZ3" s="188"/>
      <c r="BA3" s="188" t="s">
        <v>906</v>
      </c>
      <c r="BB3" s="188"/>
      <c r="BC3" s="188"/>
      <c r="BD3" s="188"/>
      <c r="BE3" s="188"/>
      <c r="BF3" s="188" t="s">
        <v>302</v>
      </c>
      <c r="BG3" s="188"/>
      <c r="BH3" s="188"/>
      <c r="BI3" s="188"/>
    </row>
    <row r="5" spans="1:61" x14ac:dyDescent="0.2">
      <c r="C5" s="189"/>
      <c r="D5" s="189"/>
      <c r="H5" s="189"/>
      <c r="I5" s="189"/>
      <c r="M5" s="189"/>
      <c r="N5" s="189"/>
      <c r="R5" s="189"/>
      <c r="S5" s="189"/>
      <c r="W5" s="189"/>
      <c r="X5" s="189"/>
      <c r="AB5" s="189"/>
      <c r="AC5" s="189"/>
      <c r="AG5" s="189"/>
      <c r="AH5" s="189"/>
      <c r="AL5" s="189"/>
      <c r="AM5" s="189"/>
      <c r="AQ5" s="189"/>
      <c r="AR5" s="189"/>
      <c r="AV5" s="189"/>
      <c r="AW5" s="189"/>
      <c r="BA5" s="189"/>
      <c r="BB5" s="189"/>
      <c r="BF5" s="189"/>
      <c r="BG5" s="189"/>
    </row>
    <row r="6" spans="1:61" x14ac:dyDescent="0.2">
      <c r="C6" s="189"/>
      <c r="D6" s="189"/>
      <c r="H6" s="189"/>
      <c r="I6" s="189"/>
      <c r="M6" s="189"/>
      <c r="N6" s="189"/>
      <c r="R6" s="189"/>
      <c r="S6" s="189"/>
      <c r="W6" s="189"/>
      <c r="X6" s="189"/>
      <c r="AB6" s="189"/>
      <c r="AC6" s="189"/>
      <c r="AG6" s="189"/>
      <c r="AH6" s="189"/>
      <c r="AL6" s="189"/>
      <c r="AM6" s="189"/>
      <c r="AQ6" s="189"/>
      <c r="AR6" s="189"/>
      <c r="AV6" s="189"/>
      <c r="AW6" s="189"/>
      <c r="BA6" s="189"/>
      <c r="BB6" s="189"/>
      <c r="BF6" s="189"/>
      <c r="BG6" s="189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0" customFormat="1" ht="12.75" customHeight="1" x14ac:dyDescent="0.2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</row>
    <row r="23" spans="1:61" s="191" customFormat="1" ht="12" x14ac:dyDescent="0.2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</row>
    <row r="25" spans="1:61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M25" s="143" t="s">
        <v>1044</v>
      </c>
      <c r="N25" s="144">
        <v>0</v>
      </c>
      <c r="O25" s="192"/>
      <c r="P25" s="192"/>
      <c r="Q25" s="192"/>
      <c r="R25" s="143" t="s">
        <v>1044</v>
      </c>
      <c r="S25" s="144">
        <v>0</v>
      </c>
      <c r="T25" s="192"/>
      <c r="U25" s="192"/>
      <c r="V25" s="192"/>
      <c r="W25" s="143" t="s">
        <v>1044</v>
      </c>
      <c r="X25" s="144">
        <v>0</v>
      </c>
      <c r="Y25" s="192"/>
      <c r="Z25" s="192"/>
      <c r="AA25" s="192"/>
      <c r="AB25" s="143" t="s">
        <v>1044</v>
      </c>
      <c r="AC25" s="144">
        <v>0</v>
      </c>
      <c r="AD25" s="192"/>
      <c r="AE25" s="192"/>
      <c r="AF25" s="192"/>
      <c r="AG25" s="143" t="s">
        <v>1044</v>
      </c>
      <c r="AH25" s="144">
        <v>0</v>
      </c>
      <c r="AI25" s="192"/>
      <c r="AJ25" s="192"/>
      <c r="AK25" s="192"/>
      <c r="AL25" s="143" t="s">
        <v>1044</v>
      </c>
      <c r="AM25" s="144">
        <v>0</v>
      </c>
      <c r="AN25" s="192"/>
      <c r="AO25" s="192"/>
      <c r="AP25" s="192"/>
      <c r="AQ25" s="143" t="s">
        <v>1044</v>
      </c>
      <c r="AR25" s="144">
        <v>0</v>
      </c>
      <c r="AS25" s="192"/>
      <c r="AT25" s="192"/>
      <c r="AU25" s="192"/>
      <c r="AV25" s="143" t="s">
        <v>1044</v>
      </c>
      <c r="AW25" s="144">
        <v>0</v>
      </c>
      <c r="AX25" s="192"/>
      <c r="AY25" s="192"/>
      <c r="AZ25" s="192"/>
      <c r="BA25" s="143" t="s">
        <v>1044</v>
      </c>
      <c r="BB25" s="144">
        <v>0</v>
      </c>
      <c r="BC25" s="192"/>
      <c r="BD25" s="192"/>
      <c r="BE25" s="192"/>
      <c r="BF25" s="143" t="s">
        <v>1044</v>
      </c>
      <c r="BG25" s="144">
        <v>0</v>
      </c>
      <c r="BH25" s="192"/>
      <c r="BI25" s="192"/>
    </row>
  </sheetData>
  <sheetProtection algorithmName="SHA-512" hashValue="Ez4gtmLGf/dLn6stxjIVQfmjAoz6LCMvrJ1wuy1fl9T8XqtfhPX1JyB5pzE84WDPluI10wV1wn6wmQ7sTHxwew==" saltValue="kd3CzSOf4H8hg0+r7AOmH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4" customWidth="1"/>
    <col min="2" max="2" width="4.42578125" style="184" customWidth="1"/>
    <col min="3" max="4" width="11.42578125" style="184"/>
    <col min="5" max="5" width="52.5703125" style="184" customWidth="1"/>
    <col min="6" max="6" width="2.7109375" style="184" customWidth="1"/>
    <col min="7" max="7" width="7.85546875" style="184" customWidth="1"/>
    <col min="8" max="9" width="11.42578125" style="184"/>
    <col min="10" max="10" width="54" style="184" customWidth="1"/>
    <col min="11" max="11" width="2.7109375" style="184" customWidth="1"/>
    <col min="12" max="12" width="7.85546875" style="184" customWidth="1"/>
    <col min="13" max="17" width="11.42578125" style="184"/>
    <col min="18" max="18" width="11.42578125" style="91"/>
    <col min="19" max="19" width="2.7109375" style="184" customWidth="1"/>
    <col min="20" max="20" width="7.85546875" style="184" customWidth="1"/>
    <col min="21" max="25" width="11.42578125" style="184"/>
    <col min="26" max="16384" width="11.42578125" style="91"/>
  </cols>
  <sheetData>
    <row r="1" spans="1:26" x14ac:dyDescent="0.2">
      <c r="A1" s="183"/>
      <c r="C1" s="229" t="s">
        <v>1097</v>
      </c>
      <c r="D1" s="229"/>
      <c r="E1" s="229"/>
      <c r="F1" s="183"/>
      <c r="H1" s="185"/>
      <c r="I1" s="185"/>
      <c r="J1" s="185"/>
      <c r="K1" s="183"/>
      <c r="M1" s="185"/>
      <c r="N1" s="185"/>
      <c r="O1" s="185"/>
      <c r="P1" s="185"/>
      <c r="Q1" s="185"/>
      <c r="S1" s="183"/>
      <c r="U1" s="185"/>
      <c r="V1" s="185"/>
      <c r="W1" s="185"/>
      <c r="X1" s="185"/>
      <c r="Y1" s="185"/>
    </row>
    <row r="3" spans="1:26" x14ac:dyDescent="0.2">
      <c r="A3" s="188"/>
      <c r="B3" s="188"/>
      <c r="C3" s="188" t="s">
        <v>1092</v>
      </c>
      <c r="D3" s="188"/>
      <c r="E3" s="188"/>
      <c r="F3" s="188"/>
      <c r="G3" s="188"/>
      <c r="H3" s="188" t="s">
        <v>1098</v>
      </c>
      <c r="I3" s="188"/>
      <c r="J3" s="188"/>
      <c r="K3" s="188"/>
      <c r="L3" s="188"/>
      <c r="M3" s="188" t="s">
        <v>704</v>
      </c>
      <c r="N3" s="188"/>
      <c r="O3" s="188"/>
      <c r="P3" s="188"/>
      <c r="Q3" s="188"/>
      <c r="S3" s="188"/>
      <c r="T3" s="188"/>
      <c r="U3" s="188" t="s">
        <v>705</v>
      </c>
      <c r="V3" s="188"/>
      <c r="W3" s="188"/>
      <c r="X3" s="188"/>
      <c r="Y3" s="188"/>
    </row>
    <row r="5" spans="1:26" ht="36" x14ac:dyDescent="0.2">
      <c r="C5" s="189"/>
      <c r="D5" s="189"/>
      <c r="H5" s="189"/>
      <c r="I5" s="189"/>
      <c r="M5" s="193" t="s">
        <v>848</v>
      </c>
      <c r="N5" s="193" t="s">
        <v>849</v>
      </c>
      <c r="O5" s="193" t="s">
        <v>850</v>
      </c>
      <c r="P5" s="193" t="s">
        <v>851</v>
      </c>
      <c r="Q5" s="193" t="s">
        <v>459</v>
      </c>
      <c r="R5" s="193" t="s">
        <v>852</v>
      </c>
      <c r="U5" s="193" t="s">
        <v>848</v>
      </c>
      <c r="V5" s="193" t="s">
        <v>849</v>
      </c>
      <c r="W5" s="193" t="s">
        <v>850</v>
      </c>
      <c r="X5" s="193" t="s">
        <v>851</v>
      </c>
      <c r="Y5" s="193" t="s">
        <v>459</v>
      </c>
      <c r="Z5" s="193" t="s">
        <v>852</v>
      </c>
    </row>
    <row r="6" spans="1:26" x14ac:dyDescent="0.2">
      <c r="C6" s="189"/>
      <c r="D6" s="189"/>
      <c r="H6" s="189"/>
      <c r="I6" s="189"/>
      <c r="M6" s="194">
        <f>DatosMedioAmbiente!C52</f>
        <v>2</v>
      </c>
      <c r="N6" s="194">
        <f>DatosMedioAmbiente!C54</f>
        <v>4</v>
      </c>
      <c r="O6" s="194">
        <f>DatosMedioAmbiente!C56</f>
        <v>0</v>
      </c>
      <c r="P6" s="194">
        <f>DatosMedioAmbiente!C58</f>
        <v>0</v>
      </c>
      <c r="Q6" s="194">
        <f>DatosMedioAmbiente!C60</f>
        <v>1</v>
      </c>
      <c r="R6" s="194">
        <f>DatosMedioAmbiente!C62</f>
        <v>12</v>
      </c>
      <c r="U6" s="194">
        <f>DatosMedioAmbiente!C53</f>
        <v>1</v>
      </c>
      <c r="V6" s="194">
        <f>DatosMedioAmbiente!C55</f>
        <v>0</v>
      </c>
      <c r="W6" s="194">
        <f>DatosMedioAmbiente!C57</f>
        <v>0</v>
      </c>
      <c r="X6" s="194">
        <f>DatosMedioAmbiente!C59</f>
        <v>0</v>
      </c>
      <c r="Y6" s="194">
        <f>DatosMedioAmbiente!C61</f>
        <v>0</v>
      </c>
      <c r="Z6" s="194">
        <f>DatosMedioAmbiente!C63</f>
        <v>1</v>
      </c>
    </row>
    <row r="25" spans="1:25" ht="15.75" x14ac:dyDescent="0.25">
      <c r="A25" s="192"/>
      <c r="B25" s="192"/>
      <c r="C25" s="143" t="s">
        <v>1044</v>
      </c>
      <c r="D25" s="144">
        <v>0</v>
      </c>
      <c r="E25" s="192"/>
      <c r="F25" s="192"/>
      <c r="G25" s="192"/>
      <c r="H25" s="143" t="s">
        <v>1044</v>
      </c>
      <c r="I25" s="144">
        <v>0</v>
      </c>
      <c r="J25" s="192"/>
      <c r="K25" s="192"/>
      <c r="L25" s="192"/>
      <c r="P25" s="91"/>
      <c r="Q25" s="192"/>
      <c r="R25" s="184"/>
      <c r="U25" s="91"/>
      <c r="V25" s="91"/>
      <c r="W25" s="91"/>
      <c r="X25" s="91"/>
      <c r="Y25" s="91"/>
    </row>
  </sheetData>
  <sheetProtection algorithmName="SHA-512" hashValue="nPcjzT3mNKvnLGYjTy3vFdGFa+hgwOUfupXXRFDobd8KjLMv95JO5cuyfnb3wbyTBxKYIJQKAQFeCseydKYl2g==" saltValue="Gct/TniOXH+PV/Dz8ERxmw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6" t="s">
        <v>16</v>
      </c>
      <c r="B8" s="12" t="s">
        <v>17</v>
      </c>
      <c r="C8" s="13">
        <v>16339</v>
      </c>
      <c r="D8" s="13">
        <v>15455</v>
      </c>
      <c r="E8" s="14">
        <v>5.7198317696538298E-2</v>
      </c>
    </row>
    <row r="9" spans="1:5" x14ac:dyDescent="0.25">
      <c r="A9" s="197"/>
      <c r="B9" s="12" t="s">
        <v>18</v>
      </c>
      <c r="C9" s="13">
        <v>46429</v>
      </c>
      <c r="D9" s="13">
        <v>48458</v>
      </c>
      <c r="E9" s="14">
        <v>-4.1871311238598399E-2</v>
      </c>
    </row>
    <row r="10" spans="1:5" x14ac:dyDescent="0.25">
      <c r="A10" s="197"/>
      <c r="B10" s="12" t="s">
        <v>19</v>
      </c>
      <c r="C10" s="13">
        <v>41525</v>
      </c>
      <c r="D10" s="13">
        <v>42549</v>
      </c>
      <c r="E10" s="14">
        <v>-2.40663705374979E-2</v>
      </c>
    </row>
    <row r="11" spans="1:5" x14ac:dyDescent="0.25">
      <c r="A11" s="197"/>
      <c r="B11" s="12" t="s">
        <v>20</v>
      </c>
      <c r="C11" s="13">
        <v>0</v>
      </c>
      <c r="D11" s="13">
        <v>0</v>
      </c>
      <c r="E11" s="14">
        <v>0</v>
      </c>
    </row>
    <row r="12" spans="1:5" x14ac:dyDescent="0.25">
      <c r="A12" s="198"/>
      <c r="B12" s="12" t="s">
        <v>21</v>
      </c>
      <c r="C12" s="13">
        <v>17438</v>
      </c>
      <c r="D12" s="13">
        <v>16339</v>
      </c>
      <c r="E12" s="14">
        <v>6.7262378358528704E-2</v>
      </c>
    </row>
    <row r="13" spans="1:5" x14ac:dyDescent="0.25">
      <c r="A13" s="196" t="s">
        <v>22</v>
      </c>
      <c r="B13" s="12" t="s">
        <v>23</v>
      </c>
      <c r="C13" s="13">
        <v>9321</v>
      </c>
      <c r="D13" s="13">
        <v>9156</v>
      </c>
      <c r="E13" s="14">
        <v>1.8020969855832202E-2</v>
      </c>
    </row>
    <row r="14" spans="1:5" x14ac:dyDescent="0.25">
      <c r="A14" s="197"/>
      <c r="B14" s="12" t="s">
        <v>24</v>
      </c>
      <c r="C14" s="13">
        <v>7603</v>
      </c>
      <c r="D14" s="13">
        <v>8512</v>
      </c>
      <c r="E14" s="14">
        <v>-0.106790413533835</v>
      </c>
    </row>
    <row r="15" spans="1:5" x14ac:dyDescent="0.25">
      <c r="A15" s="198"/>
      <c r="B15" s="12" t="s">
        <v>25</v>
      </c>
      <c r="C15" s="13">
        <v>22614</v>
      </c>
      <c r="D15" s="13">
        <v>24138</v>
      </c>
      <c r="E15" s="14">
        <v>-6.3136962465821497E-2</v>
      </c>
    </row>
    <row r="16" spans="1:5" x14ac:dyDescent="0.25">
      <c r="A16" s="196" t="s">
        <v>26</v>
      </c>
      <c r="B16" s="12" t="s">
        <v>27</v>
      </c>
      <c r="C16" s="13">
        <v>1783</v>
      </c>
      <c r="D16" s="13">
        <v>1984</v>
      </c>
      <c r="E16" s="14">
        <v>-0.101310483870968</v>
      </c>
    </row>
    <row r="17" spans="1:5" x14ac:dyDescent="0.25">
      <c r="A17" s="197"/>
      <c r="B17" s="12" t="s">
        <v>28</v>
      </c>
      <c r="C17" s="13">
        <v>3271</v>
      </c>
      <c r="D17" s="13">
        <v>3046</v>
      </c>
      <c r="E17" s="14">
        <v>7.3867367038739307E-2</v>
      </c>
    </row>
    <row r="18" spans="1:5" x14ac:dyDescent="0.25">
      <c r="A18" s="197"/>
      <c r="B18" s="12" t="s">
        <v>29</v>
      </c>
      <c r="C18" s="13">
        <v>54</v>
      </c>
      <c r="D18" s="13">
        <v>32</v>
      </c>
      <c r="E18" s="14">
        <v>0.6875</v>
      </c>
    </row>
    <row r="19" spans="1:5" x14ac:dyDescent="0.25">
      <c r="A19" s="197"/>
      <c r="B19" s="12" t="s">
        <v>30</v>
      </c>
      <c r="C19" s="13">
        <v>14</v>
      </c>
      <c r="D19" s="13">
        <v>11</v>
      </c>
      <c r="E19" s="14">
        <v>0.27272727272727298</v>
      </c>
    </row>
    <row r="20" spans="1:5" x14ac:dyDescent="0.25">
      <c r="A20" s="198"/>
      <c r="B20" s="15" t="s">
        <v>31</v>
      </c>
      <c r="C20" s="16">
        <v>670</v>
      </c>
      <c r="D20" s="16">
        <v>695</v>
      </c>
      <c r="E20" s="17">
        <v>-3.5971223021582698E-2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627</v>
      </c>
      <c r="D23" s="13">
        <v>639</v>
      </c>
      <c r="E23" s="14">
        <v>-1.8779342723004699E-2</v>
      </c>
    </row>
    <row r="24" spans="1:5" ht="16.7" customHeight="1" x14ac:dyDescent="0.25">
      <c r="A24" s="11" t="s">
        <v>34</v>
      </c>
      <c r="B24" s="19"/>
      <c r="C24" s="16">
        <v>168</v>
      </c>
      <c r="D24" s="16">
        <v>287</v>
      </c>
      <c r="E24" s="17">
        <v>-0.41463414634146301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6699</v>
      </c>
      <c r="D27" s="13">
        <v>6768</v>
      </c>
      <c r="E27" s="14">
        <v>-1.01950354609929E-2</v>
      </c>
    </row>
    <row r="28" spans="1:5" x14ac:dyDescent="0.25">
      <c r="A28" s="196" t="s">
        <v>37</v>
      </c>
      <c r="B28" s="12" t="s">
        <v>38</v>
      </c>
      <c r="C28" s="13">
        <v>1037</v>
      </c>
      <c r="D28" s="13">
        <v>1142</v>
      </c>
      <c r="E28" s="14">
        <v>-9.1943957968476403E-2</v>
      </c>
    </row>
    <row r="29" spans="1:5" x14ac:dyDescent="0.25">
      <c r="A29" s="197"/>
      <c r="B29" s="12" t="s">
        <v>39</v>
      </c>
      <c r="C29" s="13">
        <v>752</v>
      </c>
      <c r="D29" s="13">
        <v>689</v>
      </c>
      <c r="E29" s="14">
        <v>9.1436865021770702E-2</v>
      </c>
    </row>
    <row r="30" spans="1:5" x14ac:dyDescent="0.25">
      <c r="A30" s="197"/>
      <c r="B30" s="12" t="s">
        <v>40</v>
      </c>
      <c r="C30" s="13">
        <v>292</v>
      </c>
      <c r="D30" s="13">
        <v>342</v>
      </c>
      <c r="E30" s="14">
        <v>-0.14619883040935699</v>
      </c>
    </row>
    <row r="31" spans="1:5" x14ac:dyDescent="0.25">
      <c r="A31" s="197"/>
      <c r="B31" s="12" t="s">
        <v>41</v>
      </c>
      <c r="C31" s="20"/>
      <c r="D31" s="13">
        <v>5</v>
      </c>
      <c r="E31" s="14">
        <v>0</v>
      </c>
    </row>
    <row r="32" spans="1:5" x14ac:dyDescent="0.25">
      <c r="A32" s="198"/>
      <c r="B32" s="15" t="s">
        <v>42</v>
      </c>
      <c r="C32" s="16">
        <v>4618</v>
      </c>
      <c r="D32" s="16">
        <v>4590</v>
      </c>
      <c r="E32" s="17">
        <v>6.1002178649237496E-3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12733</v>
      </c>
      <c r="D35" s="13">
        <v>13691</v>
      </c>
      <c r="E35" s="14">
        <v>-6.9972974947045505E-2</v>
      </c>
    </row>
    <row r="36" spans="1:5" ht="16.7" customHeight="1" x14ac:dyDescent="0.25">
      <c r="A36" s="11" t="s">
        <v>45</v>
      </c>
      <c r="B36" s="19"/>
      <c r="C36" s="16">
        <v>8125</v>
      </c>
      <c r="D36" s="16">
        <v>8250</v>
      </c>
      <c r="E36" s="17">
        <v>-1.5151515151515201E-2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6" t="s">
        <v>47</v>
      </c>
      <c r="B39" s="12" t="s">
        <v>17</v>
      </c>
      <c r="C39" s="13">
        <v>323</v>
      </c>
      <c r="D39" s="13">
        <v>323</v>
      </c>
      <c r="E39" s="14">
        <v>0</v>
      </c>
    </row>
    <row r="40" spans="1:5" x14ac:dyDescent="0.25">
      <c r="A40" s="197"/>
      <c r="B40" s="12" t="s">
        <v>48</v>
      </c>
      <c r="C40" s="13">
        <v>219</v>
      </c>
      <c r="D40" s="13">
        <v>198</v>
      </c>
      <c r="E40" s="14">
        <v>0.10606060606060599</v>
      </c>
    </row>
    <row r="41" spans="1:5" x14ac:dyDescent="0.25">
      <c r="A41" s="197"/>
      <c r="B41" s="12" t="s">
        <v>49</v>
      </c>
      <c r="C41" s="13">
        <v>3290</v>
      </c>
      <c r="D41" s="13">
        <v>3058</v>
      </c>
      <c r="E41" s="14">
        <v>7.5866579463701803E-2</v>
      </c>
    </row>
    <row r="42" spans="1:5" x14ac:dyDescent="0.25">
      <c r="A42" s="198"/>
      <c r="B42" s="12" t="s">
        <v>21</v>
      </c>
      <c r="C42" s="13">
        <v>461</v>
      </c>
      <c r="D42" s="13">
        <v>363</v>
      </c>
      <c r="E42" s="14">
        <v>0.269972451790634</v>
      </c>
    </row>
    <row r="43" spans="1:5" x14ac:dyDescent="0.25">
      <c r="A43" s="196" t="s">
        <v>50</v>
      </c>
      <c r="B43" s="12" t="s">
        <v>51</v>
      </c>
      <c r="C43" s="13">
        <v>2494</v>
      </c>
      <c r="D43" s="13">
        <v>2320</v>
      </c>
      <c r="E43" s="14">
        <v>7.4999999999999997E-2</v>
      </c>
    </row>
    <row r="44" spans="1:5" x14ac:dyDescent="0.25">
      <c r="A44" s="197"/>
      <c r="B44" s="12" t="s">
        <v>52</v>
      </c>
      <c r="C44" s="13">
        <v>153</v>
      </c>
      <c r="D44" s="13">
        <v>119</v>
      </c>
      <c r="E44" s="14">
        <v>0.28571428571428598</v>
      </c>
    </row>
    <row r="45" spans="1:5" x14ac:dyDescent="0.25">
      <c r="A45" s="197"/>
      <c r="B45" s="12" t="s">
        <v>53</v>
      </c>
      <c r="C45" s="13">
        <v>461</v>
      </c>
      <c r="D45" s="13">
        <v>568</v>
      </c>
      <c r="E45" s="14">
        <v>-0.18838028169014101</v>
      </c>
    </row>
    <row r="46" spans="1:5" x14ac:dyDescent="0.25">
      <c r="A46" s="198"/>
      <c r="B46" s="15" t="s">
        <v>54</v>
      </c>
      <c r="C46" s="16">
        <v>263</v>
      </c>
      <c r="D46" s="16">
        <v>209</v>
      </c>
      <c r="E46" s="17">
        <v>0.25837320574162698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6" t="s">
        <v>56</v>
      </c>
      <c r="B49" s="12" t="s">
        <v>49</v>
      </c>
      <c r="C49" s="13">
        <v>65</v>
      </c>
      <c r="D49" s="13">
        <v>48</v>
      </c>
      <c r="E49" s="14">
        <v>0.35416666666666702</v>
      </c>
    </row>
    <row r="50" spans="1:5" x14ac:dyDescent="0.25">
      <c r="A50" s="197"/>
      <c r="B50" s="12" t="s">
        <v>48</v>
      </c>
      <c r="C50" s="13">
        <v>6</v>
      </c>
      <c r="D50" s="13">
        <v>7</v>
      </c>
      <c r="E50" s="14">
        <v>-0.14285714285714299</v>
      </c>
    </row>
    <row r="51" spans="1:5" x14ac:dyDescent="0.25">
      <c r="A51" s="197"/>
      <c r="B51" s="12" t="s">
        <v>17</v>
      </c>
      <c r="C51" s="13">
        <v>53</v>
      </c>
      <c r="D51" s="13">
        <v>53</v>
      </c>
      <c r="E51" s="14">
        <v>0</v>
      </c>
    </row>
    <row r="52" spans="1:5" x14ac:dyDescent="0.25">
      <c r="A52" s="197"/>
      <c r="B52" s="12" t="s">
        <v>21</v>
      </c>
      <c r="C52" s="13">
        <v>61</v>
      </c>
      <c r="D52" s="13">
        <v>64</v>
      </c>
      <c r="E52" s="14">
        <v>-4.6875E-2</v>
      </c>
    </row>
    <row r="53" spans="1:5" x14ac:dyDescent="0.25">
      <c r="A53" s="197"/>
      <c r="B53" s="12" t="s">
        <v>57</v>
      </c>
      <c r="C53" s="13">
        <v>64</v>
      </c>
      <c r="D53" s="13">
        <v>44</v>
      </c>
      <c r="E53" s="14">
        <v>0.45454545454545497</v>
      </c>
    </row>
    <row r="54" spans="1:5" x14ac:dyDescent="0.25">
      <c r="A54" s="198"/>
      <c r="B54" s="12" t="s">
        <v>58</v>
      </c>
      <c r="C54" s="13">
        <v>2</v>
      </c>
      <c r="D54" s="13">
        <v>3</v>
      </c>
      <c r="E54" s="14">
        <v>-0.33333333333333298</v>
      </c>
    </row>
    <row r="55" spans="1:5" x14ac:dyDescent="0.25">
      <c r="A55" s="196" t="s">
        <v>59</v>
      </c>
      <c r="B55" s="12" t="s">
        <v>60</v>
      </c>
      <c r="C55" s="13">
        <v>44</v>
      </c>
      <c r="D55" s="13">
        <v>49</v>
      </c>
      <c r="E55" s="14">
        <v>-0.102040816326531</v>
      </c>
    </row>
    <row r="56" spans="1:5" x14ac:dyDescent="0.25">
      <c r="A56" s="197"/>
      <c r="B56" s="12" t="s">
        <v>53</v>
      </c>
      <c r="C56" s="13">
        <v>3</v>
      </c>
      <c r="D56" s="13">
        <v>3</v>
      </c>
      <c r="E56" s="14">
        <v>0</v>
      </c>
    </row>
    <row r="57" spans="1:5" x14ac:dyDescent="0.25">
      <c r="A57" s="198"/>
      <c r="B57" s="15" t="s">
        <v>61</v>
      </c>
      <c r="C57" s="16">
        <v>6</v>
      </c>
      <c r="D57" s="16">
        <v>4</v>
      </c>
      <c r="E57" s="17">
        <v>0.5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9" t="s">
        <v>64</v>
      </c>
      <c r="B64" s="12" t="s">
        <v>44</v>
      </c>
      <c r="C64" s="13">
        <v>31</v>
      </c>
      <c r="D64" s="13">
        <v>23</v>
      </c>
      <c r="E64" s="14">
        <v>0.34782608695652201</v>
      </c>
    </row>
    <row r="65" spans="1:5" x14ac:dyDescent="0.25">
      <c r="A65" s="200"/>
      <c r="B65" s="12" t="s">
        <v>53</v>
      </c>
      <c r="C65" s="13">
        <v>1</v>
      </c>
      <c r="D65" s="13">
        <v>4</v>
      </c>
      <c r="E65" s="14">
        <v>-0.75</v>
      </c>
    </row>
    <row r="66" spans="1:5" x14ac:dyDescent="0.25">
      <c r="A66" s="200"/>
      <c r="B66" s="12" t="s">
        <v>60</v>
      </c>
      <c r="C66" s="13">
        <v>12</v>
      </c>
      <c r="D66" s="13">
        <v>10</v>
      </c>
      <c r="E66" s="14">
        <v>0.2</v>
      </c>
    </row>
    <row r="67" spans="1:5" x14ac:dyDescent="0.25">
      <c r="A67" s="200"/>
      <c r="B67" s="12" t="s">
        <v>65</v>
      </c>
      <c r="C67" s="13">
        <v>11</v>
      </c>
      <c r="D67" s="13">
        <v>8</v>
      </c>
      <c r="E67" s="14">
        <v>0.375</v>
      </c>
    </row>
    <row r="68" spans="1:5" x14ac:dyDescent="0.25">
      <c r="A68" s="201"/>
      <c r="B68" s="15" t="s">
        <v>66</v>
      </c>
      <c r="C68" s="16">
        <v>1</v>
      </c>
      <c r="D68" s="16">
        <v>2</v>
      </c>
      <c r="E68" s="17">
        <v>-0.5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6" t="s">
        <v>68</v>
      </c>
      <c r="B71" s="12" t="s">
        <v>69</v>
      </c>
      <c r="C71" s="13">
        <v>8125</v>
      </c>
      <c r="D71" s="13">
        <v>8250</v>
      </c>
      <c r="E71" s="14">
        <v>-1.5151515151515201E-2</v>
      </c>
    </row>
    <row r="72" spans="1:5" x14ac:dyDescent="0.25">
      <c r="A72" s="198"/>
      <c r="B72" s="12" t="s">
        <v>70</v>
      </c>
      <c r="C72" s="13">
        <v>0</v>
      </c>
      <c r="D72" s="20"/>
      <c r="E72" s="14">
        <v>0</v>
      </c>
    </row>
    <row r="73" spans="1:5" x14ac:dyDescent="0.25">
      <c r="A73" s="196" t="s">
        <v>71</v>
      </c>
      <c r="B73" s="12" t="s">
        <v>69</v>
      </c>
      <c r="C73" s="13">
        <v>3575</v>
      </c>
      <c r="D73" s="13">
        <v>3736</v>
      </c>
      <c r="E73" s="14">
        <v>-4.30942184154176E-2</v>
      </c>
    </row>
    <row r="74" spans="1:5" x14ac:dyDescent="0.25">
      <c r="A74" s="198"/>
      <c r="B74" s="12" t="s">
        <v>70</v>
      </c>
      <c r="C74" s="13">
        <v>339</v>
      </c>
      <c r="D74" s="13">
        <v>325</v>
      </c>
      <c r="E74" s="14">
        <v>4.3076923076923103E-2</v>
      </c>
    </row>
    <row r="75" spans="1:5" x14ac:dyDescent="0.25">
      <c r="A75" s="196" t="s">
        <v>72</v>
      </c>
      <c r="B75" s="12" t="s">
        <v>69</v>
      </c>
      <c r="C75" s="13">
        <v>198</v>
      </c>
      <c r="D75" s="13">
        <v>206</v>
      </c>
      <c r="E75" s="14">
        <v>-3.8834951456310697E-2</v>
      </c>
    </row>
    <row r="76" spans="1:5" x14ac:dyDescent="0.25">
      <c r="A76" s="198"/>
      <c r="B76" s="12" t="s">
        <v>70</v>
      </c>
      <c r="C76" s="13">
        <v>20</v>
      </c>
      <c r="D76" s="13">
        <v>21</v>
      </c>
      <c r="E76" s="14">
        <v>-4.7619047619047603E-2</v>
      </c>
    </row>
    <row r="77" spans="1:5" x14ac:dyDescent="0.25">
      <c r="A77" s="196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198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2301</v>
      </c>
      <c r="D81" s="13">
        <v>2580</v>
      </c>
      <c r="E81" s="14">
        <v>-0.10813953488372099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4753</v>
      </c>
      <c r="D85" s="13">
        <v>4954</v>
      </c>
      <c r="E85" s="14">
        <v>-4.0573274121921701E-2</v>
      </c>
    </row>
    <row r="86" spans="1:6" ht="16.7" customHeight="1" x14ac:dyDescent="0.25">
      <c r="A86" s="11" t="s">
        <v>78</v>
      </c>
      <c r="B86" s="18"/>
      <c r="C86" s="13">
        <v>3215</v>
      </c>
      <c r="D86" s="13">
        <v>3523</v>
      </c>
      <c r="E86" s="14">
        <v>-8.74254896395118E-2</v>
      </c>
    </row>
    <row r="87" spans="1:6" ht="16.7" customHeight="1" x14ac:dyDescent="0.25">
      <c r="A87" s="11" t="s">
        <v>75</v>
      </c>
      <c r="B87" s="19"/>
      <c r="C87" s="22"/>
      <c r="D87" s="22"/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6" t="s">
        <v>77</v>
      </c>
      <c r="B90" s="12" t="s">
        <v>80</v>
      </c>
      <c r="C90" s="13">
        <v>1467</v>
      </c>
      <c r="D90" s="13">
        <v>1473</v>
      </c>
      <c r="E90" s="14">
        <v>-4.0733197556008099E-3</v>
      </c>
    </row>
    <row r="91" spans="1:6" x14ac:dyDescent="0.25">
      <c r="A91" s="197"/>
      <c r="B91" s="12" t="s">
        <v>81</v>
      </c>
      <c r="C91" s="13">
        <v>811</v>
      </c>
      <c r="D91" s="13">
        <v>1160</v>
      </c>
      <c r="E91" s="14">
        <v>-0.30086206896551698</v>
      </c>
    </row>
    <row r="92" spans="1:6" x14ac:dyDescent="0.25">
      <c r="A92" s="198"/>
      <c r="B92" s="12" t="s">
        <v>82</v>
      </c>
      <c r="C92" s="13">
        <v>53</v>
      </c>
      <c r="D92" s="13">
        <v>62</v>
      </c>
      <c r="E92" s="14">
        <v>-0.14516129032258099</v>
      </c>
    </row>
    <row r="93" spans="1:6" x14ac:dyDescent="0.25">
      <c r="A93" s="196" t="s">
        <v>78</v>
      </c>
      <c r="B93" s="12" t="s">
        <v>83</v>
      </c>
      <c r="C93" s="13">
        <v>496</v>
      </c>
      <c r="D93" s="13">
        <v>518</v>
      </c>
      <c r="E93" s="14">
        <v>-4.2471042471042497E-2</v>
      </c>
    </row>
    <row r="94" spans="1:6" x14ac:dyDescent="0.25">
      <c r="A94" s="198"/>
      <c r="B94" s="12" t="s">
        <v>82</v>
      </c>
      <c r="C94" s="13">
        <v>348</v>
      </c>
      <c r="D94" s="13">
        <v>382</v>
      </c>
      <c r="E94" s="14">
        <v>-8.9005235602094196E-2</v>
      </c>
    </row>
    <row r="95" spans="1:6" ht="16.7" customHeight="1" x14ac:dyDescent="0.25">
      <c r="A95" s="11" t="s">
        <v>75</v>
      </c>
      <c r="B95" s="19"/>
      <c r="C95" s="16">
        <v>250</v>
      </c>
      <c r="D95" s="16">
        <v>295</v>
      </c>
      <c r="E95" s="17">
        <v>-0.152542372881356</v>
      </c>
    </row>
    <row r="96" spans="1:6" ht="18.399999999999999" customHeight="1" x14ac:dyDescent="0.25">
      <c r="A96" s="5"/>
      <c r="B96" s="202" t="s">
        <v>84</v>
      </c>
      <c r="C96" s="202"/>
      <c r="D96" s="202"/>
      <c r="E96" s="202"/>
      <c r="F96" s="202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6" t="s">
        <v>77</v>
      </c>
      <c r="B98" s="12" t="s">
        <v>80</v>
      </c>
      <c r="C98" s="13">
        <v>83</v>
      </c>
      <c r="D98" s="13">
        <v>106</v>
      </c>
      <c r="E98" s="14">
        <v>-0.21698113207547201</v>
      </c>
    </row>
    <row r="99" spans="1:5" x14ac:dyDescent="0.25">
      <c r="A99" s="197"/>
      <c r="B99" s="12" t="s">
        <v>81</v>
      </c>
      <c r="C99" s="13">
        <v>65</v>
      </c>
      <c r="D99" s="13">
        <v>54</v>
      </c>
      <c r="E99" s="14">
        <v>0.203703703703704</v>
      </c>
    </row>
    <row r="100" spans="1:5" x14ac:dyDescent="0.25">
      <c r="A100" s="198"/>
      <c r="B100" s="12" t="s">
        <v>82</v>
      </c>
      <c r="C100" s="13">
        <v>1</v>
      </c>
      <c r="D100" s="13">
        <v>8</v>
      </c>
      <c r="E100" s="14">
        <v>-0.875</v>
      </c>
    </row>
    <row r="101" spans="1:5" x14ac:dyDescent="0.25">
      <c r="A101" s="196" t="s">
        <v>78</v>
      </c>
      <c r="B101" s="12" t="s">
        <v>83</v>
      </c>
      <c r="C101" s="13">
        <v>20</v>
      </c>
      <c r="D101" s="13">
        <v>19</v>
      </c>
      <c r="E101" s="14">
        <v>5.2631578947368397E-2</v>
      </c>
    </row>
    <row r="102" spans="1:5" x14ac:dyDescent="0.25">
      <c r="A102" s="198"/>
      <c r="B102" s="12" t="s">
        <v>82</v>
      </c>
      <c r="C102" s="13">
        <v>15</v>
      </c>
      <c r="D102" s="13">
        <v>11</v>
      </c>
      <c r="E102" s="14">
        <v>0.36363636363636398</v>
      </c>
    </row>
    <row r="103" spans="1:5" ht="16.7" customHeight="1" x14ac:dyDescent="0.25">
      <c r="A103" s="11" t="s">
        <v>75</v>
      </c>
      <c r="B103" s="19"/>
      <c r="C103" s="16">
        <v>25</v>
      </c>
      <c r="D103" s="16">
        <v>8</v>
      </c>
      <c r="E103" s="17">
        <v>2.125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6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198"/>
      <c r="B107" s="12" t="s">
        <v>88</v>
      </c>
      <c r="C107" s="20"/>
      <c r="D107" s="20"/>
      <c r="E107" s="14">
        <v>0</v>
      </c>
    </row>
    <row r="108" spans="1:5" x14ac:dyDescent="0.25">
      <c r="A108" s="196" t="s">
        <v>89</v>
      </c>
      <c r="B108" s="12" t="s">
        <v>87</v>
      </c>
      <c r="C108" s="20"/>
      <c r="D108" s="20"/>
      <c r="E108" s="14">
        <v>0</v>
      </c>
    </row>
    <row r="109" spans="1:5" x14ac:dyDescent="0.25">
      <c r="A109" s="198"/>
      <c r="B109" s="12" t="s">
        <v>88</v>
      </c>
      <c r="C109" s="13">
        <v>778</v>
      </c>
      <c r="D109" s="13">
        <v>1120</v>
      </c>
      <c r="E109" s="14">
        <v>-0.30535714285714299</v>
      </c>
    </row>
    <row r="110" spans="1:5" x14ac:dyDescent="0.25">
      <c r="A110" s="196" t="s">
        <v>90</v>
      </c>
      <c r="B110" s="12" t="s">
        <v>87</v>
      </c>
      <c r="C110" s="20"/>
      <c r="D110" s="20"/>
      <c r="E110" s="14">
        <v>0</v>
      </c>
    </row>
    <row r="111" spans="1:5" x14ac:dyDescent="0.25">
      <c r="A111" s="198"/>
      <c r="B111" s="12" t="s">
        <v>88</v>
      </c>
      <c r="C111" s="13">
        <v>16779</v>
      </c>
      <c r="D111" s="13">
        <v>19275</v>
      </c>
      <c r="E111" s="14">
        <v>-0.12949416342412501</v>
      </c>
    </row>
    <row r="112" spans="1:5" x14ac:dyDescent="0.25">
      <c r="A112" s="196" t="s">
        <v>91</v>
      </c>
      <c r="B112" s="12" t="s">
        <v>87</v>
      </c>
      <c r="C112" s="20"/>
      <c r="D112" s="13">
        <v>694</v>
      </c>
      <c r="E112" s="14">
        <v>0</v>
      </c>
    </row>
    <row r="113" spans="1:5" x14ac:dyDescent="0.25">
      <c r="A113" s="198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6" t="s">
        <v>93</v>
      </c>
      <c r="B116" s="12" t="s">
        <v>94</v>
      </c>
      <c r="C116" s="13">
        <v>177</v>
      </c>
      <c r="D116" s="13">
        <v>140</v>
      </c>
      <c r="E116" s="14">
        <v>0.26428571428571401</v>
      </c>
    </row>
    <row r="117" spans="1:5" x14ac:dyDescent="0.25">
      <c r="A117" s="198"/>
      <c r="B117" s="12" t="s">
        <v>95</v>
      </c>
      <c r="C117" s="13">
        <v>5</v>
      </c>
      <c r="D117" s="13">
        <v>14</v>
      </c>
      <c r="E117" s="14">
        <v>-0.64285714285714302</v>
      </c>
    </row>
    <row r="118" spans="1:5" x14ac:dyDescent="0.25">
      <c r="A118" s="196" t="s">
        <v>96</v>
      </c>
      <c r="B118" s="12" t="s">
        <v>94</v>
      </c>
      <c r="C118" s="13">
        <v>1</v>
      </c>
      <c r="D118" s="13">
        <v>3</v>
      </c>
      <c r="E118" s="14">
        <v>-0.66666666666666696</v>
      </c>
    </row>
    <row r="119" spans="1:5" x14ac:dyDescent="0.25">
      <c r="A119" s="198"/>
      <c r="B119" s="12" t="s">
        <v>95</v>
      </c>
      <c r="C119" s="13">
        <v>2</v>
      </c>
      <c r="D119" s="13">
        <v>0</v>
      </c>
      <c r="E119" s="14">
        <v>0</v>
      </c>
    </row>
    <row r="120" spans="1:5" x14ac:dyDescent="0.25">
      <c r="A120" s="196" t="s">
        <v>97</v>
      </c>
      <c r="B120" s="12" t="s">
        <v>94</v>
      </c>
      <c r="C120" s="13">
        <v>3</v>
      </c>
      <c r="D120" s="13">
        <v>4</v>
      </c>
      <c r="E120" s="14">
        <v>-0.25</v>
      </c>
    </row>
    <row r="121" spans="1:5" x14ac:dyDescent="0.25">
      <c r="A121" s="198"/>
      <c r="B121" s="15" t="s">
        <v>98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458</v>
      </c>
      <c r="D124" s="13">
        <v>397</v>
      </c>
      <c r="E124" s="14">
        <v>0.15365239294710301</v>
      </c>
    </row>
    <row r="125" spans="1:5" x14ac:dyDescent="0.25">
      <c r="A125" s="196" t="s">
        <v>101</v>
      </c>
      <c r="B125" s="12" t="s">
        <v>102</v>
      </c>
      <c r="C125" s="13">
        <v>58</v>
      </c>
      <c r="D125" s="13">
        <v>44</v>
      </c>
      <c r="E125" s="14">
        <v>0.31818181818181801</v>
      </c>
    </row>
    <row r="126" spans="1:5" x14ac:dyDescent="0.25">
      <c r="A126" s="197"/>
      <c r="B126" s="12" t="s">
        <v>103</v>
      </c>
      <c r="C126" s="13">
        <v>276</v>
      </c>
      <c r="D126" s="13">
        <v>219</v>
      </c>
      <c r="E126" s="14">
        <v>0.26027397260273999</v>
      </c>
    </row>
    <row r="127" spans="1:5" x14ac:dyDescent="0.25">
      <c r="A127" s="197"/>
      <c r="B127" s="12" t="s">
        <v>104</v>
      </c>
      <c r="C127" s="13">
        <v>9</v>
      </c>
      <c r="D127" s="13">
        <v>6</v>
      </c>
      <c r="E127" s="14">
        <v>0.5</v>
      </c>
    </row>
    <row r="128" spans="1:5" x14ac:dyDescent="0.25">
      <c r="A128" s="197"/>
      <c r="B128" s="12" t="s">
        <v>105</v>
      </c>
      <c r="C128" s="13">
        <v>1</v>
      </c>
      <c r="D128" s="13">
        <v>0</v>
      </c>
      <c r="E128" s="14">
        <v>0</v>
      </c>
    </row>
    <row r="129" spans="1:5" x14ac:dyDescent="0.25">
      <c r="A129" s="197"/>
      <c r="B129" s="12" t="s">
        <v>106</v>
      </c>
      <c r="C129" s="13">
        <v>114</v>
      </c>
      <c r="D129" s="13">
        <v>128</v>
      </c>
      <c r="E129" s="14">
        <v>-0.109375</v>
      </c>
    </row>
    <row r="130" spans="1:5" x14ac:dyDescent="0.25">
      <c r="A130" s="198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196" t="s">
        <v>108</v>
      </c>
      <c r="B131" s="12" t="s">
        <v>109</v>
      </c>
      <c r="C131" s="13">
        <v>231</v>
      </c>
      <c r="D131" s="13">
        <v>149</v>
      </c>
      <c r="E131" s="14">
        <v>0.55033557046979897</v>
      </c>
    </row>
    <row r="132" spans="1:5" x14ac:dyDescent="0.25">
      <c r="A132" s="198"/>
      <c r="B132" s="12" t="s">
        <v>110</v>
      </c>
      <c r="C132" s="13">
        <v>241</v>
      </c>
      <c r="D132" s="13">
        <v>186</v>
      </c>
      <c r="E132" s="14">
        <v>0.29569892473118298</v>
      </c>
    </row>
    <row r="133" spans="1:5" x14ac:dyDescent="0.25">
      <c r="A133" s="196" t="s">
        <v>111</v>
      </c>
      <c r="B133" s="12" t="s">
        <v>17</v>
      </c>
      <c r="C133" s="13">
        <v>116</v>
      </c>
      <c r="D133" s="13">
        <v>54</v>
      </c>
      <c r="E133" s="14">
        <v>1.1481481481481499</v>
      </c>
    </row>
    <row r="134" spans="1:5" x14ac:dyDescent="0.25">
      <c r="A134" s="198"/>
      <c r="B134" s="12" t="s">
        <v>21</v>
      </c>
      <c r="C134" s="13">
        <v>104</v>
      </c>
      <c r="D134" s="13">
        <v>116</v>
      </c>
      <c r="E134" s="14">
        <v>-0.10344827586206901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6" t="s">
        <v>114</v>
      </c>
      <c r="B138" s="12" t="s">
        <v>115</v>
      </c>
      <c r="C138" s="13">
        <v>1233</v>
      </c>
      <c r="D138" s="13">
        <v>1659</v>
      </c>
      <c r="E138" s="14">
        <v>-0.25678119349005402</v>
      </c>
    </row>
    <row r="139" spans="1:5" x14ac:dyDescent="0.25">
      <c r="A139" s="197"/>
      <c r="B139" s="12" t="s">
        <v>116</v>
      </c>
      <c r="C139" s="13">
        <v>337</v>
      </c>
      <c r="D139" s="13">
        <v>386</v>
      </c>
      <c r="E139" s="14">
        <v>-0.12694300518134699</v>
      </c>
    </row>
    <row r="140" spans="1:5" x14ac:dyDescent="0.25">
      <c r="A140" s="197"/>
      <c r="B140" s="12" t="s">
        <v>117</v>
      </c>
      <c r="C140" s="13">
        <v>129</v>
      </c>
      <c r="D140" s="13">
        <v>159</v>
      </c>
      <c r="E140" s="14">
        <v>-0.18867924528301899</v>
      </c>
    </row>
    <row r="141" spans="1:5" x14ac:dyDescent="0.25">
      <c r="A141" s="197"/>
      <c r="B141" s="12" t="s">
        <v>118</v>
      </c>
      <c r="C141" s="13">
        <v>218</v>
      </c>
      <c r="D141" s="13">
        <v>253</v>
      </c>
      <c r="E141" s="14">
        <v>-0.138339920948617</v>
      </c>
    </row>
    <row r="142" spans="1:5" x14ac:dyDescent="0.25">
      <c r="A142" s="197"/>
      <c r="B142" s="12" t="s">
        <v>119</v>
      </c>
      <c r="C142" s="20"/>
      <c r="D142" s="13">
        <v>1</v>
      </c>
      <c r="E142" s="14">
        <v>0</v>
      </c>
    </row>
    <row r="143" spans="1:5" x14ac:dyDescent="0.25">
      <c r="A143" s="197"/>
      <c r="B143" s="12" t="s">
        <v>120</v>
      </c>
      <c r="C143" s="13">
        <v>13</v>
      </c>
      <c r="D143" s="13">
        <v>5</v>
      </c>
      <c r="E143" s="14">
        <v>1.6</v>
      </c>
    </row>
    <row r="144" spans="1:5" x14ac:dyDescent="0.25">
      <c r="A144" s="197"/>
      <c r="B144" s="12" t="s">
        <v>121</v>
      </c>
      <c r="C144" s="13">
        <v>2862</v>
      </c>
      <c r="D144" s="13">
        <v>2621</v>
      </c>
      <c r="E144" s="14">
        <v>9.1949637542922499E-2</v>
      </c>
    </row>
    <row r="145" spans="1:5" x14ac:dyDescent="0.25">
      <c r="A145" s="197"/>
      <c r="B145" s="12" t="s">
        <v>122</v>
      </c>
      <c r="C145" s="13">
        <v>1</v>
      </c>
      <c r="D145" s="13">
        <v>3</v>
      </c>
      <c r="E145" s="14">
        <v>-0.66666666666666696</v>
      </c>
    </row>
    <row r="146" spans="1:5" x14ac:dyDescent="0.25">
      <c r="A146" s="197"/>
      <c r="B146" s="12" t="s">
        <v>123</v>
      </c>
      <c r="C146" s="13">
        <v>264</v>
      </c>
      <c r="D146" s="13">
        <v>224</v>
      </c>
      <c r="E146" s="14">
        <v>0.17857142857142899</v>
      </c>
    </row>
    <row r="147" spans="1:5" x14ac:dyDescent="0.25">
      <c r="A147" s="197"/>
      <c r="B147" s="12" t="s">
        <v>124</v>
      </c>
      <c r="C147" s="13">
        <v>135</v>
      </c>
      <c r="D147" s="13">
        <v>263</v>
      </c>
      <c r="E147" s="14">
        <v>-0.48669201520912497</v>
      </c>
    </row>
    <row r="148" spans="1:5" x14ac:dyDescent="0.25">
      <c r="A148" s="197"/>
      <c r="B148" s="12" t="s">
        <v>125</v>
      </c>
      <c r="C148" s="13">
        <v>133</v>
      </c>
      <c r="D148" s="13">
        <v>43</v>
      </c>
      <c r="E148" s="14">
        <v>2.0930232558139501</v>
      </c>
    </row>
    <row r="149" spans="1:5" x14ac:dyDescent="0.25">
      <c r="A149" s="197"/>
      <c r="B149" s="12" t="s">
        <v>126</v>
      </c>
      <c r="C149" s="13">
        <v>158</v>
      </c>
      <c r="D149" s="13">
        <v>181</v>
      </c>
      <c r="E149" s="14">
        <v>-0.12707182320442001</v>
      </c>
    </row>
    <row r="150" spans="1:5" x14ac:dyDescent="0.25">
      <c r="A150" s="197"/>
      <c r="B150" s="12" t="s">
        <v>127</v>
      </c>
      <c r="C150" s="20"/>
      <c r="D150" s="20"/>
      <c r="E150" s="14">
        <v>0</v>
      </c>
    </row>
    <row r="151" spans="1:5" x14ac:dyDescent="0.25">
      <c r="A151" s="197"/>
      <c r="B151" s="12" t="s">
        <v>128</v>
      </c>
      <c r="C151" s="13">
        <v>15</v>
      </c>
      <c r="D151" s="13">
        <v>14</v>
      </c>
      <c r="E151" s="14">
        <v>7.1428571428571397E-2</v>
      </c>
    </row>
    <row r="152" spans="1:5" x14ac:dyDescent="0.25">
      <c r="A152" s="197"/>
      <c r="B152" s="12" t="s">
        <v>129</v>
      </c>
      <c r="C152" s="20"/>
      <c r="D152" s="13">
        <v>5</v>
      </c>
      <c r="E152" s="14">
        <v>0</v>
      </c>
    </row>
    <row r="153" spans="1:5" x14ac:dyDescent="0.25">
      <c r="A153" s="197"/>
      <c r="B153" s="12" t="s">
        <v>130</v>
      </c>
      <c r="C153" s="20"/>
      <c r="D153" s="13">
        <v>18</v>
      </c>
      <c r="E153" s="14">
        <v>0</v>
      </c>
    </row>
    <row r="154" spans="1:5" x14ac:dyDescent="0.25">
      <c r="A154" s="197"/>
      <c r="B154" s="12" t="s">
        <v>131</v>
      </c>
      <c r="C154" s="13">
        <v>14</v>
      </c>
      <c r="D154" s="20"/>
      <c r="E154" s="14">
        <v>0</v>
      </c>
    </row>
    <row r="155" spans="1:5" x14ac:dyDescent="0.25">
      <c r="A155" s="198"/>
      <c r="B155" s="12" t="s">
        <v>132</v>
      </c>
      <c r="C155" s="20"/>
      <c r="D155" s="20"/>
      <c r="E155" s="14">
        <v>0</v>
      </c>
    </row>
    <row r="156" spans="1:5" x14ac:dyDescent="0.25">
      <c r="A156" s="196" t="s">
        <v>133</v>
      </c>
      <c r="B156" s="12" t="s">
        <v>115</v>
      </c>
      <c r="C156" s="13">
        <v>1632</v>
      </c>
      <c r="D156" s="13">
        <v>4977</v>
      </c>
      <c r="E156" s="14">
        <v>-0.67209162145871004</v>
      </c>
    </row>
    <row r="157" spans="1:5" x14ac:dyDescent="0.25">
      <c r="A157" s="197"/>
      <c r="B157" s="12" t="s">
        <v>116</v>
      </c>
      <c r="C157" s="13">
        <v>449</v>
      </c>
      <c r="D157" s="13">
        <v>1158</v>
      </c>
      <c r="E157" s="14">
        <v>-0.61226252158894601</v>
      </c>
    </row>
    <row r="158" spans="1:5" x14ac:dyDescent="0.25">
      <c r="A158" s="197"/>
      <c r="B158" s="12" t="s">
        <v>117</v>
      </c>
      <c r="C158" s="13">
        <v>172</v>
      </c>
      <c r="D158" s="13">
        <v>477</v>
      </c>
      <c r="E158" s="14">
        <v>-0.63941299790356398</v>
      </c>
    </row>
    <row r="159" spans="1:5" x14ac:dyDescent="0.25">
      <c r="A159" s="197"/>
      <c r="B159" s="12" t="s">
        <v>118</v>
      </c>
      <c r="C159" s="13">
        <v>290</v>
      </c>
      <c r="D159" s="13">
        <v>506</v>
      </c>
      <c r="E159" s="14">
        <v>-0.42687747035573098</v>
      </c>
    </row>
    <row r="160" spans="1:5" x14ac:dyDescent="0.25">
      <c r="A160" s="197"/>
      <c r="B160" s="12" t="s">
        <v>119</v>
      </c>
      <c r="C160" s="20"/>
      <c r="D160" s="13">
        <v>2</v>
      </c>
      <c r="E160" s="14">
        <v>0</v>
      </c>
    </row>
    <row r="161" spans="1:5" x14ac:dyDescent="0.25">
      <c r="A161" s="197"/>
      <c r="B161" s="12" t="s">
        <v>120</v>
      </c>
      <c r="C161" s="13">
        <v>13</v>
      </c>
      <c r="D161" s="13">
        <v>10</v>
      </c>
      <c r="E161" s="14">
        <v>0.3</v>
      </c>
    </row>
    <row r="162" spans="1:5" x14ac:dyDescent="0.25">
      <c r="A162" s="197"/>
      <c r="B162" s="12" t="s">
        <v>121</v>
      </c>
      <c r="C162" s="13">
        <v>286</v>
      </c>
      <c r="D162" s="13">
        <v>6028</v>
      </c>
      <c r="E162" s="14">
        <v>-0.952554744525547</v>
      </c>
    </row>
    <row r="163" spans="1:5" x14ac:dyDescent="0.25">
      <c r="A163" s="197"/>
      <c r="B163" s="12" t="s">
        <v>122</v>
      </c>
      <c r="C163" s="13">
        <v>1</v>
      </c>
      <c r="D163" s="13">
        <v>6</v>
      </c>
      <c r="E163" s="14">
        <v>-0.83333333333333304</v>
      </c>
    </row>
    <row r="164" spans="1:5" x14ac:dyDescent="0.25">
      <c r="A164" s="197"/>
      <c r="B164" s="12" t="s">
        <v>123</v>
      </c>
      <c r="C164" s="20"/>
      <c r="D164" s="13">
        <v>224</v>
      </c>
      <c r="E164" s="14">
        <v>0</v>
      </c>
    </row>
    <row r="165" spans="1:5" x14ac:dyDescent="0.25">
      <c r="A165" s="197"/>
      <c r="B165" s="12" t="s">
        <v>124</v>
      </c>
      <c r="C165" s="13">
        <v>135</v>
      </c>
      <c r="D165" s="13">
        <v>526</v>
      </c>
      <c r="E165" s="14">
        <v>-0.74334600760456304</v>
      </c>
    </row>
    <row r="166" spans="1:5" x14ac:dyDescent="0.25">
      <c r="A166" s="197"/>
      <c r="B166" s="12" t="s">
        <v>125</v>
      </c>
      <c r="C166" s="13">
        <v>177</v>
      </c>
      <c r="D166" s="13">
        <v>86</v>
      </c>
      <c r="E166" s="14">
        <v>1.0581395348837199</v>
      </c>
    </row>
    <row r="167" spans="1:5" x14ac:dyDescent="0.25">
      <c r="A167" s="197"/>
      <c r="B167" s="12" t="s">
        <v>126</v>
      </c>
      <c r="C167" s="20"/>
      <c r="D167" s="13">
        <v>181</v>
      </c>
      <c r="E167" s="14">
        <v>0</v>
      </c>
    </row>
    <row r="168" spans="1:5" x14ac:dyDescent="0.25">
      <c r="A168" s="197"/>
      <c r="B168" s="12" t="s">
        <v>127</v>
      </c>
      <c r="C168" s="20"/>
      <c r="D168" s="20"/>
      <c r="E168" s="14">
        <v>0</v>
      </c>
    </row>
    <row r="169" spans="1:5" x14ac:dyDescent="0.25">
      <c r="A169" s="197"/>
      <c r="B169" s="12" t="s">
        <v>128</v>
      </c>
      <c r="C169" s="13">
        <v>15</v>
      </c>
      <c r="D169" s="13">
        <v>28</v>
      </c>
      <c r="E169" s="14">
        <v>-0.46428571428571402</v>
      </c>
    </row>
    <row r="170" spans="1:5" x14ac:dyDescent="0.25">
      <c r="A170" s="197"/>
      <c r="B170" s="12" t="s">
        <v>129</v>
      </c>
      <c r="C170" s="20"/>
      <c r="D170" s="13">
        <v>10</v>
      </c>
      <c r="E170" s="14">
        <v>0</v>
      </c>
    </row>
    <row r="171" spans="1:5" x14ac:dyDescent="0.25">
      <c r="A171" s="197"/>
      <c r="B171" s="12" t="s">
        <v>130</v>
      </c>
      <c r="C171" s="20"/>
      <c r="D171" s="20"/>
      <c r="E171" s="14">
        <v>0</v>
      </c>
    </row>
    <row r="172" spans="1:5" x14ac:dyDescent="0.25">
      <c r="A172" s="197"/>
      <c r="B172" s="12" t="s">
        <v>131</v>
      </c>
      <c r="C172" s="13">
        <v>14</v>
      </c>
      <c r="D172" s="13">
        <v>10</v>
      </c>
      <c r="E172" s="14">
        <v>0.4</v>
      </c>
    </row>
    <row r="173" spans="1:5" x14ac:dyDescent="0.25">
      <c r="A173" s="198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3977</v>
      </c>
      <c r="D176" s="13">
        <v>3708</v>
      </c>
      <c r="E176" s="14">
        <v>7.2545846817691495E-2</v>
      </c>
    </row>
    <row r="177" spans="1:5" ht="16.7" customHeight="1" x14ac:dyDescent="0.25">
      <c r="A177" s="11" t="s">
        <v>136</v>
      </c>
      <c r="B177" s="18"/>
      <c r="C177" s="13">
        <v>1060</v>
      </c>
      <c r="D177" s="13">
        <v>1077</v>
      </c>
      <c r="E177" s="14">
        <v>-1.57845868152275E-2</v>
      </c>
    </row>
    <row r="178" spans="1:5" ht="16.7" customHeight="1" x14ac:dyDescent="0.25">
      <c r="A178" s="11" t="s">
        <v>137</v>
      </c>
      <c r="B178" s="19"/>
      <c r="C178" s="16">
        <v>2870</v>
      </c>
      <c r="D178" s="16">
        <v>2130</v>
      </c>
      <c r="E178" s="17">
        <v>0.34741784037558698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6" t="s">
        <v>139</v>
      </c>
      <c r="B181" s="12" t="s">
        <v>140</v>
      </c>
      <c r="C181" s="13">
        <v>182</v>
      </c>
      <c r="D181" s="13">
        <v>168</v>
      </c>
      <c r="E181" s="14">
        <v>8.3333333333333301E-2</v>
      </c>
    </row>
    <row r="182" spans="1:5" x14ac:dyDescent="0.25">
      <c r="A182" s="197"/>
      <c r="B182" s="12" t="s">
        <v>17</v>
      </c>
      <c r="C182" s="13">
        <v>64</v>
      </c>
      <c r="D182" s="13">
        <v>46</v>
      </c>
      <c r="E182" s="14">
        <v>0.39130434782608697</v>
      </c>
    </row>
    <row r="183" spans="1:5" x14ac:dyDescent="0.25">
      <c r="A183" s="198"/>
      <c r="B183" s="12" t="s">
        <v>21</v>
      </c>
      <c r="C183" s="13">
        <v>57</v>
      </c>
      <c r="D183" s="13">
        <v>57</v>
      </c>
      <c r="E183" s="14">
        <v>0</v>
      </c>
    </row>
    <row r="184" spans="1:5" x14ac:dyDescent="0.25">
      <c r="A184" s="196" t="s">
        <v>141</v>
      </c>
      <c r="B184" s="12" t="s">
        <v>142</v>
      </c>
      <c r="C184" s="13">
        <v>105</v>
      </c>
      <c r="D184" s="13">
        <v>93</v>
      </c>
      <c r="E184" s="14">
        <v>0.12903225806451599</v>
      </c>
    </row>
    <row r="185" spans="1:5" x14ac:dyDescent="0.25">
      <c r="A185" s="197"/>
      <c r="B185" s="12" t="s">
        <v>143</v>
      </c>
      <c r="C185" s="13">
        <v>39</v>
      </c>
      <c r="D185" s="13">
        <v>48</v>
      </c>
      <c r="E185" s="14">
        <v>-0.1875</v>
      </c>
    </row>
    <row r="186" spans="1:5" x14ac:dyDescent="0.25">
      <c r="A186" s="198"/>
      <c r="B186" s="12" t="s">
        <v>144</v>
      </c>
      <c r="C186" s="13">
        <v>1</v>
      </c>
      <c r="D186" s="13">
        <v>1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358</v>
      </c>
      <c r="D187" s="16">
        <v>365</v>
      </c>
      <c r="E187" s="17">
        <v>-1.9178082191780799E-2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122</v>
      </c>
      <c r="D190" s="13">
        <v>99</v>
      </c>
      <c r="E190" s="14">
        <v>0.23232323232323199</v>
      </c>
    </row>
    <row r="191" spans="1:5" x14ac:dyDescent="0.25">
      <c r="A191" s="196" t="s">
        <v>148</v>
      </c>
      <c r="B191" s="12" t="s">
        <v>149</v>
      </c>
      <c r="C191" s="13">
        <v>18</v>
      </c>
      <c r="D191" s="13">
        <v>7</v>
      </c>
      <c r="E191" s="14">
        <v>1.5714285714285701</v>
      </c>
    </row>
    <row r="192" spans="1:5" x14ac:dyDescent="0.25">
      <c r="A192" s="197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8"/>
      <c r="B193" s="12" t="s">
        <v>151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8</v>
      </c>
      <c r="D195" s="13">
        <v>19</v>
      </c>
      <c r="E195" s="14">
        <v>-0.57894736842105299</v>
      </c>
    </row>
    <row r="196" spans="1:5" ht="16.7" customHeight="1" x14ac:dyDescent="0.25">
      <c r="A196" s="11" t="s">
        <v>107</v>
      </c>
      <c r="B196" s="19"/>
      <c r="C196" s="16">
        <v>3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10</v>
      </c>
      <c r="D199" s="13">
        <v>15</v>
      </c>
      <c r="E199" s="14">
        <v>-0.33333333333333298</v>
      </c>
    </row>
    <row r="200" spans="1:5" x14ac:dyDescent="0.25">
      <c r="A200" s="196" t="s">
        <v>65</v>
      </c>
      <c r="B200" s="12" t="s">
        <v>156</v>
      </c>
      <c r="C200" s="13">
        <v>42</v>
      </c>
      <c r="D200" s="13">
        <v>380</v>
      </c>
      <c r="E200" s="14">
        <v>-0.88947368421052597</v>
      </c>
    </row>
    <row r="201" spans="1:5" x14ac:dyDescent="0.25">
      <c r="A201" s="198"/>
      <c r="B201" s="12" t="s">
        <v>107</v>
      </c>
      <c r="C201" s="13">
        <v>533</v>
      </c>
      <c r="D201" s="13">
        <v>10</v>
      </c>
      <c r="E201" s="14">
        <v>52.3</v>
      </c>
    </row>
    <row r="202" spans="1:5" ht="16.7" customHeight="1" x14ac:dyDescent="0.25">
      <c r="A202" s="11" t="s">
        <v>157</v>
      </c>
      <c r="B202" s="18"/>
      <c r="C202" s="13">
        <v>95</v>
      </c>
      <c r="D202" s="13">
        <v>395</v>
      </c>
      <c r="E202" s="14">
        <v>-0.759493670886076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6" t="s">
        <v>161</v>
      </c>
      <c r="B207" s="12" t="s">
        <v>162</v>
      </c>
      <c r="C207" s="20"/>
      <c r="D207" s="20"/>
      <c r="E207" s="14">
        <v>0</v>
      </c>
    </row>
    <row r="208" spans="1:5" x14ac:dyDescent="0.25">
      <c r="A208" s="198"/>
      <c r="B208" s="12" t="s">
        <v>163</v>
      </c>
      <c r="C208" s="20"/>
      <c r="D208" s="20"/>
      <c r="E208" s="14">
        <v>0</v>
      </c>
    </row>
    <row r="209" spans="1:5" ht="16.7" customHeight="1" x14ac:dyDescent="0.25">
      <c r="A209" s="11" t="s">
        <v>164</v>
      </c>
      <c r="B209" s="18"/>
      <c r="C209" s="13">
        <v>5</v>
      </c>
      <c r="D209" s="20"/>
      <c r="E209" s="14">
        <v>0</v>
      </c>
    </row>
    <row r="210" spans="1:5" ht="16.7" customHeight="1" x14ac:dyDescent="0.25">
      <c r="A210" s="11" t="s">
        <v>165</v>
      </c>
      <c r="B210" s="19"/>
      <c r="C210" s="22"/>
      <c r="D210" s="22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22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6" t="s">
        <v>172</v>
      </c>
      <c r="B218" s="12" t="s">
        <v>173</v>
      </c>
      <c r="C218" s="20"/>
      <c r="D218" s="20"/>
      <c r="E218" s="23"/>
    </row>
    <row r="219" spans="1:5" x14ac:dyDescent="0.25">
      <c r="A219" s="197"/>
      <c r="B219" s="12" t="s">
        <v>174</v>
      </c>
      <c r="C219" s="20"/>
      <c r="D219" s="20"/>
      <c r="E219" s="23"/>
    </row>
    <row r="220" spans="1:5" x14ac:dyDescent="0.25">
      <c r="A220" s="197"/>
      <c r="B220" s="12" t="s">
        <v>175</v>
      </c>
      <c r="C220" s="13">
        <v>12</v>
      </c>
      <c r="D220" s="13">
        <v>13</v>
      </c>
      <c r="E220" s="24">
        <v>38</v>
      </c>
    </row>
    <row r="221" spans="1:5" x14ac:dyDescent="0.25">
      <c r="A221" s="197"/>
      <c r="B221" s="12" t="s">
        <v>176</v>
      </c>
      <c r="C221" s="13">
        <v>13</v>
      </c>
      <c r="D221" s="13">
        <v>14</v>
      </c>
      <c r="E221" s="24">
        <v>6</v>
      </c>
    </row>
    <row r="222" spans="1:5" x14ac:dyDescent="0.25">
      <c r="A222" s="197"/>
      <c r="B222" s="12" t="s">
        <v>177</v>
      </c>
      <c r="C222" s="13">
        <v>544</v>
      </c>
      <c r="D222" s="13">
        <v>679</v>
      </c>
      <c r="E222" s="24">
        <v>1043</v>
      </c>
    </row>
    <row r="223" spans="1:5" x14ac:dyDescent="0.25">
      <c r="A223" s="197"/>
      <c r="B223" s="12" t="s">
        <v>178</v>
      </c>
      <c r="C223" s="13">
        <v>722</v>
      </c>
      <c r="D223" s="13">
        <v>801</v>
      </c>
      <c r="E223" s="24">
        <v>209</v>
      </c>
    </row>
    <row r="224" spans="1:5" x14ac:dyDescent="0.25">
      <c r="A224" s="197"/>
      <c r="B224" s="12" t="s">
        <v>179</v>
      </c>
      <c r="C224" s="13">
        <v>818</v>
      </c>
      <c r="D224" s="13">
        <v>964</v>
      </c>
      <c r="E224" s="24">
        <v>859</v>
      </c>
    </row>
    <row r="225" spans="1:5" x14ac:dyDescent="0.25">
      <c r="A225" s="197"/>
      <c r="B225" s="12" t="s">
        <v>180</v>
      </c>
      <c r="C225" s="13">
        <v>561</v>
      </c>
      <c r="D225" s="13">
        <v>622</v>
      </c>
      <c r="E225" s="24">
        <v>102</v>
      </c>
    </row>
    <row r="226" spans="1:5" x14ac:dyDescent="0.25">
      <c r="A226" s="197"/>
      <c r="B226" s="12" t="s">
        <v>181</v>
      </c>
      <c r="C226" s="13">
        <v>2</v>
      </c>
      <c r="D226" s="13">
        <v>4</v>
      </c>
      <c r="E226" s="24">
        <v>3</v>
      </c>
    </row>
    <row r="227" spans="1:5" x14ac:dyDescent="0.25">
      <c r="A227" s="197"/>
      <c r="B227" s="12" t="s">
        <v>182</v>
      </c>
      <c r="C227" s="13">
        <v>10</v>
      </c>
      <c r="D227" s="13">
        <v>14</v>
      </c>
      <c r="E227" s="24">
        <v>75</v>
      </c>
    </row>
    <row r="228" spans="1:5" x14ac:dyDescent="0.25">
      <c r="A228" s="197"/>
      <c r="B228" s="12" t="s">
        <v>183</v>
      </c>
      <c r="C228" s="13">
        <v>213</v>
      </c>
      <c r="D228" s="13">
        <v>265</v>
      </c>
      <c r="E228" s="24">
        <v>255</v>
      </c>
    </row>
    <row r="229" spans="1:5" x14ac:dyDescent="0.25">
      <c r="A229" s="197"/>
      <c r="B229" s="12" t="s">
        <v>184</v>
      </c>
      <c r="C229" s="13">
        <v>45</v>
      </c>
      <c r="D229" s="13">
        <v>56</v>
      </c>
      <c r="E229" s="24">
        <v>22</v>
      </c>
    </row>
    <row r="230" spans="1:5" x14ac:dyDescent="0.25">
      <c r="A230" s="197"/>
      <c r="B230" s="12" t="s">
        <v>185</v>
      </c>
      <c r="C230" s="13">
        <v>0</v>
      </c>
      <c r="D230" s="13">
        <v>0</v>
      </c>
      <c r="E230" s="24">
        <v>67</v>
      </c>
    </row>
    <row r="231" spans="1:5" x14ac:dyDescent="0.25">
      <c r="A231" s="197"/>
      <c r="B231" s="12" t="s">
        <v>186</v>
      </c>
      <c r="C231" s="13">
        <v>28</v>
      </c>
      <c r="D231" s="13">
        <v>35</v>
      </c>
      <c r="E231" s="24">
        <v>76</v>
      </c>
    </row>
    <row r="232" spans="1:5" x14ac:dyDescent="0.25">
      <c r="A232" s="198"/>
      <c r="B232" s="12" t="s">
        <v>187</v>
      </c>
      <c r="C232" s="13">
        <v>1</v>
      </c>
      <c r="D232" s="13">
        <v>1</v>
      </c>
      <c r="E232" s="24">
        <v>0</v>
      </c>
    </row>
    <row r="233" spans="1:5" ht="16.7" customHeight="1" x14ac:dyDescent="0.25">
      <c r="A233" s="203" t="s">
        <v>188</v>
      </c>
      <c r="B233" s="204"/>
      <c r="C233" s="25">
        <v>2969</v>
      </c>
      <c r="D233" s="25">
        <v>3468</v>
      </c>
      <c r="E233" s="26">
        <v>2755</v>
      </c>
    </row>
    <row r="234" spans="1:5" x14ac:dyDescent="0.25">
      <c r="A234" s="196" t="s">
        <v>189</v>
      </c>
      <c r="B234" s="12" t="s">
        <v>190</v>
      </c>
      <c r="C234" s="20"/>
      <c r="D234" s="20"/>
      <c r="E234" s="23"/>
    </row>
    <row r="235" spans="1:5" x14ac:dyDescent="0.25">
      <c r="A235" s="197"/>
      <c r="B235" s="12" t="s">
        <v>191</v>
      </c>
      <c r="C235" s="13">
        <v>92</v>
      </c>
      <c r="D235" s="13">
        <v>109</v>
      </c>
      <c r="E235" s="24">
        <v>59</v>
      </c>
    </row>
    <row r="236" spans="1:5" x14ac:dyDescent="0.25">
      <c r="A236" s="198"/>
      <c r="B236" s="12" t="s">
        <v>192</v>
      </c>
      <c r="C236" s="13">
        <v>0</v>
      </c>
      <c r="D236" s="13">
        <v>0</v>
      </c>
      <c r="E236" s="24">
        <v>0</v>
      </c>
    </row>
    <row r="237" spans="1:5" ht="16.7" customHeight="1" x14ac:dyDescent="0.25">
      <c r="A237" s="203" t="s">
        <v>188</v>
      </c>
      <c r="B237" s="204"/>
      <c r="C237" s="25">
        <v>92</v>
      </c>
      <c r="D237" s="25">
        <v>109</v>
      </c>
      <c r="E237" s="26">
        <v>59</v>
      </c>
    </row>
    <row r="238" spans="1:5" x14ac:dyDescent="0.25">
      <c r="A238" s="196" t="s">
        <v>193</v>
      </c>
      <c r="B238" s="12" t="s">
        <v>194</v>
      </c>
      <c r="C238" s="13">
        <v>11</v>
      </c>
      <c r="D238" s="13">
        <v>11</v>
      </c>
      <c r="E238" s="24">
        <v>153</v>
      </c>
    </row>
    <row r="239" spans="1:5" x14ac:dyDescent="0.25">
      <c r="A239" s="197"/>
      <c r="B239" s="12" t="s">
        <v>195</v>
      </c>
      <c r="C239" s="20"/>
      <c r="D239" s="20"/>
      <c r="E239" s="23"/>
    </row>
    <row r="240" spans="1:5" x14ac:dyDescent="0.25">
      <c r="A240" s="197"/>
      <c r="B240" s="12" t="s">
        <v>196</v>
      </c>
      <c r="C240" s="20"/>
      <c r="D240" s="20"/>
      <c r="E240" s="23"/>
    </row>
    <row r="241" spans="1:5" x14ac:dyDescent="0.25">
      <c r="A241" s="197"/>
      <c r="B241" s="12" t="s">
        <v>197</v>
      </c>
      <c r="C241" s="20"/>
      <c r="D241" s="20"/>
      <c r="E241" s="23"/>
    </row>
    <row r="242" spans="1:5" x14ac:dyDescent="0.25">
      <c r="A242" s="197"/>
      <c r="B242" s="12" t="s">
        <v>198</v>
      </c>
      <c r="C242" s="13">
        <v>34</v>
      </c>
      <c r="D242" s="13">
        <v>38</v>
      </c>
      <c r="E242" s="24">
        <v>12</v>
      </c>
    </row>
    <row r="243" spans="1:5" x14ac:dyDescent="0.25">
      <c r="A243" s="197"/>
      <c r="B243" s="12" t="s">
        <v>199</v>
      </c>
      <c r="C243" s="20"/>
      <c r="D243" s="20"/>
      <c r="E243" s="23"/>
    </row>
    <row r="244" spans="1:5" x14ac:dyDescent="0.25">
      <c r="A244" s="197"/>
      <c r="B244" s="12" t="s">
        <v>200</v>
      </c>
      <c r="C244" s="20"/>
      <c r="D244" s="20"/>
      <c r="E244" s="23"/>
    </row>
    <row r="245" spans="1:5" x14ac:dyDescent="0.25">
      <c r="A245" s="197"/>
      <c r="B245" s="12" t="s">
        <v>201</v>
      </c>
      <c r="C245" s="13">
        <v>5</v>
      </c>
      <c r="D245" s="13">
        <v>7</v>
      </c>
      <c r="E245" s="24">
        <v>3</v>
      </c>
    </row>
    <row r="246" spans="1:5" x14ac:dyDescent="0.25">
      <c r="A246" s="197"/>
      <c r="B246" s="12" t="s">
        <v>202</v>
      </c>
      <c r="C246" s="20"/>
      <c r="D246" s="20"/>
      <c r="E246" s="23"/>
    </row>
    <row r="247" spans="1:5" x14ac:dyDescent="0.25">
      <c r="A247" s="197"/>
      <c r="B247" s="12" t="s">
        <v>203</v>
      </c>
      <c r="C247" s="20"/>
      <c r="D247" s="20"/>
      <c r="E247" s="23"/>
    </row>
    <row r="248" spans="1:5" x14ac:dyDescent="0.25">
      <c r="A248" s="197"/>
      <c r="B248" s="12" t="s">
        <v>204</v>
      </c>
      <c r="C248" s="20"/>
      <c r="D248" s="20"/>
      <c r="E248" s="23"/>
    </row>
    <row r="249" spans="1:5" x14ac:dyDescent="0.25">
      <c r="A249" s="197"/>
      <c r="B249" s="12" t="s">
        <v>205</v>
      </c>
      <c r="C249" s="20"/>
      <c r="D249" s="20"/>
      <c r="E249" s="23"/>
    </row>
    <row r="250" spans="1:5" x14ac:dyDescent="0.25">
      <c r="A250" s="197"/>
      <c r="B250" s="12" t="s">
        <v>206</v>
      </c>
      <c r="C250" s="20"/>
      <c r="D250" s="20"/>
      <c r="E250" s="23"/>
    </row>
    <row r="251" spans="1:5" x14ac:dyDescent="0.25">
      <c r="A251" s="197"/>
      <c r="B251" s="12" t="s">
        <v>207</v>
      </c>
      <c r="C251" s="20"/>
      <c r="D251" s="20"/>
      <c r="E251" s="23"/>
    </row>
    <row r="252" spans="1:5" x14ac:dyDescent="0.25">
      <c r="A252" s="197"/>
      <c r="B252" s="12" t="s">
        <v>208</v>
      </c>
      <c r="C252" s="20"/>
      <c r="D252" s="20"/>
      <c r="E252" s="23"/>
    </row>
    <row r="253" spans="1:5" x14ac:dyDescent="0.25">
      <c r="A253" s="197"/>
      <c r="B253" s="12" t="s">
        <v>209</v>
      </c>
      <c r="C253" s="20"/>
      <c r="D253" s="20"/>
      <c r="E253" s="23"/>
    </row>
    <row r="254" spans="1:5" x14ac:dyDescent="0.25">
      <c r="A254" s="197"/>
      <c r="B254" s="12" t="s">
        <v>210</v>
      </c>
      <c r="C254" s="20"/>
      <c r="D254" s="20"/>
      <c r="E254" s="23"/>
    </row>
    <row r="255" spans="1:5" x14ac:dyDescent="0.25">
      <c r="A255" s="197"/>
      <c r="B255" s="12" t="s">
        <v>211</v>
      </c>
      <c r="C255" s="20"/>
      <c r="D255" s="20"/>
      <c r="E255" s="23"/>
    </row>
    <row r="256" spans="1:5" x14ac:dyDescent="0.25">
      <c r="A256" s="197"/>
      <c r="B256" s="12" t="s">
        <v>212</v>
      </c>
      <c r="C256" s="20"/>
      <c r="D256" s="20"/>
      <c r="E256" s="23"/>
    </row>
    <row r="257" spans="1:5" x14ac:dyDescent="0.25">
      <c r="A257" s="197"/>
      <c r="B257" s="12" t="s">
        <v>213</v>
      </c>
      <c r="C257" s="20"/>
      <c r="D257" s="20"/>
      <c r="E257" s="23"/>
    </row>
    <row r="258" spans="1:5" x14ac:dyDescent="0.25">
      <c r="A258" s="197"/>
      <c r="B258" s="12" t="s">
        <v>214</v>
      </c>
      <c r="C258" s="20"/>
      <c r="D258" s="20"/>
      <c r="E258" s="23"/>
    </row>
    <row r="259" spans="1:5" x14ac:dyDescent="0.25">
      <c r="A259" s="197"/>
      <c r="B259" s="12" t="s">
        <v>215</v>
      </c>
      <c r="C259" s="13">
        <v>23</v>
      </c>
      <c r="D259" s="13">
        <v>40</v>
      </c>
      <c r="E259" s="24">
        <v>10</v>
      </c>
    </row>
    <row r="260" spans="1:5" x14ac:dyDescent="0.25">
      <c r="A260" s="197"/>
      <c r="B260" s="12" t="s">
        <v>216</v>
      </c>
      <c r="C260" s="20"/>
      <c r="D260" s="20"/>
      <c r="E260" s="23"/>
    </row>
    <row r="261" spans="1:5" x14ac:dyDescent="0.25">
      <c r="A261" s="197"/>
      <c r="B261" s="12" t="s">
        <v>217</v>
      </c>
      <c r="C261" s="20"/>
      <c r="D261" s="20"/>
      <c r="E261" s="23"/>
    </row>
    <row r="262" spans="1:5" x14ac:dyDescent="0.25">
      <c r="A262" s="197"/>
      <c r="B262" s="12" t="s">
        <v>218</v>
      </c>
      <c r="C262" s="20"/>
      <c r="D262" s="20"/>
      <c r="E262" s="23"/>
    </row>
    <row r="263" spans="1:5" x14ac:dyDescent="0.25">
      <c r="A263" s="197"/>
      <c r="B263" s="12" t="s">
        <v>219</v>
      </c>
      <c r="C263" s="20"/>
      <c r="D263" s="20"/>
      <c r="E263" s="23"/>
    </row>
    <row r="264" spans="1:5" x14ac:dyDescent="0.25">
      <c r="A264" s="197"/>
      <c r="B264" s="12" t="s">
        <v>220</v>
      </c>
      <c r="C264" s="20"/>
      <c r="D264" s="20"/>
      <c r="E264" s="23"/>
    </row>
    <row r="265" spans="1:5" x14ac:dyDescent="0.25">
      <c r="A265" s="197"/>
      <c r="B265" s="12" t="s">
        <v>221</v>
      </c>
      <c r="C265" s="20"/>
      <c r="D265" s="20"/>
      <c r="E265" s="23"/>
    </row>
    <row r="266" spans="1:5" x14ac:dyDescent="0.25">
      <c r="A266" s="197"/>
      <c r="B266" s="12" t="s">
        <v>222</v>
      </c>
      <c r="C266" s="20"/>
      <c r="D266" s="20"/>
      <c r="E266" s="23"/>
    </row>
    <row r="267" spans="1:5" x14ac:dyDescent="0.25">
      <c r="A267" s="197"/>
      <c r="B267" s="12" t="s">
        <v>223</v>
      </c>
      <c r="C267" s="20"/>
      <c r="D267" s="20"/>
      <c r="E267" s="23"/>
    </row>
    <row r="268" spans="1:5" x14ac:dyDescent="0.25">
      <c r="A268" s="197"/>
      <c r="B268" s="12" t="s">
        <v>224</v>
      </c>
      <c r="C268" s="20"/>
      <c r="D268" s="20"/>
      <c r="E268" s="23"/>
    </row>
    <row r="269" spans="1:5" x14ac:dyDescent="0.25">
      <c r="A269" s="197"/>
      <c r="B269" s="12" t="s">
        <v>225</v>
      </c>
      <c r="C269" s="13">
        <v>5</v>
      </c>
      <c r="D269" s="13">
        <v>7</v>
      </c>
      <c r="E269" s="24">
        <v>1</v>
      </c>
    </row>
    <row r="270" spans="1:5" x14ac:dyDescent="0.25">
      <c r="A270" s="198"/>
      <c r="B270" s="12" t="s">
        <v>226</v>
      </c>
      <c r="C270" s="20"/>
      <c r="D270" s="20"/>
      <c r="E270" s="23"/>
    </row>
    <row r="271" spans="1:5" ht="16.7" customHeight="1" x14ac:dyDescent="0.25">
      <c r="A271" s="203" t="s">
        <v>188</v>
      </c>
      <c r="B271" s="204"/>
      <c r="C271" s="25">
        <v>78</v>
      </c>
      <c r="D271" s="25">
        <v>103</v>
      </c>
      <c r="E271" s="26">
        <v>179</v>
      </c>
    </row>
    <row r="272" spans="1:5" ht="16.7" customHeight="1" x14ac:dyDescent="0.25">
      <c r="A272" s="11" t="s">
        <v>227</v>
      </c>
      <c r="B272" s="12" t="s">
        <v>228</v>
      </c>
      <c r="C272" s="13">
        <v>23</v>
      </c>
      <c r="D272" s="13">
        <v>23</v>
      </c>
      <c r="E272" s="24">
        <v>45</v>
      </c>
    </row>
    <row r="273" spans="1:5" ht="16.7" customHeight="1" x14ac:dyDescent="0.25">
      <c r="A273" s="203" t="s">
        <v>188</v>
      </c>
      <c r="B273" s="204"/>
      <c r="C273" s="25">
        <v>23</v>
      </c>
      <c r="D273" s="25">
        <v>23</v>
      </c>
      <c r="E273" s="26">
        <v>45</v>
      </c>
    </row>
    <row r="274" spans="1:5" x14ac:dyDescent="0.25">
      <c r="A274" s="196" t="s">
        <v>229</v>
      </c>
      <c r="B274" s="12" t="s">
        <v>230</v>
      </c>
      <c r="C274" s="20"/>
      <c r="D274" s="20"/>
      <c r="E274" s="23"/>
    </row>
    <row r="275" spans="1:5" x14ac:dyDescent="0.25">
      <c r="A275" s="197"/>
      <c r="B275" s="12" t="s">
        <v>231</v>
      </c>
      <c r="C275" s="13">
        <v>1</v>
      </c>
      <c r="D275" s="13">
        <v>1</v>
      </c>
      <c r="E275" s="24">
        <v>1</v>
      </c>
    </row>
    <row r="276" spans="1:5" x14ac:dyDescent="0.25">
      <c r="A276" s="197"/>
      <c r="B276" s="12" t="s">
        <v>232</v>
      </c>
      <c r="C276" s="20"/>
      <c r="D276" s="20"/>
      <c r="E276" s="23"/>
    </row>
    <row r="277" spans="1:5" x14ac:dyDescent="0.25">
      <c r="A277" s="197"/>
      <c r="B277" s="12" t="s">
        <v>233</v>
      </c>
      <c r="C277" s="13">
        <v>14</v>
      </c>
      <c r="D277" s="13">
        <v>14</v>
      </c>
      <c r="E277" s="24">
        <v>514</v>
      </c>
    </row>
    <row r="278" spans="1:5" x14ac:dyDescent="0.25">
      <c r="A278" s="197"/>
      <c r="B278" s="12" t="s">
        <v>234</v>
      </c>
      <c r="C278" s="20"/>
      <c r="D278" s="20"/>
      <c r="E278" s="23"/>
    </row>
    <row r="279" spans="1:5" x14ac:dyDescent="0.25">
      <c r="A279" s="197"/>
      <c r="B279" s="12" t="s">
        <v>235</v>
      </c>
      <c r="C279" s="20"/>
      <c r="D279" s="20"/>
      <c r="E279" s="23"/>
    </row>
    <row r="280" spans="1:5" x14ac:dyDescent="0.25">
      <c r="A280" s="197"/>
      <c r="B280" s="12" t="s">
        <v>236</v>
      </c>
      <c r="C280" s="20"/>
      <c r="D280" s="20"/>
      <c r="E280" s="23"/>
    </row>
    <row r="281" spans="1:5" x14ac:dyDescent="0.25">
      <c r="A281" s="197"/>
      <c r="B281" s="12" t="s">
        <v>237</v>
      </c>
      <c r="C281" s="20"/>
      <c r="D281" s="20"/>
      <c r="E281" s="23"/>
    </row>
    <row r="282" spans="1:5" x14ac:dyDescent="0.25">
      <c r="A282" s="198"/>
      <c r="B282" s="12" t="s">
        <v>238</v>
      </c>
      <c r="C282" s="20"/>
      <c r="D282" s="20"/>
      <c r="E282" s="23"/>
    </row>
    <row r="283" spans="1:5" ht="16.7" customHeight="1" x14ac:dyDescent="0.25">
      <c r="A283" s="203" t="s">
        <v>188</v>
      </c>
      <c r="B283" s="204"/>
      <c r="C283" s="25">
        <v>15</v>
      </c>
      <c r="D283" s="25">
        <v>15</v>
      </c>
      <c r="E283" s="26">
        <v>515</v>
      </c>
    </row>
    <row r="284" spans="1:5" x14ac:dyDescent="0.25">
      <c r="A284" s="196" t="s">
        <v>239</v>
      </c>
      <c r="B284" s="12" t="s">
        <v>240</v>
      </c>
      <c r="C284" s="20"/>
      <c r="D284" s="20"/>
      <c r="E284" s="23"/>
    </row>
    <row r="285" spans="1:5" x14ac:dyDescent="0.25">
      <c r="A285" s="197"/>
      <c r="B285" s="12" t="s">
        <v>241</v>
      </c>
      <c r="C285" s="20"/>
      <c r="D285" s="20"/>
      <c r="E285" s="23"/>
    </row>
    <row r="286" spans="1:5" x14ac:dyDescent="0.25">
      <c r="A286" s="198"/>
      <c r="B286" s="12" t="s">
        <v>190</v>
      </c>
      <c r="C286" s="20"/>
      <c r="D286" s="20"/>
      <c r="E286" s="23"/>
    </row>
    <row r="287" spans="1:5" ht="16.7" customHeight="1" x14ac:dyDescent="0.25">
      <c r="A287" s="203" t="s">
        <v>188</v>
      </c>
      <c r="B287" s="204"/>
      <c r="C287" s="27"/>
      <c r="D287" s="27"/>
      <c r="E287" s="28"/>
    </row>
    <row r="288" spans="1:5" x14ac:dyDescent="0.25">
      <c r="A288" s="196" t="s">
        <v>242</v>
      </c>
      <c r="B288" s="12" t="s">
        <v>243</v>
      </c>
      <c r="C288" s="20"/>
      <c r="D288" s="20"/>
      <c r="E288" s="23"/>
    </row>
    <row r="289" spans="1:5" x14ac:dyDescent="0.25">
      <c r="A289" s="197"/>
      <c r="B289" s="12" t="s">
        <v>244</v>
      </c>
      <c r="C289" s="13">
        <v>1</v>
      </c>
      <c r="D289" s="13">
        <v>4</v>
      </c>
      <c r="E289" s="24">
        <v>2</v>
      </c>
    </row>
    <row r="290" spans="1:5" x14ac:dyDescent="0.25">
      <c r="A290" s="197"/>
      <c r="B290" s="12" t="s">
        <v>245</v>
      </c>
      <c r="C290" s="20"/>
      <c r="D290" s="20"/>
      <c r="E290" s="23"/>
    </row>
    <row r="291" spans="1:5" x14ac:dyDescent="0.25">
      <c r="A291" s="197"/>
      <c r="B291" s="12" t="s">
        <v>246</v>
      </c>
      <c r="C291" s="20"/>
      <c r="D291" s="20"/>
      <c r="E291" s="23"/>
    </row>
    <row r="292" spans="1:5" x14ac:dyDescent="0.25">
      <c r="A292" s="197"/>
      <c r="B292" s="12" t="s">
        <v>247</v>
      </c>
      <c r="C292" s="20"/>
      <c r="D292" s="20"/>
      <c r="E292" s="23"/>
    </row>
    <row r="293" spans="1:5" x14ac:dyDescent="0.25">
      <c r="A293" s="197"/>
      <c r="B293" s="12" t="s">
        <v>248</v>
      </c>
      <c r="C293" s="13">
        <v>6</v>
      </c>
      <c r="D293" s="13">
        <v>5</v>
      </c>
      <c r="E293" s="24">
        <v>2</v>
      </c>
    </row>
    <row r="294" spans="1:5" x14ac:dyDescent="0.25">
      <c r="A294" s="197"/>
      <c r="B294" s="12" t="s">
        <v>249</v>
      </c>
      <c r="C294" s="20"/>
      <c r="D294" s="20"/>
      <c r="E294" s="23"/>
    </row>
    <row r="295" spans="1:5" x14ac:dyDescent="0.25">
      <c r="A295" s="197"/>
      <c r="B295" s="12" t="s">
        <v>250</v>
      </c>
      <c r="C295" s="20"/>
      <c r="D295" s="20"/>
      <c r="E295" s="23"/>
    </row>
    <row r="296" spans="1:5" x14ac:dyDescent="0.25">
      <c r="A296" s="197"/>
      <c r="B296" s="12" t="s">
        <v>251</v>
      </c>
      <c r="C296" s="13">
        <v>49</v>
      </c>
      <c r="D296" s="13">
        <v>67</v>
      </c>
      <c r="E296" s="24">
        <v>6</v>
      </c>
    </row>
    <row r="297" spans="1:5" x14ac:dyDescent="0.25">
      <c r="A297" s="197"/>
      <c r="B297" s="12" t="s">
        <v>252</v>
      </c>
      <c r="C297" s="13">
        <v>2</v>
      </c>
      <c r="D297" s="13">
        <v>0</v>
      </c>
      <c r="E297" s="24">
        <v>0</v>
      </c>
    </row>
    <row r="298" spans="1:5" x14ac:dyDescent="0.25">
      <c r="A298" s="198"/>
      <c r="B298" s="12" t="s">
        <v>253</v>
      </c>
      <c r="C298" s="20"/>
      <c r="D298" s="20"/>
      <c r="E298" s="23"/>
    </row>
    <row r="299" spans="1:5" ht="16.7" customHeight="1" x14ac:dyDescent="0.25">
      <c r="A299" s="203" t="s">
        <v>188</v>
      </c>
      <c r="B299" s="204"/>
      <c r="C299" s="25">
        <v>58</v>
      </c>
      <c r="D299" s="25">
        <v>76</v>
      </c>
      <c r="E299" s="26">
        <v>10</v>
      </c>
    </row>
    <row r="300" spans="1:5" x14ac:dyDescent="0.25">
      <c r="A300" s="196" t="s">
        <v>254</v>
      </c>
      <c r="B300" s="12" t="s">
        <v>255</v>
      </c>
      <c r="C300" s="13">
        <v>63</v>
      </c>
      <c r="D300" s="13">
        <v>76</v>
      </c>
      <c r="E300" s="24">
        <v>1523</v>
      </c>
    </row>
    <row r="301" spans="1:5" x14ac:dyDescent="0.25">
      <c r="A301" s="197"/>
      <c r="B301" s="12" t="s">
        <v>256</v>
      </c>
      <c r="C301" s="13">
        <v>96</v>
      </c>
      <c r="D301" s="13">
        <v>106</v>
      </c>
      <c r="E301" s="24">
        <v>0</v>
      </c>
    </row>
    <row r="302" spans="1:5" x14ac:dyDescent="0.25">
      <c r="A302" s="198"/>
      <c r="B302" s="12" t="s">
        <v>257</v>
      </c>
      <c r="C302" s="20"/>
      <c r="D302" s="20"/>
      <c r="E302" s="23"/>
    </row>
    <row r="303" spans="1:5" ht="16.7" customHeight="1" x14ac:dyDescent="0.25">
      <c r="A303" s="203" t="s">
        <v>188</v>
      </c>
      <c r="B303" s="204"/>
      <c r="C303" s="25">
        <v>159</v>
      </c>
      <c r="D303" s="25">
        <v>182</v>
      </c>
      <c r="E303" s="26">
        <v>1523</v>
      </c>
    </row>
    <row r="304" spans="1:5" x14ac:dyDescent="0.25">
      <c r="A304" s="196" t="s">
        <v>258</v>
      </c>
      <c r="B304" s="12" t="s">
        <v>259</v>
      </c>
      <c r="C304" s="20"/>
      <c r="D304" s="20"/>
      <c r="E304" s="23"/>
    </row>
    <row r="305" spans="1:5" x14ac:dyDescent="0.25">
      <c r="A305" s="197"/>
      <c r="B305" s="12" t="s">
        <v>260</v>
      </c>
      <c r="C305" s="13">
        <v>710</v>
      </c>
      <c r="D305" s="13">
        <v>766</v>
      </c>
      <c r="E305" s="24">
        <v>5159</v>
      </c>
    </row>
    <row r="306" spans="1:5" x14ac:dyDescent="0.25">
      <c r="A306" s="198"/>
      <c r="B306" s="12" t="s">
        <v>261</v>
      </c>
      <c r="C306" s="20"/>
      <c r="D306" s="20"/>
      <c r="E306" s="24">
        <v>4</v>
      </c>
    </row>
    <row r="307" spans="1:5" ht="16.7" customHeight="1" x14ac:dyDescent="0.25">
      <c r="A307" s="203" t="s">
        <v>188</v>
      </c>
      <c r="B307" s="204"/>
      <c r="C307" s="25">
        <v>710</v>
      </c>
      <c r="D307" s="25">
        <v>766</v>
      </c>
      <c r="E307" s="26">
        <v>5163</v>
      </c>
    </row>
    <row r="308" spans="1:5" x14ac:dyDescent="0.25">
      <c r="A308" s="196" t="s">
        <v>262</v>
      </c>
      <c r="B308" s="12" t="s">
        <v>263</v>
      </c>
      <c r="C308" s="20"/>
      <c r="D308" s="20"/>
      <c r="E308" s="23"/>
    </row>
    <row r="309" spans="1:5" x14ac:dyDescent="0.25">
      <c r="A309" s="197"/>
      <c r="B309" s="12" t="s">
        <v>264</v>
      </c>
      <c r="C309" s="13">
        <v>33</v>
      </c>
      <c r="D309" s="13">
        <v>24</v>
      </c>
      <c r="E309" s="24">
        <v>6</v>
      </c>
    </row>
    <row r="310" spans="1:5" x14ac:dyDescent="0.25">
      <c r="A310" s="197"/>
      <c r="B310" s="12" t="s">
        <v>265</v>
      </c>
      <c r="C310" s="13">
        <v>3</v>
      </c>
      <c r="D310" s="20"/>
      <c r="E310" s="23"/>
    </row>
    <row r="311" spans="1:5" x14ac:dyDescent="0.25">
      <c r="A311" s="197"/>
      <c r="B311" s="12" t="s">
        <v>266</v>
      </c>
      <c r="C311" s="20"/>
      <c r="D311" s="20"/>
      <c r="E311" s="23"/>
    </row>
    <row r="312" spans="1:5" x14ac:dyDescent="0.25">
      <c r="A312" s="197"/>
      <c r="B312" s="12" t="s">
        <v>255</v>
      </c>
      <c r="C312" s="20"/>
      <c r="D312" s="20"/>
      <c r="E312" s="23"/>
    </row>
    <row r="313" spans="1:5" x14ac:dyDescent="0.25">
      <c r="A313" s="197"/>
      <c r="B313" s="12" t="s">
        <v>267</v>
      </c>
      <c r="C313" s="20"/>
      <c r="D313" s="20"/>
      <c r="E313" s="23"/>
    </row>
    <row r="314" spans="1:5" x14ac:dyDescent="0.25">
      <c r="A314" s="197"/>
      <c r="B314" s="12" t="s">
        <v>268</v>
      </c>
      <c r="C314" s="20"/>
      <c r="D314" s="20"/>
      <c r="E314" s="23"/>
    </row>
    <row r="315" spans="1:5" x14ac:dyDescent="0.25">
      <c r="A315" s="197"/>
      <c r="B315" s="12" t="s">
        <v>269</v>
      </c>
      <c r="C315" s="20"/>
      <c r="D315" s="20"/>
      <c r="E315" s="23"/>
    </row>
    <row r="316" spans="1:5" x14ac:dyDescent="0.25">
      <c r="A316" s="197"/>
      <c r="B316" s="12" t="s">
        <v>270</v>
      </c>
      <c r="C316" s="20"/>
      <c r="D316" s="20"/>
      <c r="E316" s="23"/>
    </row>
    <row r="317" spans="1:5" x14ac:dyDescent="0.25">
      <c r="A317" s="197"/>
      <c r="B317" s="12" t="s">
        <v>271</v>
      </c>
      <c r="C317" s="20"/>
      <c r="D317" s="20"/>
      <c r="E317" s="23"/>
    </row>
    <row r="318" spans="1:5" x14ac:dyDescent="0.25">
      <c r="A318" s="197"/>
      <c r="B318" s="12" t="s">
        <v>272</v>
      </c>
      <c r="C318" s="20"/>
      <c r="D318" s="20"/>
      <c r="E318" s="23"/>
    </row>
    <row r="319" spans="1:5" x14ac:dyDescent="0.25">
      <c r="A319" s="197"/>
      <c r="B319" s="12" t="s">
        <v>273</v>
      </c>
      <c r="C319" s="20"/>
      <c r="D319" s="20"/>
      <c r="E319" s="23"/>
    </row>
    <row r="320" spans="1:5" x14ac:dyDescent="0.25">
      <c r="A320" s="198"/>
      <c r="B320" s="12" t="s">
        <v>274</v>
      </c>
      <c r="C320" s="20"/>
      <c r="D320" s="20"/>
      <c r="E320" s="23"/>
    </row>
    <row r="321" spans="1:5" ht="16.7" customHeight="1" x14ac:dyDescent="0.25">
      <c r="A321" s="203" t="s">
        <v>188</v>
      </c>
      <c r="B321" s="204"/>
      <c r="C321" s="25">
        <v>36</v>
      </c>
      <c r="D321" s="25">
        <v>24</v>
      </c>
      <c r="E321" s="26">
        <v>6</v>
      </c>
    </row>
    <row r="322" spans="1:5" x14ac:dyDescent="0.25">
      <c r="A322" s="196" t="s">
        <v>275</v>
      </c>
      <c r="B322" s="12" t="s">
        <v>276</v>
      </c>
      <c r="C322" s="20"/>
      <c r="D322" s="20"/>
      <c r="E322" s="23"/>
    </row>
    <row r="323" spans="1:5" x14ac:dyDescent="0.25">
      <c r="A323" s="197"/>
      <c r="B323" s="12" t="s">
        <v>277</v>
      </c>
      <c r="C323" s="20"/>
      <c r="D323" s="20"/>
      <c r="E323" s="23"/>
    </row>
    <row r="324" spans="1:5" x14ac:dyDescent="0.25">
      <c r="A324" s="197"/>
      <c r="B324" s="12" t="s">
        <v>200</v>
      </c>
      <c r="C324" s="20"/>
      <c r="D324" s="20"/>
      <c r="E324" s="23"/>
    </row>
    <row r="325" spans="1:5" x14ac:dyDescent="0.25">
      <c r="A325" s="197"/>
      <c r="B325" s="12" t="s">
        <v>201</v>
      </c>
      <c r="C325" s="20"/>
      <c r="D325" s="20"/>
      <c r="E325" s="23"/>
    </row>
    <row r="326" spans="1:5" x14ac:dyDescent="0.25">
      <c r="A326" s="197"/>
      <c r="B326" s="12" t="s">
        <v>202</v>
      </c>
      <c r="C326" s="20"/>
      <c r="D326" s="20"/>
      <c r="E326" s="23"/>
    </row>
    <row r="327" spans="1:5" x14ac:dyDescent="0.25">
      <c r="A327" s="197"/>
      <c r="B327" s="12" t="s">
        <v>203</v>
      </c>
      <c r="C327" s="20"/>
      <c r="D327" s="20"/>
      <c r="E327" s="23"/>
    </row>
    <row r="328" spans="1:5" x14ac:dyDescent="0.25">
      <c r="A328" s="197"/>
      <c r="B328" s="12" t="s">
        <v>278</v>
      </c>
      <c r="C328" s="20"/>
      <c r="D328" s="20"/>
      <c r="E328" s="23"/>
    </row>
    <row r="329" spans="1:5" x14ac:dyDescent="0.25">
      <c r="A329" s="197"/>
      <c r="B329" s="12" t="s">
        <v>279</v>
      </c>
      <c r="C329" s="13">
        <v>0</v>
      </c>
      <c r="D329" s="13">
        <v>0</v>
      </c>
      <c r="E329" s="24">
        <v>0</v>
      </c>
    </row>
    <row r="330" spans="1:5" x14ac:dyDescent="0.25">
      <c r="A330" s="197"/>
      <c r="B330" s="12" t="s">
        <v>280</v>
      </c>
      <c r="C330" s="20"/>
      <c r="D330" s="20"/>
      <c r="E330" s="23"/>
    </row>
    <row r="331" spans="1:5" x14ac:dyDescent="0.25">
      <c r="A331" s="197"/>
      <c r="B331" s="12" t="s">
        <v>210</v>
      </c>
      <c r="C331" s="20"/>
      <c r="D331" s="20"/>
      <c r="E331" s="23"/>
    </row>
    <row r="332" spans="1:5" x14ac:dyDescent="0.25">
      <c r="A332" s="197"/>
      <c r="B332" s="12" t="s">
        <v>281</v>
      </c>
      <c r="C332" s="20"/>
      <c r="D332" s="20"/>
      <c r="E332" s="23"/>
    </row>
    <row r="333" spans="1:5" x14ac:dyDescent="0.25">
      <c r="A333" s="197"/>
      <c r="B333" s="12" t="s">
        <v>213</v>
      </c>
      <c r="C333" s="13">
        <v>2</v>
      </c>
      <c r="D333" s="13">
        <v>2</v>
      </c>
      <c r="E333" s="24">
        <v>0</v>
      </c>
    </row>
    <row r="334" spans="1:5" x14ac:dyDescent="0.25">
      <c r="A334" s="197"/>
      <c r="B334" s="12" t="s">
        <v>214</v>
      </c>
      <c r="C334" s="20"/>
      <c r="D334" s="20"/>
      <c r="E334" s="23"/>
    </row>
    <row r="335" spans="1:5" x14ac:dyDescent="0.25">
      <c r="A335" s="197"/>
      <c r="B335" s="12" t="s">
        <v>282</v>
      </c>
      <c r="C335" s="13">
        <v>459</v>
      </c>
      <c r="D335" s="13">
        <v>357</v>
      </c>
      <c r="E335" s="24">
        <v>570</v>
      </c>
    </row>
    <row r="336" spans="1:5" x14ac:dyDescent="0.25">
      <c r="A336" s="197"/>
      <c r="B336" s="12" t="s">
        <v>283</v>
      </c>
      <c r="C336" s="13">
        <v>758</v>
      </c>
      <c r="D336" s="13">
        <v>700</v>
      </c>
      <c r="E336" s="24">
        <v>0</v>
      </c>
    </row>
    <row r="337" spans="1:5" x14ac:dyDescent="0.25">
      <c r="A337" s="197"/>
      <c r="B337" s="12" t="s">
        <v>284</v>
      </c>
      <c r="C337" s="20"/>
      <c r="D337" s="20"/>
      <c r="E337" s="23"/>
    </row>
    <row r="338" spans="1:5" x14ac:dyDescent="0.25">
      <c r="A338" s="197"/>
      <c r="B338" s="12" t="s">
        <v>218</v>
      </c>
      <c r="C338" s="20"/>
      <c r="D338" s="20"/>
      <c r="E338" s="23"/>
    </row>
    <row r="339" spans="1:5" x14ac:dyDescent="0.25">
      <c r="A339" s="197"/>
      <c r="B339" s="12" t="s">
        <v>285</v>
      </c>
      <c r="C339" s="13">
        <v>2</v>
      </c>
      <c r="D339" s="13">
        <v>0</v>
      </c>
      <c r="E339" s="24">
        <v>0</v>
      </c>
    </row>
    <row r="340" spans="1:5" x14ac:dyDescent="0.25">
      <c r="A340" s="197"/>
      <c r="B340" s="12" t="s">
        <v>286</v>
      </c>
      <c r="C340" s="13">
        <v>4</v>
      </c>
      <c r="D340" s="13">
        <v>1</v>
      </c>
      <c r="E340" s="24">
        <v>4</v>
      </c>
    </row>
    <row r="341" spans="1:5" x14ac:dyDescent="0.25">
      <c r="A341" s="197"/>
      <c r="B341" s="12" t="s">
        <v>287</v>
      </c>
      <c r="C341" s="20"/>
      <c r="D341" s="20"/>
      <c r="E341" s="23"/>
    </row>
    <row r="342" spans="1:5" x14ac:dyDescent="0.25">
      <c r="A342" s="197"/>
      <c r="B342" s="12" t="s">
        <v>223</v>
      </c>
      <c r="C342" s="20"/>
      <c r="D342" s="13">
        <v>418</v>
      </c>
      <c r="E342" s="23"/>
    </row>
    <row r="343" spans="1:5" x14ac:dyDescent="0.25">
      <c r="A343" s="198"/>
      <c r="B343" s="12" t="s">
        <v>226</v>
      </c>
      <c r="C343" s="13">
        <v>1709</v>
      </c>
      <c r="D343" s="13">
        <v>298</v>
      </c>
      <c r="E343" s="24">
        <v>547</v>
      </c>
    </row>
    <row r="344" spans="1:5" ht="16.7" customHeight="1" x14ac:dyDescent="0.25">
      <c r="A344" s="203" t="s">
        <v>188</v>
      </c>
      <c r="B344" s="204"/>
      <c r="C344" s="29">
        <v>2934</v>
      </c>
      <c r="D344" s="29">
        <v>1776</v>
      </c>
      <c r="E344" s="30">
        <v>1121</v>
      </c>
    </row>
  </sheetData>
  <sheetProtection algorithmName="SHA-512" hashValue="IK9aVLhYP8JzUEZv0mH7ZrROwAecM9gqrW0ZIHX/cQ0HfTeE20hnJVSE8i18QLdgeN50cysWtys8ozM8QZgSiw==" saltValue="u8iI2xWu6yx9K8Mus1P7VQ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5" customWidth="1"/>
    <col min="19" max="20" width="25" style="105" customWidth="1"/>
    <col min="21" max="21" width="14.28515625" style="105" customWidth="1"/>
    <col min="22" max="22" width="20.28515625" style="105" customWidth="1"/>
    <col min="23" max="23" width="16.5703125" style="105" customWidth="1"/>
    <col min="24" max="24" width="5.28515625" style="105" customWidth="1"/>
    <col min="25" max="25" width="4" style="105" customWidth="1"/>
    <col min="26" max="26" width="13.5703125" style="105" customWidth="1"/>
    <col min="27" max="27" width="22" style="105" customWidth="1"/>
    <col min="28" max="16384" width="11.5703125" style="105"/>
  </cols>
  <sheetData>
    <row r="1" spans="1:50" s="104" customFormat="1" ht="89.25" x14ac:dyDescent="0.25">
      <c r="A1" s="104" t="s">
        <v>963</v>
      </c>
      <c r="B1" s="104" t="s">
        <v>964</v>
      </c>
      <c r="C1" s="104" t="s">
        <v>965</v>
      </c>
      <c r="D1" s="104" t="s">
        <v>966</v>
      </c>
      <c r="E1" s="104" t="s">
        <v>967</v>
      </c>
      <c r="F1" s="104" t="s">
        <v>968</v>
      </c>
      <c r="G1" s="104" t="s">
        <v>969</v>
      </c>
      <c r="H1" s="104" t="s">
        <v>970</v>
      </c>
      <c r="I1" s="104" t="s">
        <v>971</v>
      </c>
      <c r="J1" s="104" t="s">
        <v>972</v>
      </c>
      <c r="K1" s="104" t="s">
        <v>973</v>
      </c>
      <c r="L1" s="104" t="s">
        <v>974</v>
      </c>
      <c r="M1" s="104" t="s">
        <v>975</v>
      </c>
      <c r="N1" s="104" t="s">
        <v>976</v>
      </c>
      <c r="O1" s="104" t="s">
        <v>977</v>
      </c>
      <c r="P1" s="104" t="s">
        <v>978</v>
      </c>
      <c r="Q1" s="104" t="s">
        <v>979</v>
      </c>
      <c r="R1" s="104" t="s">
        <v>980</v>
      </c>
      <c r="S1" s="104" t="s">
        <v>981</v>
      </c>
      <c r="T1" s="104" t="s">
        <v>982</v>
      </c>
      <c r="U1" s="104" t="s">
        <v>983</v>
      </c>
      <c r="V1" s="104" t="s">
        <v>984</v>
      </c>
      <c r="W1" s="104" t="s">
        <v>985</v>
      </c>
      <c r="AA1" s="104" t="s">
        <v>986</v>
      </c>
      <c r="AB1" s="104" t="s">
        <v>987</v>
      </c>
      <c r="AC1" s="104" t="s">
        <v>988</v>
      </c>
      <c r="AD1" s="104" t="s">
        <v>989</v>
      </c>
      <c r="AE1" s="104" t="s">
        <v>990</v>
      </c>
      <c r="AF1" s="104" t="s">
        <v>991</v>
      </c>
      <c r="AI1" s="104" t="s">
        <v>992</v>
      </c>
      <c r="AL1" s="104" t="s">
        <v>993</v>
      </c>
      <c r="AM1" s="104" t="s">
        <v>994</v>
      </c>
      <c r="AN1" s="104" t="s">
        <v>995</v>
      </c>
      <c r="AO1" s="104" t="s">
        <v>996</v>
      </c>
      <c r="AP1" s="104" t="s">
        <v>997</v>
      </c>
      <c r="AQ1" s="104" t="s">
        <v>998</v>
      </c>
      <c r="AR1" s="104" t="s">
        <v>999</v>
      </c>
      <c r="AS1" s="104" t="s">
        <v>1000</v>
      </c>
      <c r="AT1" s="104" t="s">
        <v>1001</v>
      </c>
      <c r="AU1" s="104" t="s">
        <v>1002</v>
      </c>
      <c r="AV1" s="104" t="s">
        <v>1003</v>
      </c>
      <c r="AW1" s="104" t="s">
        <v>1004</v>
      </c>
      <c r="AX1" s="104" t="s">
        <v>1005</v>
      </c>
    </row>
    <row r="2" spans="1:50" x14ac:dyDescent="0.2">
      <c r="A2" s="105" t="s">
        <v>1029</v>
      </c>
      <c r="B2" s="105" t="s">
        <v>1022</v>
      </c>
      <c r="C2" s="105" t="s">
        <v>1012</v>
      </c>
      <c r="D2" s="105" t="s">
        <v>908</v>
      </c>
      <c r="E2" s="105" t="s">
        <v>908</v>
      </c>
      <c r="F2" s="105" t="s">
        <v>940</v>
      </c>
      <c r="G2" s="105" t="s">
        <v>936</v>
      </c>
      <c r="H2" s="105" t="s">
        <v>936</v>
      </c>
      <c r="I2" s="105" t="s">
        <v>908</v>
      </c>
      <c r="J2" s="105" t="s">
        <v>908</v>
      </c>
      <c r="K2" s="105" t="s">
        <v>908</v>
      </c>
      <c r="L2" s="105" t="s">
        <v>908</v>
      </c>
      <c r="M2" s="105" t="s">
        <v>908</v>
      </c>
      <c r="N2" s="105" t="s">
        <v>908</v>
      </c>
      <c r="O2" s="105" t="s">
        <v>908</v>
      </c>
      <c r="P2" s="105" t="s">
        <v>953</v>
      </c>
      <c r="Q2" s="105" t="s">
        <v>953</v>
      </c>
      <c r="S2" s="105" t="s">
        <v>953</v>
      </c>
      <c r="T2" s="105" t="s">
        <v>953</v>
      </c>
      <c r="V2" s="105" t="s">
        <v>27</v>
      </c>
      <c r="W2" s="105" t="s">
        <v>109</v>
      </c>
      <c r="AA2" s="105" t="s">
        <v>793</v>
      </c>
      <c r="AB2" s="105" t="s">
        <v>802</v>
      </c>
      <c r="AC2" s="105" t="s">
        <v>806</v>
      </c>
      <c r="AD2" s="105" t="s">
        <v>476</v>
      </c>
      <c r="AE2" s="105" t="s">
        <v>848</v>
      </c>
      <c r="AF2" s="105" t="s">
        <v>752</v>
      </c>
      <c r="AI2" s="105" t="s">
        <v>177</v>
      </c>
      <c r="AL2" s="105" t="s">
        <v>476</v>
      </c>
      <c r="AM2" s="105" t="s">
        <v>476</v>
      </c>
      <c r="AN2" s="105" t="s">
        <v>476</v>
      </c>
      <c r="AO2" s="105" t="s">
        <v>476</v>
      </c>
      <c r="AT2" s="105" t="s">
        <v>481</v>
      </c>
      <c r="AU2" s="105" t="s">
        <v>478</v>
      </c>
      <c r="AV2" s="105" t="s">
        <v>476</v>
      </c>
      <c r="AW2" s="105" t="s">
        <v>848</v>
      </c>
      <c r="AX2" s="105" t="s">
        <v>848</v>
      </c>
    </row>
    <row r="3" spans="1:50" x14ac:dyDescent="0.2">
      <c r="A3" s="105" t="s">
        <v>1030</v>
      </c>
      <c r="B3" s="105" t="s">
        <v>1023</v>
      </c>
      <c r="C3" s="105" t="s">
        <v>1013</v>
      </c>
      <c r="D3" s="105" t="s">
        <v>909</v>
      </c>
      <c r="E3" s="105" t="s">
        <v>909</v>
      </c>
      <c r="F3" s="105" t="s">
        <v>910</v>
      </c>
      <c r="G3" s="105" t="s">
        <v>909</v>
      </c>
      <c r="H3" s="105" t="s">
        <v>909</v>
      </c>
      <c r="I3" s="105" t="s">
        <v>909</v>
      </c>
      <c r="J3" s="105" t="s">
        <v>909</v>
      </c>
      <c r="K3" s="105" t="s">
        <v>912</v>
      </c>
      <c r="L3" s="105" t="s">
        <v>912</v>
      </c>
      <c r="M3" s="105" t="s">
        <v>910</v>
      </c>
      <c r="N3" s="105" t="s">
        <v>913</v>
      </c>
      <c r="O3" s="105" t="s">
        <v>909</v>
      </c>
      <c r="P3" s="105" t="s">
        <v>910</v>
      </c>
      <c r="Q3" s="105" t="s">
        <v>910</v>
      </c>
      <c r="S3" s="105" t="s">
        <v>910</v>
      </c>
      <c r="T3" s="105" t="s">
        <v>910</v>
      </c>
      <c r="V3" s="105" t="s">
        <v>28</v>
      </c>
      <c r="W3" s="105" t="s">
        <v>110</v>
      </c>
      <c r="AA3" s="105" t="s">
        <v>794</v>
      </c>
      <c r="AB3" s="105" t="s">
        <v>803</v>
      </c>
      <c r="AC3" s="105" t="s">
        <v>807</v>
      </c>
      <c r="AD3" s="105" t="s">
        <v>477</v>
      </c>
      <c r="AE3" s="105" t="s">
        <v>849</v>
      </c>
      <c r="AF3" s="105" t="s">
        <v>696</v>
      </c>
      <c r="AI3" s="105" t="s">
        <v>178</v>
      </c>
      <c r="AL3" s="105" t="s">
        <v>477</v>
      </c>
      <c r="AM3" s="105" t="s">
        <v>477</v>
      </c>
      <c r="AN3" s="105" t="s">
        <v>477</v>
      </c>
      <c r="AO3" s="105" t="s">
        <v>477</v>
      </c>
      <c r="AV3" s="105" t="s">
        <v>477</v>
      </c>
      <c r="AW3" s="105" t="s">
        <v>849</v>
      </c>
      <c r="AX3" s="105" t="s">
        <v>852</v>
      </c>
    </row>
    <row r="4" spans="1:50" x14ac:dyDescent="0.2">
      <c r="A4" s="105" t="s">
        <v>1031</v>
      </c>
      <c r="B4" s="105" t="s">
        <v>1024</v>
      </c>
      <c r="C4" s="105" t="s">
        <v>1014</v>
      </c>
      <c r="D4" s="105" t="s">
        <v>910</v>
      </c>
      <c r="E4" s="105" t="s">
        <v>912</v>
      </c>
      <c r="F4" s="105" t="s">
        <v>912</v>
      </c>
      <c r="G4" s="105" t="s">
        <v>910</v>
      </c>
      <c r="H4" s="105" t="s">
        <v>910</v>
      </c>
      <c r="I4" s="105" t="s">
        <v>910</v>
      </c>
      <c r="J4" s="105" t="s">
        <v>910</v>
      </c>
      <c r="K4" s="105" t="s">
        <v>922</v>
      </c>
      <c r="L4" s="105" t="s">
        <v>921</v>
      </c>
      <c r="M4" s="105" t="s">
        <v>913</v>
      </c>
      <c r="N4" s="105" t="s">
        <v>914</v>
      </c>
      <c r="O4" s="105" t="s">
        <v>910</v>
      </c>
      <c r="P4" s="105" t="s">
        <v>954</v>
      </c>
      <c r="Q4" s="105" t="s">
        <v>954</v>
      </c>
      <c r="S4" s="105" t="s">
        <v>954</v>
      </c>
      <c r="T4" s="105" t="s">
        <v>954</v>
      </c>
      <c r="V4" s="105" t="s">
        <v>29</v>
      </c>
      <c r="W4" s="105" t="s">
        <v>1038</v>
      </c>
      <c r="AA4" s="105" t="s">
        <v>798</v>
      </c>
      <c r="AB4" s="105" t="s">
        <v>804</v>
      </c>
      <c r="AD4" s="105" t="s">
        <v>478</v>
      </c>
      <c r="AE4" s="105" t="s">
        <v>851</v>
      </c>
      <c r="AF4" s="105" t="s">
        <v>858</v>
      </c>
      <c r="AI4" s="105" t="s">
        <v>179</v>
      </c>
      <c r="AL4" s="105" t="s">
        <v>478</v>
      </c>
      <c r="AM4" s="105" t="s">
        <v>478</v>
      </c>
      <c r="AN4" s="105" t="s">
        <v>478</v>
      </c>
      <c r="AO4" s="105" t="s">
        <v>478</v>
      </c>
      <c r="AV4" s="105" t="s">
        <v>478</v>
      </c>
      <c r="AW4" s="105" t="s">
        <v>459</v>
      </c>
    </row>
    <row r="5" spans="1:50" x14ac:dyDescent="0.2">
      <c r="A5" s="105" t="s">
        <v>698</v>
      </c>
      <c r="B5" s="105" t="s">
        <v>105</v>
      </c>
      <c r="C5" s="105" t="s">
        <v>148</v>
      </c>
      <c r="D5" s="105" t="s">
        <v>912</v>
      </c>
      <c r="E5" s="105" t="s">
        <v>914</v>
      </c>
      <c r="F5" s="105" t="s">
        <v>916</v>
      </c>
      <c r="G5" s="105" t="s">
        <v>916</v>
      </c>
      <c r="H5" s="105" t="s">
        <v>912</v>
      </c>
      <c r="I5" s="105" t="s">
        <v>912</v>
      </c>
      <c r="J5" s="105" t="s">
        <v>912</v>
      </c>
      <c r="K5" s="105" t="s">
        <v>928</v>
      </c>
      <c r="L5" s="105" t="s">
        <v>922</v>
      </c>
      <c r="M5" s="105" t="s">
        <v>914</v>
      </c>
      <c r="N5" s="105" t="s">
        <v>925</v>
      </c>
      <c r="O5" s="105" t="s">
        <v>643</v>
      </c>
      <c r="P5" s="105" t="s">
        <v>956</v>
      </c>
      <c r="Q5" s="105" t="s">
        <v>956</v>
      </c>
      <c r="S5" s="105" t="s">
        <v>956</v>
      </c>
      <c r="T5" s="105" t="s">
        <v>956</v>
      </c>
      <c r="V5" s="105" t="s">
        <v>30</v>
      </c>
      <c r="AA5" s="105" t="s">
        <v>800</v>
      </c>
      <c r="AD5" s="105" t="s">
        <v>479</v>
      </c>
      <c r="AE5" s="105" t="s">
        <v>852</v>
      </c>
      <c r="AF5" s="105" t="s">
        <v>790</v>
      </c>
      <c r="AI5" s="105" t="s">
        <v>180</v>
      </c>
      <c r="AL5" s="105" t="s">
        <v>479</v>
      </c>
      <c r="AM5" s="105" t="s">
        <v>479</v>
      </c>
      <c r="AN5" s="105" t="s">
        <v>479</v>
      </c>
      <c r="AO5" s="105" t="s">
        <v>479</v>
      </c>
      <c r="AV5" s="105" t="s">
        <v>479</v>
      </c>
      <c r="AW5" s="105" t="s">
        <v>852</v>
      </c>
    </row>
    <row r="6" spans="1:50" x14ac:dyDescent="0.2">
      <c r="A6" s="105" t="s">
        <v>1032</v>
      </c>
      <c r="B6" s="105" t="s">
        <v>106</v>
      </c>
      <c r="C6" s="105" t="s">
        <v>1015</v>
      </c>
      <c r="D6" s="105" t="s">
        <v>914</v>
      </c>
      <c r="E6" s="105" t="s">
        <v>643</v>
      </c>
      <c r="F6" s="105" t="s">
        <v>643</v>
      </c>
      <c r="G6" s="105" t="s">
        <v>643</v>
      </c>
      <c r="H6" s="105" t="s">
        <v>643</v>
      </c>
      <c r="I6" s="105" t="s">
        <v>916</v>
      </c>
      <c r="J6" s="105" t="s">
        <v>916</v>
      </c>
      <c r="K6" s="105" t="s">
        <v>933</v>
      </c>
      <c r="M6" s="105" t="s">
        <v>925</v>
      </c>
      <c r="O6" s="105" t="s">
        <v>923</v>
      </c>
      <c r="P6" s="105" t="s">
        <v>958</v>
      </c>
      <c r="Q6" s="105" t="s">
        <v>958</v>
      </c>
      <c r="S6" s="105" t="s">
        <v>958</v>
      </c>
      <c r="T6" s="105" t="s">
        <v>958</v>
      </c>
      <c r="V6" s="105" t="s">
        <v>31</v>
      </c>
      <c r="AD6" s="105" t="s">
        <v>480</v>
      </c>
      <c r="AF6" s="105" t="s">
        <v>859</v>
      </c>
      <c r="AI6" s="105" t="s">
        <v>183</v>
      </c>
      <c r="AL6" s="105" t="s">
        <v>480</v>
      </c>
      <c r="AM6" s="105" t="s">
        <v>480</v>
      </c>
      <c r="AN6" s="105" t="s">
        <v>480</v>
      </c>
      <c r="AO6" s="105" t="s">
        <v>480</v>
      </c>
      <c r="AV6" s="105" t="s">
        <v>480</v>
      </c>
    </row>
    <row r="7" spans="1:50" x14ac:dyDescent="0.2">
      <c r="C7" s="105" t="s">
        <v>1017</v>
      </c>
      <c r="D7" s="105" t="s">
        <v>915</v>
      </c>
      <c r="E7" s="105" t="s">
        <v>919</v>
      </c>
      <c r="F7" s="105" t="s">
        <v>848</v>
      </c>
      <c r="G7" s="105" t="s">
        <v>923</v>
      </c>
      <c r="H7" s="105" t="s">
        <v>922</v>
      </c>
      <c r="I7" s="105" t="s">
        <v>643</v>
      </c>
      <c r="J7" s="105" t="s">
        <v>643</v>
      </c>
      <c r="O7" s="105" t="s">
        <v>926</v>
      </c>
      <c r="AD7" s="105" t="s">
        <v>481</v>
      </c>
      <c r="AI7" s="105" t="s">
        <v>184</v>
      </c>
      <c r="AL7" s="105" t="s">
        <v>481</v>
      </c>
      <c r="AM7" s="105" t="s">
        <v>481</v>
      </c>
      <c r="AN7" s="105" t="s">
        <v>481</v>
      </c>
      <c r="AO7" s="105" t="s">
        <v>481</v>
      </c>
      <c r="AV7" s="105" t="s">
        <v>481</v>
      </c>
    </row>
    <row r="8" spans="1:50" x14ac:dyDescent="0.2">
      <c r="C8" s="105" t="s">
        <v>255</v>
      </c>
      <c r="D8" s="105" t="s">
        <v>916</v>
      </c>
      <c r="E8" s="105" t="s">
        <v>922</v>
      </c>
      <c r="F8" s="105" t="s">
        <v>921</v>
      </c>
      <c r="G8" s="105" t="s">
        <v>924</v>
      </c>
      <c r="H8" s="105" t="s">
        <v>923</v>
      </c>
      <c r="I8" s="105" t="s">
        <v>920</v>
      </c>
      <c r="J8" s="105" t="s">
        <v>922</v>
      </c>
      <c r="O8" s="105" t="s">
        <v>928</v>
      </c>
      <c r="AI8" s="105" t="s">
        <v>186</v>
      </c>
    </row>
    <row r="9" spans="1:50" x14ac:dyDescent="0.2">
      <c r="C9" s="105" t="s">
        <v>1018</v>
      </c>
      <c r="D9" s="105" t="s">
        <v>643</v>
      </c>
      <c r="E9" s="105" t="s">
        <v>923</v>
      </c>
      <c r="F9" s="105" t="s">
        <v>922</v>
      </c>
      <c r="G9" s="105" t="s">
        <v>926</v>
      </c>
      <c r="H9" s="105" t="s">
        <v>924</v>
      </c>
      <c r="I9" s="105" t="s">
        <v>922</v>
      </c>
      <c r="J9" s="105" t="s">
        <v>923</v>
      </c>
      <c r="O9" s="105" t="s">
        <v>932</v>
      </c>
      <c r="AI9" s="105" t="s">
        <v>107</v>
      </c>
    </row>
    <row r="10" spans="1:50" x14ac:dyDescent="0.2">
      <c r="C10" s="105" t="s">
        <v>262</v>
      </c>
      <c r="D10" s="105" t="s">
        <v>920</v>
      </c>
      <c r="E10" s="105" t="s">
        <v>926</v>
      </c>
      <c r="F10" s="105" t="s">
        <v>923</v>
      </c>
      <c r="G10" s="105" t="s">
        <v>928</v>
      </c>
      <c r="H10" s="105" t="s">
        <v>926</v>
      </c>
      <c r="I10" s="105" t="s">
        <v>923</v>
      </c>
      <c r="J10" s="105" t="s">
        <v>924</v>
      </c>
      <c r="O10" s="105" t="s">
        <v>107</v>
      </c>
    </row>
    <row r="11" spans="1:50" x14ac:dyDescent="0.2">
      <c r="C11" s="105" t="s">
        <v>275</v>
      </c>
      <c r="D11" s="105" t="s">
        <v>922</v>
      </c>
      <c r="E11" s="105" t="s">
        <v>928</v>
      </c>
      <c r="F11" s="105" t="s">
        <v>924</v>
      </c>
      <c r="G11" s="105" t="s">
        <v>107</v>
      </c>
      <c r="H11" s="105" t="s">
        <v>928</v>
      </c>
      <c r="I11" s="105" t="s">
        <v>924</v>
      </c>
      <c r="J11" s="105" t="s">
        <v>926</v>
      </c>
    </row>
    <row r="12" spans="1:50" x14ac:dyDescent="0.2">
      <c r="D12" s="105" t="s">
        <v>923</v>
      </c>
      <c r="F12" s="105" t="s">
        <v>925</v>
      </c>
      <c r="H12" s="105" t="s">
        <v>932</v>
      </c>
      <c r="I12" s="105" t="s">
        <v>926</v>
      </c>
      <c r="J12" s="105" t="s">
        <v>928</v>
      </c>
    </row>
    <row r="13" spans="1:50" x14ac:dyDescent="0.2">
      <c r="D13" s="105" t="s">
        <v>924</v>
      </c>
      <c r="F13" s="105" t="s">
        <v>926</v>
      </c>
      <c r="H13" s="105" t="s">
        <v>107</v>
      </c>
      <c r="I13" s="105" t="s">
        <v>928</v>
      </c>
      <c r="J13" s="105" t="s">
        <v>107</v>
      </c>
    </row>
    <row r="14" spans="1:50" x14ac:dyDescent="0.2">
      <c r="D14" s="105" t="s">
        <v>926</v>
      </c>
      <c r="F14" s="105" t="s">
        <v>107</v>
      </c>
      <c r="I14" s="105" t="s">
        <v>107</v>
      </c>
    </row>
    <row r="15" spans="1:50" x14ac:dyDescent="0.2">
      <c r="D15" s="105" t="s">
        <v>928</v>
      </c>
    </row>
    <row r="16" spans="1:50" x14ac:dyDescent="0.2">
      <c r="D16" s="105" t="s">
        <v>932</v>
      </c>
    </row>
    <row r="17" spans="4:4" x14ac:dyDescent="0.2">
      <c r="D17" s="105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SUM(DatosViolenciaGénero!C53:C59)</f>
        <v>1417</v>
      </c>
      <c r="D4" s="99">
        <f>SUM(DatosViolenciaGénero!D53:D59)</f>
        <v>529</v>
      </c>
    </row>
    <row r="5" spans="2:4" x14ac:dyDescent="0.2">
      <c r="B5" s="98" t="s">
        <v>910</v>
      </c>
      <c r="C5" s="99">
        <f>SUM(DatosViolenciaGénero!C60:C63)</f>
        <v>710</v>
      </c>
      <c r="D5" s="99">
        <f>SUM(DatosViolenciaGénero!D60:D63)</f>
        <v>376</v>
      </c>
    </row>
    <row r="6" spans="2:4" ht="12.75" customHeight="1" x14ac:dyDescent="0.2">
      <c r="B6" s="98" t="s">
        <v>954</v>
      </c>
      <c r="C6" s="99">
        <f>DatosViolenciaGénero!C64</f>
        <v>9</v>
      </c>
      <c r="D6" s="99">
        <f>DatosViolenciaGénero!D64</f>
        <v>7</v>
      </c>
    </row>
    <row r="7" spans="2:4" ht="12.75" customHeight="1" x14ac:dyDescent="0.2">
      <c r="B7" s="98" t="s">
        <v>955</v>
      </c>
      <c r="C7" s="99">
        <f>SUM(DatosViolenciaGénero!C65:C67)</f>
        <v>0</v>
      </c>
      <c r="D7" s="99">
        <f>SUM(DatosViolenciaGénero!D65:D67)</f>
        <v>0</v>
      </c>
    </row>
    <row r="8" spans="2:4" ht="12.75" customHeight="1" x14ac:dyDescent="0.2">
      <c r="B8" s="98" t="s">
        <v>956</v>
      </c>
      <c r="C8" s="99">
        <f>DatosViolenciaGénero!C71</f>
        <v>6</v>
      </c>
      <c r="D8" s="99">
        <f>DatosViolenciaGénero!D71</f>
        <v>3</v>
      </c>
    </row>
    <row r="9" spans="2:4" ht="12.75" customHeight="1" x14ac:dyDescent="0.2">
      <c r="B9" s="98" t="s">
        <v>957</v>
      </c>
      <c r="C9" s="99">
        <f>DatosViolenciaGénero!C68</f>
        <v>0</v>
      </c>
      <c r="D9" s="99">
        <f>DatosViolenciaGénero!D68</f>
        <v>0</v>
      </c>
    </row>
    <row r="10" spans="2:4" ht="12.75" customHeight="1" x14ac:dyDescent="0.2">
      <c r="B10" s="98" t="s">
        <v>958</v>
      </c>
      <c r="C10" s="99">
        <f>SUM(DatosViolenciaGénero!C69:C71)</f>
        <v>656</v>
      </c>
      <c r="D10" s="99">
        <f>SUM(DatosViolenciaGénero!D69:D71)</f>
        <v>502</v>
      </c>
    </row>
    <row r="14" spans="2:4" ht="12.95" customHeight="1" thickTop="1" thickBot="1" x14ac:dyDescent="0.25">
      <c r="B14" s="230" t="s">
        <v>962</v>
      </c>
      <c r="C14" s="230"/>
    </row>
    <row r="15" spans="2:4" ht="13.5" thickTop="1" x14ac:dyDescent="0.2">
      <c r="B15" s="100" t="s">
        <v>960</v>
      </c>
      <c r="C15" s="101">
        <f>DatosViolenciaGénero!C34</f>
        <v>251</v>
      </c>
    </row>
    <row r="16" spans="2:4" ht="13.5" thickBot="1" x14ac:dyDescent="0.25">
      <c r="B16" s="102" t="s">
        <v>961</v>
      </c>
      <c r="C16" s="103">
        <f>DatosViolenciaGénero!C35</f>
        <v>114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16384" width="11.42578125" style="97"/>
  </cols>
  <sheetData>
    <row r="3" spans="2:4" x14ac:dyDescent="0.2">
      <c r="B3" s="95"/>
      <c r="C3" s="96" t="s">
        <v>100</v>
      </c>
      <c r="D3" s="96" t="s">
        <v>727</v>
      </c>
    </row>
    <row r="4" spans="2:4" ht="12.75" customHeight="1" x14ac:dyDescent="0.2">
      <c r="B4" s="98" t="s">
        <v>953</v>
      </c>
      <c r="C4" s="99">
        <f>SUM(DatosViolenciaDoméstica!C39:C45)</f>
        <v>251</v>
      </c>
      <c r="D4" s="99">
        <f>SUM(DatosViolenciaDoméstica!D39:D45)</f>
        <v>66</v>
      </c>
    </row>
    <row r="5" spans="2:4" x14ac:dyDescent="0.2">
      <c r="B5" s="98" t="s">
        <v>910</v>
      </c>
      <c r="C5" s="99">
        <f>SUM(DatosViolenciaDoméstica!C46:C49)</f>
        <v>220</v>
      </c>
      <c r="D5" s="99">
        <f>SUM(DatosViolenciaDoméstica!D46:D49)</f>
        <v>58</v>
      </c>
    </row>
    <row r="6" spans="2:4" ht="12.75" customHeight="1" x14ac:dyDescent="0.2">
      <c r="B6" s="98" t="s">
        <v>954</v>
      </c>
      <c r="C6" s="99">
        <f>DatosViolenciaDoméstica!C50</f>
        <v>4</v>
      </c>
      <c r="D6" s="99">
        <f>DatosViolenciaDoméstica!D50</f>
        <v>2</v>
      </c>
    </row>
    <row r="7" spans="2:4" ht="12.75" customHeight="1" x14ac:dyDescent="0.2">
      <c r="B7" s="98" t="s">
        <v>955</v>
      </c>
      <c r="C7" s="99">
        <f>SUM(DatosViolenciaDoméstica!C51:C53)</f>
        <v>0</v>
      </c>
      <c r="D7" s="99">
        <f>SUM(DatosViolenciaDoméstica!D51:D53)</f>
        <v>0</v>
      </c>
    </row>
    <row r="8" spans="2:4" ht="12.75" customHeight="1" x14ac:dyDescent="0.2">
      <c r="B8" s="98" t="s">
        <v>956</v>
      </c>
      <c r="C8" s="99">
        <f>DatosViolenciaDoméstica!C57</f>
        <v>3</v>
      </c>
      <c r="D8" s="99">
        <f>DatosViolenciaDoméstica!D57</f>
        <v>1</v>
      </c>
    </row>
    <row r="9" spans="2:4" ht="12.75" customHeight="1" x14ac:dyDescent="0.2">
      <c r="B9" s="98" t="s">
        <v>957</v>
      </c>
      <c r="C9" s="99">
        <f>DatosViolenciaDoméstica!C54</f>
        <v>0</v>
      </c>
      <c r="D9" s="99">
        <f>DatosViolenciaDoméstica!D54</f>
        <v>0</v>
      </c>
    </row>
    <row r="10" spans="2:4" ht="12.75" customHeight="1" x14ac:dyDescent="0.2">
      <c r="B10" s="98" t="s">
        <v>958</v>
      </c>
      <c r="C10" s="99">
        <f>SUM(DatosViolenciaDoméstica!C55:C57)</f>
        <v>128</v>
      </c>
      <c r="D10" s="99">
        <f>SUM(DatosViolenciaDoméstica!D55:D57)</f>
        <v>36</v>
      </c>
    </row>
    <row r="14" spans="2:4" ht="12.95" customHeight="1" thickTop="1" thickBot="1" x14ac:dyDescent="0.25">
      <c r="B14" s="230" t="s">
        <v>959</v>
      </c>
      <c r="C14" s="230"/>
    </row>
    <row r="15" spans="2:4" ht="13.5" thickTop="1" x14ac:dyDescent="0.2">
      <c r="B15" s="100" t="s">
        <v>960</v>
      </c>
      <c r="C15" s="101">
        <f>DatosViolenciaDoméstica!C29</f>
        <v>0</v>
      </c>
    </row>
    <row r="16" spans="2:4" ht="13.5" thickBot="1" x14ac:dyDescent="0.25">
      <c r="B16" s="102" t="s">
        <v>961</v>
      </c>
      <c r="C16" s="103">
        <f>DatosViolenciaDoméstica!C30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31" t="s">
        <v>943</v>
      </c>
      <c r="C3" s="231"/>
    </row>
    <row r="4" spans="2:3" x14ac:dyDescent="0.2">
      <c r="B4" s="92" t="s">
        <v>944</v>
      </c>
      <c r="C4" s="93">
        <f>DatosMenores!C60</f>
        <v>213</v>
      </c>
    </row>
    <row r="5" spans="2:3" x14ac:dyDescent="0.2">
      <c r="B5" s="92" t="s">
        <v>945</v>
      </c>
      <c r="C5" s="94">
        <f>DatosMenores!C61</f>
        <v>7</v>
      </c>
    </row>
    <row r="6" spans="2:3" x14ac:dyDescent="0.2">
      <c r="B6" s="92" t="s">
        <v>946</v>
      </c>
      <c r="C6" s="94">
        <f>DatosMenores!C62</f>
        <v>345</v>
      </c>
    </row>
    <row r="7" spans="2:3" ht="25.5" x14ac:dyDescent="0.2">
      <c r="B7" s="92" t="s">
        <v>947</v>
      </c>
      <c r="C7" s="94">
        <f>DatosMenores!C65</f>
        <v>11</v>
      </c>
    </row>
    <row r="8" spans="2:3" ht="25.5" x14ac:dyDescent="0.2">
      <c r="B8" s="92" t="s">
        <v>688</v>
      </c>
      <c r="C8" s="94">
        <f>DatosMenores!C66</f>
        <v>45</v>
      </c>
    </row>
    <row r="9" spans="2:3" ht="25.5" x14ac:dyDescent="0.2">
      <c r="B9" s="92" t="s">
        <v>948</v>
      </c>
      <c r="C9" s="94">
        <f>DatosMenores!C67</f>
        <v>0</v>
      </c>
    </row>
    <row r="10" spans="2:3" ht="25.5" x14ac:dyDescent="0.2">
      <c r="B10" s="92" t="s">
        <v>225</v>
      </c>
      <c r="C10" s="94">
        <f>DatosMenores!C69</f>
        <v>0</v>
      </c>
    </row>
    <row r="11" spans="2:3" x14ac:dyDescent="0.2">
      <c r="B11" s="92" t="s">
        <v>949</v>
      </c>
      <c r="C11" s="94">
        <f>DatosMenores!C68</f>
        <v>0</v>
      </c>
    </row>
    <row r="12" spans="2:3" x14ac:dyDescent="0.2">
      <c r="B12" s="92" t="s">
        <v>950</v>
      </c>
      <c r="C12" s="94">
        <f>DatosMenores!C70</f>
        <v>0</v>
      </c>
    </row>
    <row r="13" spans="2:3" ht="25.5" x14ac:dyDescent="0.2">
      <c r="B13" s="92" t="s">
        <v>951</v>
      </c>
      <c r="C13" s="94">
        <f>DatosMenores!C63</f>
        <v>0</v>
      </c>
    </row>
    <row r="14" spans="2:3" ht="25.5" x14ac:dyDescent="0.2">
      <c r="B14" s="92" t="s">
        <v>952</v>
      </c>
      <c r="C14" s="94">
        <f>DatosMenores!C64</f>
        <v>36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16384" width="11.42578125" style="62"/>
  </cols>
  <sheetData>
    <row r="2" spans="2:13" s="58" customFormat="1" ht="15.75" x14ac:dyDescent="0.25">
      <c r="B2" s="58" t="s">
        <v>897</v>
      </c>
    </row>
    <row r="4" spans="2:13" ht="39" thickBot="1" x14ac:dyDescent="0.25">
      <c r="B4" s="59" t="s">
        <v>289</v>
      </c>
      <c r="C4" s="60" t="s">
        <v>898</v>
      </c>
      <c r="D4" s="60" t="s">
        <v>899</v>
      </c>
      <c r="E4" s="60" t="s">
        <v>900</v>
      </c>
      <c r="F4" s="60" t="s">
        <v>901</v>
      </c>
      <c r="G4" s="60" t="s">
        <v>902</v>
      </c>
      <c r="H4" s="60" t="s">
        <v>903</v>
      </c>
      <c r="I4" s="60" t="s">
        <v>904</v>
      </c>
      <c r="J4" s="60" t="s">
        <v>905</v>
      </c>
      <c r="K4" s="60" t="s">
        <v>300</v>
      </c>
      <c r="L4" s="60" t="s">
        <v>906</v>
      </c>
      <c r="M4" s="61" t="s">
        <v>302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907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289</v>
      </c>
      <c r="E10" s="72" t="s">
        <v>900</v>
      </c>
      <c r="F10" s="72" t="s">
        <v>901</v>
      </c>
      <c r="G10" s="72" t="s">
        <v>902</v>
      </c>
      <c r="H10" s="72" t="s">
        <v>903</v>
      </c>
      <c r="I10" s="72" t="s">
        <v>904</v>
      </c>
      <c r="J10" s="72" t="s">
        <v>905</v>
      </c>
      <c r="K10" s="72" t="s">
        <v>906</v>
      </c>
      <c r="L10" s="73" t="s">
        <v>302</v>
      </c>
      <c r="M10" s="74"/>
    </row>
    <row r="11" spans="2:13" ht="13.15" customHeight="1" x14ac:dyDescent="0.2">
      <c r="B11" s="232" t="s">
        <v>908</v>
      </c>
      <c r="C11" s="232"/>
      <c r="D11" s="75">
        <f>DatosDelitos!B5+DatosDelitos!B13-DatosDelitos!B17</f>
        <v>17299</v>
      </c>
      <c r="E11" s="76">
        <f>DatosDelitos!G5+DatosDelitos!G13-DatosDelitos!G17</f>
        <v>522</v>
      </c>
      <c r="F11" s="76">
        <f>DatosDelitos!H5+DatosDelitos!H13-DatosDelitos!H17</f>
        <v>437</v>
      </c>
      <c r="G11" s="76">
        <f>DatosDelitos!I5+DatosDelitos!I13-DatosDelitos!I17</f>
        <v>31</v>
      </c>
      <c r="H11" s="77">
        <f>DatosDelitos!J5+DatosDelitos!J13-DatosDelitos!J17</f>
        <v>13</v>
      </c>
      <c r="I11" s="77">
        <f>DatosDelitos!K5+DatosDelitos!K13-DatosDelitos!K17</f>
        <v>11</v>
      </c>
      <c r="J11" s="77">
        <f>DatosDelitos!L5+DatosDelitos!L13-DatosDelitos!L17</f>
        <v>10</v>
      </c>
      <c r="K11" s="77">
        <f>DatosDelitos!N5+DatosDelitos!N13-DatosDelitos!N17</f>
        <v>17</v>
      </c>
      <c r="L11" s="78">
        <f>DatosDelitos!O5+DatosDelitos!O13-DatosDelitos!O17</f>
        <v>379</v>
      </c>
    </row>
    <row r="12" spans="2:13" ht="13.15" customHeight="1" x14ac:dyDescent="0.2">
      <c r="B12" s="233" t="s">
        <v>276</v>
      </c>
      <c r="C12" s="233"/>
      <c r="D12" s="79">
        <f>DatosDelitos!B10</f>
        <v>0</v>
      </c>
      <c r="E12" s="80">
        <f>DatosDelitos!G10</f>
        <v>0</v>
      </c>
      <c r="F12" s="80">
        <f>DatosDelitos!H10</f>
        <v>0</v>
      </c>
      <c r="G12" s="80">
        <f>DatosDelitos!I10</f>
        <v>0</v>
      </c>
      <c r="H12" s="80">
        <f>DatosDelitos!J10</f>
        <v>0</v>
      </c>
      <c r="I12" s="80">
        <f>DatosDelitos!K10</f>
        <v>0</v>
      </c>
      <c r="J12" s="80">
        <f>DatosDelitos!L10</f>
        <v>0</v>
      </c>
      <c r="K12" s="80">
        <f>DatosDelitos!N10</f>
        <v>0</v>
      </c>
      <c r="L12" s="81">
        <f>DatosDelitos!O10</f>
        <v>4</v>
      </c>
    </row>
    <row r="13" spans="2:13" ht="13.15" customHeight="1" x14ac:dyDescent="0.2">
      <c r="B13" s="233" t="s">
        <v>318</v>
      </c>
      <c r="C13" s="233"/>
      <c r="D13" s="79">
        <f>DatosDelitos!B20</f>
        <v>11</v>
      </c>
      <c r="E13" s="80">
        <f>DatosDelitos!G20</f>
        <v>0</v>
      </c>
      <c r="F13" s="80">
        <f>DatosDelitos!H20</f>
        <v>0</v>
      </c>
      <c r="G13" s="80">
        <f>DatosDelitos!I20</f>
        <v>0</v>
      </c>
      <c r="H13" s="80">
        <f>DatosDelitos!J20</f>
        <v>0</v>
      </c>
      <c r="I13" s="80">
        <f>DatosDelitos!K20</f>
        <v>0</v>
      </c>
      <c r="J13" s="80">
        <f>DatosDelitos!L20</f>
        <v>0</v>
      </c>
      <c r="K13" s="80">
        <f>DatosDelitos!N20</f>
        <v>0</v>
      </c>
      <c r="L13" s="81">
        <f>DatosDelitos!O20</f>
        <v>0</v>
      </c>
    </row>
    <row r="14" spans="2:13" ht="13.15" customHeight="1" x14ac:dyDescent="0.2">
      <c r="B14" s="233" t="s">
        <v>321</v>
      </c>
      <c r="C14" s="233"/>
      <c r="D14" s="79">
        <f>DatosDelitos!B23</f>
        <v>0</v>
      </c>
      <c r="E14" s="80">
        <f>DatosDelitos!G23</f>
        <v>0</v>
      </c>
      <c r="F14" s="80">
        <f>DatosDelitos!H23</f>
        <v>0</v>
      </c>
      <c r="G14" s="80">
        <f>DatosDelitos!I23</f>
        <v>0</v>
      </c>
      <c r="H14" s="80">
        <f>DatosDelitos!J23</f>
        <v>0</v>
      </c>
      <c r="I14" s="80">
        <f>DatosDelitos!K23</f>
        <v>0</v>
      </c>
      <c r="J14" s="80">
        <f>DatosDelitos!L23</f>
        <v>0</v>
      </c>
      <c r="K14" s="80">
        <f>DatosDelitos!N23</f>
        <v>0</v>
      </c>
      <c r="L14" s="81">
        <f>DatosDelitos!O23</f>
        <v>0</v>
      </c>
    </row>
    <row r="15" spans="2:13" ht="13.15" customHeight="1" x14ac:dyDescent="0.2">
      <c r="B15" s="233" t="s">
        <v>909</v>
      </c>
      <c r="C15" s="233"/>
      <c r="D15" s="79">
        <f>DatosDelitos!B17+DatosDelitos!B44</f>
        <v>1615</v>
      </c>
      <c r="E15" s="80">
        <f>DatosDelitos!G17+DatosDelitos!G44</f>
        <v>300</v>
      </c>
      <c r="F15" s="80">
        <f>DatosDelitos!H16+DatosDelitos!H44</f>
        <v>74</v>
      </c>
      <c r="G15" s="80">
        <f>DatosDelitos!I17+DatosDelitos!I44</f>
        <v>0</v>
      </c>
      <c r="H15" s="80">
        <f>DatosDelitos!J17+DatosDelitos!J44</f>
        <v>0</v>
      </c>
      <c r="I15" s="80">
        <f>DatosDelitos!K17+DatosDelitos!K44</f>
        <v>0</v>
      </c>
      <c r="J15" s="80">
        <f>DatosDelitos!L17+DatosDelitos!L44</f>
        <v>0</v>
      </c>
      <c r="K15" s="80">
        <f>DatosDelitos!N17+DatosDelitos!N44</f>
        <v>10</v>
      </c>
      <c r="L15" s="81">
        <f>DatosDelitos!O17+DatosDelitos!O44</f>
        <v>699</v>
      </c>
    </row>
    <row r="16" spans="2:13" ht="13.15" customHeight="1" x14ac:dyDescent="0.2">
      <c r="B16" s="233" t="s">
        <v>910</v>
      </c>
      <c r="C16" s="233"/>
      <c r="D16" s="79">
        <f>DatosDelitos!B30</f>
        <v>2521</v>
      </c>
      <c r="E16" s="80">
        <f>DatosDelitos!G30</f>
        <v>251</v>
      </c>
      <c r="F16" s="80">
        <f>DatosDelitos!H30</f>
        <v>168</v>
      </c>
      <c r="G16" s="80">
        <f>DatosDelitos!I30</f>
        <v>0</v>
      </c>
      <c r="H16" s="80">
        <f>DatosDelitos!J30</f>
        <v>0</v>
      </c>
      <c r="I16" s="80">
        <f>DatosDelitos!K30</f>
        <v>1</v>
      </c>
      <c r="J16" s="80">
        <f>DatosDelitos!L30</f>
        <v>0</v>
      </c>
      <c r="K16" s="80">
        <f>DatosDelitos!N30</f>
        <v>0</v>
      </c>
      <c r="L16" s="81">
        <f>DatosDelitos!O30</f>
        <v>638</v>
      </c>
    </row>
    <row r="17" spans="2:12" ht="13.15" customHeight="1" x14ac:dyDescent="0.2">
      <c r="B17" s="234" t="s">
        <v>911</v>
      </c>
      <c r="C17" s="234"/>
      <c r="D17" s="79">
        <f>DatosDelitos!B42-DatosDelitos!B44</f>
        <v>34</v>
      </c>
      <c r="E17" s="80">
        <f>DatosDelitos!G42-DatosDelitos!G44</f>
        <v>6</v>
      </c>
      <c r="F17" s="80">
        <f>DatosDelitos!H42-DatosDelitos!H44</f>
        <v>5</v>
      </c>
      <c r="G17" s="80">
        <f>DatosDelitos!I42-DatosDelitos!I44</f>
        <v>0</v>
      </c>
      <c r="H17" s="80">
        <f>DatosDelitos!J42-DatosDelitos!J44</f>
        <v>0</v>
      </c>
      <c r="I17" s="80">
        <f>DatosDelitos!K42-DatosDelitos!K44</f>
        <v>0</v>
      </c>
      <c r="J17" s="80">
        <f>DatosDelitos!L42-DatosDelitos!L44</f>
        <v>0</v>
      </c>
      <c r="K17" s="80">
        <f>DatosDelitos!N42-DatosDelitos!N44</f>
        <v>0</v>
      </c>
      <c r="L17" s="81">
        <f>DatosDelitos!O42-DatosDelitos!O44</f>
        <v>5</v>
      </c>
    </row>
    <row r="18" spans="2:12" ht="13.15" customHeight="1" x14ac:dyDescent="0.2">
      <c r="B18" s="233" t="s">
        <v>912</v>
      </c>
      <c r="C18" s="233"/>
      <c r="D18" s="79">
        <f>DatosDelitos!B50</f>
        <v>624</v>
      </c>
      <c r="E18" s="80">
        <f>DatosDelitos!G50</f>
        <v>75</v>
      </c>
      <c r="F18" s="80">
        <f>DatosDelitos!H50</f>
        <v>63</v>
      </c>
      <c r="G18" s="80">
        <f>DatosDelitos!I50</f>
        <v>81</v>
      </c>
      <c r="H18" s="80">
        <f>DatosDelitos!J50</f>
        <v>23</v>
      </c>
      <c r="I18" s="80">
        <f>DatosDelitos!K50</f>
        <v>0</v>
      </c>
      <c r="J18" s="80">
        <f>DatosDelitos!L50</f>
        <v>0</v>
      </c>
      <c r="K18" s="80">
        <f>DatosDelitos!N50</f>
        <v>6</v>
      </c>
      <c r="L18" s="81">
        <f>DatosDelitos!O50</f>
        <v>46</v>
      </c>
    </row>
    <row r="19" spans="2:12" ht="13.15" customHeight="1" x14ac:dyDescent="0.2">
      <c r="B19" s="233" t="s">
        <v>913</v>
      </c>
      <c r="C19" s="233"/>
      <c r="D19" s="79">
        <f>DatosDelitos!B72</f>
        <v>16</v>
      </c>
      <c r="E19" s="80">
        <f>DatosDelitos!G72</f>
        <v>1</v>
      </c>
      <c r="F19" s="80">
        <f>DatosDelitos!H72</f>
        <v>0</v>
      </c>
      <c r="G19" s="80">
        <f>DatosDelitos!I72</f>
        <v>0</v>
      </c>
      <c r="H19" s="80">
        <f>DatosDelitos!J72</f>
        <v>0</v>
      </c>
      <c r="I19" s="80">
        <f>DatosDelitos!K72</f>
        <v>2</v>
      </c>
      <c r="J19" s="80">
        <f>DatosDelitos!L72</f>
        <v>2</v>
      </c>
      <c r="K19" s="80">
        <f>DatosDelitos!N72</f>
        <v>0</v>
      </c>
      <c r="L19" s="81">
        <f>DatosDelitos!O72</f>
        <v>0</v>
      </c>
    </row>
    <row r="20" spans="2:12" ht="27" customHeight="1" x14ac:dyDescent="0.2">
      <c r="B20" s="233" t="s">
        <v>914</v>
      </c>
      <c r="C20" s="233"/>
      <c r="D20" s="79">
        <f>DatosDelitos!B74</f>
        <v>102</v>
      </c>
      <c r="E20" s="80">
        <f>DatosDelitos!G74</f>
        <v>25</v>
      </c>
      <c r="F20" s="80">
        <f>DatosDelitos!H74</f>
        <v>22</v>
      </c>
      <c r="G20" s="80">
        <f>DatosDelitos!I74</f>
        <v>0</v>
      </c>
      <c r="H20" s="80">
        <f>DatosDelitos!J74</f>
        <v>0</v>
      </c>
      <c r="I20" s="80">
        <f>DatosDelitos!K74</f>
        <v>3</v>
      </c>
      <c r="J20" s="80">
        <f>DatosDelitos!L74</f>
        <v>2</v>
      </c>
      <c r="K20" s="80">
        <f>DatosDelitos!N74</f>
        <v>2</v>
      </c>
      <c r="L20" s="81">
        <f>DatosDelitos!O74</f>
        <v>0</v>
      </c>
    </row>
    <row r="21" spans="2:12" ht="13.15" customHeight="1" x14ac:dyDescent="0.2">
      <c r="B21" s="234" t="s">
        <v>915</v>
      </c>
      <c r="C21" s="234"/>
      <c r="D21" s="79">
        <f>DatosDelitos!B82</f>
        <v>170</v>
      </c>
      <c r="E21" s="80">
        <f>DatosDelitos!G82</f>
        <v>10</v>
      </c>
      <c r="F21" s="80">
        <f>DatosDelitos!H82</f>
        <v>0</v>
      </c>
      <c r="G21" s="80">
        <f>DatosDelitos!I82</f>
        <v>0</v>
      </c>
      <c r="H21" s="80">
        <f>DatosDelitos!J82</f>
        <v>0</v>
      </c>
      <c r="I21" s="80">
        <f>DatosDelitos!K82</f>
        <v>0</v>
      </c>
      <c r="J21" s="80">
        <f>DatosDelitos!L82</f>
        <v>0</v>
      </c>
      <c r="K21" s="80">
        <f>DatosDelitos!N82</f>
        <v>0</v>
      </c>
      <c r="L21" s="81">
        <f>DatosDelitos!O82</f>
        <v>0</v>
      </c>
    </row>
    <row r="22" spans="2:12" ht="13.15" customHeight="1" x14ac:dyDescent="0.2">
      <c r="B22" s="233" t="s">
        <v>916</v>
      </c>
      <c r="C22" s="233"/>
      <c r="D22" s="79">
        <f>DatosDelitos!B85</f>
        <v>1194</v>
      </c>
      <c r="E22" s="80">
        <f>DatosDelitos!G85</f>
        <v>359</v>
      </c>
      <c r="F22" s="80">
        <f>DatosDelitos!H85</f>
        <v>427</v>
      </c>
      <c r="G22" s="80">
        <f>DatosDelitos!I85</f>
        <v>0</v>
      </c>
      <c r="H22" s="80">
        <f>DatosDelitos!J85</f>
        <v>0</v>
      </c>
      <c r="I22" s="80">
        <f>DatosDelitos!K85</f>
        <v>0</v>
      </c>
      <c r="J22" s="80">
        <f>DatosDelitos!L85</f>
        <v>0</v>
      </c>
      <c r="K22" s="80">
        <f>DatosDelitos!N85</f>
        <v>0</v>
      </c>
      <c r="L22" s="81">
        <f>DatosDelitos!O85</f>
        <v>23</v>
      </c>
    </row>
    <row r="23" spans="2:12" ht="13.15" customHeight="1" x14ac:dyDescent="0.2">
      <c r="B23" s="233" t="s">
        <v>643</v>
      </c>
      <c r="C23" s="233"/>
      <c r="D23" s="79">
        <f>DatosDelitos!B97</f>
        <v>13809</v>
      </c>
      <c r="E23" s="80">
        <f>DatosDelitos!G97</f>
        <v>1865</v>
      </c>
      <c r="F23" s="80">
        <f>DatosDelitos!H97</f>
        <v>1583</v>
      </c>
      <c r="G23" s="80">
        <f>DatosDelitos!I97</f>
        <v>0</v>
      </c>
      <c r="H23" s="80">
        <f>DatosDelitos!J97</f>
        <v>0</v>
      </c>
      <c r="I23" s="80">
        <f>DatosDelitos!K97</f>
        <v>0</v>
      </c>
      <c r="J23" s="80">
        <f>DatosDelitos!L97</f>
        <v>0</v>
      </c>
      <c r="K23" s="80">
        <f>DatosDelitos!N97</f>
        <v>81</v>
      </c>
      <c r="L23" s="81">
        <f>DatosDelitos!O97</f>
        <v>777</v>
      </c>
    </row>
    <row r="24" spans="2:12" ht="27" customHeight="1" x14ac:dyDescent="0.2">
      <c r="B24" s="233" t="s">
        <v>917</v>
      </c>
      <c r="C24" s="233"/>
      <c r="D24" s="79">
        <f>DatosDelitos!B131</f>
        <v>25</v>
      </c>
      <c r="E24" s="80">
        <f>DatosDelitos!G131</f>
        <v>13</v>
      </c>
      <c r="F24" s="80">
        <f>DatosDelitos!H131</f>
        <v>15</v>
      </c>
      <c r="G24" s="80">
        <f>DatosDelitos!I131</f>
        <v>0</v>
      </c>
      <c r="H24" s="80">
        <f>DatosDelitos!J131</f>
        <v>0</v>
      </c>
      <c r="I24" s="80">
        <f>DatosDelitos!K131</f>
        <v>0</v>
      </c>
      <c r="J24" s="80">
        <f>DatosDelitos!L131</f>
        <v>0</v>
      </c>
      <c r="K24" s="80">
        <f>DatosDelitos!N131</f>
        <v>0</v>
      </c>
      <c r="L24" s="81">
        <f>DatosDelitos!O131</f>
        <v>0</v>
      </c>
    </row>
    <row r="25" spans="2:12" ht="13.15" customHeight="1" x14ac:dyDescent="0.2">
      <c r="B25" s="233" t="s">
        <v>918</v>
      </c>
      <c r="C25" s="233"/>
      <c r="D25" s="79">
        <f>DatosDelitos!B137</f>
        <v>63</v>
      </c>
      <c r="E25" s="80">
        <f>DatosDelitos!G137</f>
        <v>7</v>
      </c>
      <c r="F25" s="80">
        <f>DatosDelitos!H137</f>
        <v>16</v>
      </c>
      <c r="G25" s="80">
        <f>DatosDelitos!I137</f>
        <v>0</v>
      </c>
      <c r="H25" s="80">
        <f>DatosDelitos!J137</f>
        <v>0</v>
      </c>
      <c r="I25" s="80">
        <f>DatosDelitos!K137</f>
        <v>0</v>
      </c>
      <c r="J25" s="80">
        <f>DatosDelitos!L137</f>
        <v>0</v>
      </c>
      <c r="K25" s="80">
        <f>DatosDelitos!N137</f>
        <v>0</v>
      </c>
      <c r="L25" s="81">
        <f>DatosDelitos!O137</f>
        <v>0</v>
      </c>
    </row>
    <row r="26" spans="2:12" ht="13.15" customHeight="1" x14ac:dyDescent="0.2">
      <c r="B26" s="234" t="s">
        <v>919</v>
      </c>
      <c r="C26" s="234"/>
      <c r="D26" s="79">
        <f>DatosDelitos!B144</f>
        <v>23</v>
      </c>
      <c r="E26" s="80">
        <f>DatosDelitos!G144</f>
        <v>0</v>
      </c>
      <c r="F26" s="80">
        <f>DatosDelitos!H144</f>
        <v>0</v>
      </c>
      <c r="G26" s="80">
        <f>DatosDelitos!I144</f>
        <v>0</v>
      </c>
      <c r="H26" s="80">
        <f>DatosDelitos!J144</f>
        <v>0</v>
      </c>
      <c r="I26" s="80">
        <f>DatosDelitos!K144</f>
        <v>0</v>
      </c>
      <c r="J26" s="80">
        <f>DatosDelitos!L144</f>
        <v>0</v>
      </c>
      <c r="K26" s="80">
        <f>DatosDelitos!N144</f>
        <v>5</v>
      </c>
      <c r="L26" s="81">
        <f>DatosDelitos!O144</f>
        <v>0</v>
      </c>
    </row>
    <row r="27" spans="2:12" ht="38.25" customHeight="1" x14ac:dyDescent="0.2">
      <c r="B27" s="233" t="s">
        <v>920</v>
      </c>
      <c r="C27" s="233"/>
      <c r="D27" s="79">
        <f>DatosDelitos!B147</f>
        <v>118</v>
      </c>
      <c r="E27" s="80">
        <f>DatosDelitos!G147</f>
        <v>58</v>
      </c>
      <c r="F27" s="80">
        <f>DatosDelitos!H147</f>
        <v>33</v>
      </c>
      <c r="G27" s="80">
        <f>DatosDelitos!I147</f>
        <v>0</v>
      </c>
      <c r="H27" s="80">
        <f>DatosDelitos!J147</f>
        <v>0</v>
      </c>
      <c r="I27" s="80">
        <f>DatosDelitos!K147</f>
        <v>0</v>
      </c>
      <c r="J27" s="80">
        <f>DatosDelitos!L147</f>
        <v>0</v>
      </c>
      <c r="K27" s="80">
        <f>DatosDelitos!N147</f>
        <v>0</v>
      </c>
      <c r="L27" s="81">
        <f>DatosDelitos!O147</f>
        <v>0</v>
      </c>
    </row>
    <row r="28" spans="2:12" ht="13.15" customHeight="1" x14ac:dyDescent="0.2">
      <c r="B28" s="233" t="s">
        <v>921</v>
      </c>
      <c r="C28" s="233"/>
      <c r="D28" s="79">
        <f>DatosDelitos!B156+SUM(DatosDelitos!B167:B172)</f>
        <v>51</v>
      </c>
      <c r="E28" s="80">
        <f>DatosDelitos!G156+SUM(DatosDelitos!G167:G172)</f>
        <v>11</v>
      </c>
      <c r="F28" s="80">
        <f>DatosDelitos!H156+SUM(DatosDelitos!H167:H172)</f>
        <v>4</v>
      </c>
      <c r="G28" s="80">
        <f>DatosDelitos!I156+SUM(DatosDelitos!I167:I172)</f>
        <v>0</v>
      </c>
      <c r="H28" s="80">
        <f>DatosDelitos!J156+SUM(DatosDelitos!J167:J172)</f>
        <v>3</v>
      </c>
      <c r="I28" s="80">
        <f>DatosDelitos!K156+SUM(DatosDelitos!K167:K172)</f>
        <v>0</v>
      </c>
      <c r="J28" s="80">
        <f>DatosDelitos!L156+SUM(DatosDelitos!L167:L172)</f>
        <v>0</v>
      </c>
      <c r="K28" s="80">
        <f>DatosDelitos!N156+SUM(DatosDelitos!N167:N172)</f>
        <v>0</v>
      </c>
      <c r="L28" s="80">
        <f>DatosDelitos!O156+SUM(DatosDelitos!O167:P172)</f>
        <v>0</v>
      </c>
    </row>
    <row r="29" spans="2:12" ht="13.15" customHeight="1" x14ac:dyDescent="0.2">
      <c r="B29" s="233" t="s">
        <v>922</v>
      </c>
      <c r="C29" s="233"/>
      <c r="D29" s="79">
        <f>SUM(DatosDelitos!B173:B177)</f>
        <v>436</v>
      </c>
      <c r="E29" s="80">
        <f>SUM(DatosDelitos!G173:G177)</f>
        <v>199</v>
      </c>
      <c r="F29" s="80">
        <f>SUM(DatosDelitos!H173:H177)</f>
        <v>146</v>
      </c>
      <c r="G29" s="80">
        <f>SUM(DatosDelitos!I173:I177)</f>
        <v>7</v>
      </c>
      <c r="H29" s="80">
        <f>SUM(DatosDelitos!J173:J177)</f>
        <v>2</v>
      </c>
      <c r="I29" s="80">
        <f>SUM(DatosDelitos!K173:K177)</f>
        <v>0</v>
      </c>
      <c r="J29" s="80">
        <f>SUM(DatosDelitos!L173:L177)</f>
        <v>0</v>
      </c>
      <c r="K29" s="80">
        <f>SUM(DatosDelitos!N173:N177)</f>
        <v>43</v>
      </c>
      <c r="L29" s="80">
        <f>SUM(DatosDelitos!O173:O177)</f>
        <v>0</v>
      </c>
    </row>
    <row r="30" spans="2:12" ht="13.15" customHeight="1" x14ac:dyDescent="0.2">
      <c r="B30" s="233" t="s">
        <v>923</v>
      </c>
      <c r="C30" s="233"/>
      <c r="D30" s="79">
        <f>DatosDelitos!B178</f>
        <v>733</v>
      </c>
      <c r="E30" s="80">
        <f>DatosDelitos!G178</f>
        <v>262</v>
      </c>
      <c r="F30" s="80">
        <f>DatosDelitos!H178</f>
        <v>223</v>
      </c>
      <c r="G30" s="80">
        <f>DatosDelitos!I178</f>
        <v>0</v>
      </c>
      <c r="H30" s="80">
        <f>DatosDelitos!J178</f>
        <v>0</v>
      </c>
      <c r="I30" s="80">
        <f>DatosDelitos!K178</f>
        <v>0</v>
      </c>
      <c r="J30" s="80">
        <f>DatosDelitos!L178</f>
        <v>0</v>
      </c>
      <c r="K30" s="80">
        <f>DatosDelitos!N178</f>
        <v>2</v>
      </c>
      <c r="L30" s="80">
        <f>DatosDelitos!O178</f>
        <v>2457</v>
      </c>
    </row>
    <row r="31" spans="2:12" ht="13.15" customHeight="1" x14ac:dyDescent="0.2">
      <c r="B31" s="233" t="s">
        <v>924</v>
      </c>
      <c r="C31" s="233"/>
      <c r="D31" s="79">
        <f>DatosDelitos!B186</f>
        <v>490</v>
      </c>
      <c r="E31" s="80">
        <f>DatosDelitos!G186</f>
        <v>150</v>
      </c>
      <c r="F31" s="80">
        <f>DatosDelitos!H186</f>
        <v>99</v>
      </c>
      <c r="G31" s="80">
        <f>DatosDelitos!I186</f>
        <v>0</v>
      </c>
      <c r="H31" s="80">
        <f>DatosDelitos!J186</f>
        <v>0</v>
      </c>
      <c r="I31" s="80">
        <f>DatosDelitos!K186</f>
        <v>0</v>
      </c>
      <c r="J31" s="80">
        <f>DatosDelitos!L186</f>
        <v>0</v>
      </c>
      <c r="K31" s="80">
        <f>DatosDelitos!N186</f>
        <v>0</v>
      </c>
      <c r="L31" s="80">
        <f>DatosDelitos!O186</f>
        <v>31</v>
      </c>
    </row>
    <row r="32" spans="2:12" ht="13.15" customHeight="1" x14ac:dyDescent="0.2">
      <c r="B32" s="233" t="s">
        <v>925</v>
      </c>
      <c r="C32" s="233"/>
      <c r="D32" s="79">
        <f>DatosDelitos!B201</f>
        <v>70</v>
      </c>
      <c r="E32" s="80">
        <f>DatosDelitos!G201</f>
        <v>28</v>
      </c>
      <c r="F32" s="80">
        <f>DatosDelitos!H201</f>
        <v>4</v>
      </c>
      <c r="G32" s="80">
        <f>DatosDelitos!I201</f>
        <v>0</v>
      </c>
      <c r="H32" s="80">
        <f>DatosDelitos!J201</f>
        <v>0</v>
      </c>
      <c r="I32" s="80">
        <f>DatosDelitos!K201</f>
        <v>2</v>
      </c>
      <c r="J32" s="80">
        <f>DatosDelitos!L201</f>
        <v>2</v>
      </c>
      <c r="K32" s="80">
        <f>DatosDelitos!N201</f>
        <v>0</v>
      </c>
      <c r="L32" s="80">
        <f>DatosDelitos!O201</f>
        <v>0</v>
      </c>
    </row>
    <row r="33" spans="2:13" ht="13.15" customHeight="1" x14ac:dyDescent="0.2">
      <c r="B33" s="233" t="s">
        <v>926</v>
      </c>
      <c r="C33" s="233"/>
      <c r="D33" s="79">
        <f>DatosDelitos!B221</f>
        <v>1765</v>
      </c>
      <c r="E33" s="80">
        <f>DatosDelitos!G221</f>
        <v>374</v>
      </c>
      <c r="F33" s="80">
        <f>DatosDelitos!H221</f>
        <v>282</v>
      </c>
      <c r="G33" s="80">
        <f>DatosDelitos!I221</f>
        <v>0</v>
      </c>
      <c r="H33" s="80">
        <f>DatosDelitos!J221</f>
        <v>0</v>
      </c>
      <c r="I33" s="80">
        <f>DatosDelitos!K221</f>
        <v>0</v>
      </c>
      <c r="J33" s="80">
        <f>DatosDelitos!L221</f>
        <v>0</v>
      </c>
      <c r="K33" s="80">
        <f>DatosDelitos!N221</f>
        <v>12</v>
      </c>
      <c r="L33" s="80">
        <f>DatosDelitos!O221</f>
        <v>453</v>
      </c>
    </row>
    <row r="34" spans="2:13" ht="13.15" customHeight="1" x14ac:dyDescent="0.2">
      <c r="B34" s="233" t="s">
        <v>927</v>
      </c>
      <c r="C34" s="233"/>
      <c r="D34" s="79">
        <f>DatosDelitos!B242</f>
        <v>16</v>
      </c>
      <c r="E34" s="80">
        <f>DatosDelitos!G242</f>
        <v>2</v>
      </c>
      <c r="F34" s="80">
        <f>DatosDelitos!H242</f>
        <v>0</v>
      </c>
      <c r="G34" s="80">
        <f>DatosDelitos!I242</f>
        <v>0</v>
      </c>
      <c r="H34" s="80">
        <f>DatosDelitos!J242</f>
        <v>0</v>
      </c>
      <c r="I34" s="80">
        <f>DatosDelitos!K242</f>
        <v>0</v>
      </c>
      <c r="J34" s="80">
        <f>DatosDelitos!L242</f>
        <v>0</v>
      </c>
      <c r="K34" s="80">
        <f>DatosDelitos!N242</f>
        <v>0</v>
      </c>
      <c r="L34" s="80">
        <f>DatosDelitos!O242</f>
        <v>0</v>
      </c>
    </row>
    <row r="35" spans="2:13" ht="13.15" customHeight="1" x14ac:dyDescent="0.2">
      <c r="B35" s="233" t="s">
        <v>928</v>
      </c>
      <c r="C35" s="233"/>
      <c r="D35" s="79">
        <f>DatosDelitos!B269</f>
        <v>571</v>
      </c>
      <c r="E35" s="80">
        <f>DatosDelitos!G269</f>
        <v>225</v>
      </c>
      <c r="F35" s="80">
        <f>DatosDelitos!H269</f>
        <v>200</v>
      </c>
      <c r="G35" s="80">
        <f>DatosDelitos!I269</f>
        <v>3</v>
      </c>
      <c r="H35" s="80">
        <f>DatosDelitos!J269</f>
        <v>0</v>
      </c>
      <c r="I35" s="80">
        <f>DatosDelitos!K269</f>
        <v>0</v>
      </c>
      <c r="J35" s="80">
        <f>DatosDelitos!L269</f>
        <v>0</v>
      </c>
      <c r="K35" s="80">
        <f>DatosDelitos!N269</f>
        <v>5</v>
      </c>
      <c r="L35" s="80">
        <f>DatosDelitos!O269</f>
        <v>254</v>
      </c>
    </row>
    <row r="36" spans="2:13" ht="38.25" customHeight="1" x14ac:dyDescent="0.2">
      <c r="B36" s="233" t="s">
        <v>929</v>
      </c>
      <c r="C36" s="233"/>
      <c r="D36" s="79">
        <f>DatosDelitos!B299</f>
        <v>0</v>
      </c>
      <c r="E36" s="80">
        <f>DatosDelitos!G299</f>
        <v>0</v>
      </c>
      <c r="F36" s="80">
        <f>DatosDelitos!H299</f>
        <v>0</v>
      </c>
      <c r="G36" s="80">
        <f>DatosDelitos!I299</f>
        <v>0</v>
      </c>
      <c r="H36" s="80">
        <f>DatosDelitos!J299</f>
        <v>0</v>
      </c>
      <c r="I36" s="80">
        <f>DatosDelitos!K299</f>
        <v>0</v>
      </c>
      <c r="J36" s="80">
        <f>DatosDelitos!L299</f>
        <v>0</v>
      </c>
      <c r="K36" s="80">
        <f>DatosDelitos!N299</f>
        <v>0</v>
      </c>
      <c r="L36" s="80">
        <f>DatosDelitos!O299</f>
        <v>0</v>
      </c>
    </row>
    <row r="37" spans="2:13" ht="13.15" customHeight="1" x14ac:dyDescent="0.2">
      <c r="B37" s="233" t="s">
        <v>930</v>
      </c>
      <c r="C37" s="233"/>
      <c r="D37" s="79">
        <f>DatosDelitos!B303</f>
        <v>0</v>
      </c>
      <c r="E37" s="80">
        <f>DatosDelitos!G303</f>
        <v>0</v>
      </c>
      <c r="F37" s="80">
        <f>DatosDelitos!H303</f>
        <v>0</v>
      </c>
      <c r="G37" s="80">
        <f>DatosDelitos!I303</f>
        <v>0</v>
      </c>
      <c r="H37" s="80">
        <f>DatosDelitos!J303</f>
        <v>0</v>
      </c>
      <c r="I37" s="80">
        <f>DatosDelitos!K303</f>
        <v>0</v>
      </c>
      <c r="J37" s="80">
        <f>DatosDelitos!L303</f>
        <v>0</v>
      </c>
      <c r="K37" s="80">
        <f>DatosDelitos!N303</f>
        <v>0</v>
      </c>
      <c r="L37" s="80">
        <f>DatosDelitos!O303</f>
        <v>0</v>
      </c>
    </row>
    <row r="38" spans="2:13" ht="13.15" customHeight="1" x14ac:dyDescent="0.2">
      <c r="B38" s="233" t="s">
        <v>931</v>
      </c>
      <c r="C38" s="233"/>
      <c r="D38" s="79">
        <f>DatosDelitos!B310+DatosDelitos!B316+DatosDelitos!B318</f>
        <v>2</v>
      </c>
      <c r="E38" s="80">
        <f>DatosDelitos!G310+DatosDelitos!G316+DatosDelitos!G318</f>
        <v>0</v>
      </c>
      <c r="F38" s="80">
        <f>DatosDelitos!H310+DatosDelitos!H316+DatosDelitos!H318</f>
        <v>0</v>
      </c>
      <c r="G38" s="80">
        <f>DatosDelitos!I310+DatosDelitos!I316+DatosDelitos!I318</f>
        <v>0</v>
      </c>
      <c r="H38" s="80">
        <f>DatosDelitos!J310+DatosDelitos!J316+DatosDelitos!J318</f>
        <v>0</v>
      </c>
      <c r="I38" s="80">
        <f>DatosDelitos!K310+DatosDelitos!K316+DatosDelitos!K318</f>
        <v>0</v>
      </c>
      <c r="J38" s="80">
        <f>DatosDelitos!L310+DatosDelitos!L316+DatosDelitos!L318</f>
        <v>0</v>
      </c>
      <c r="K38" s="80">
        <f>DatosDelitos!N310+DatosDelitos!N316+DatosDelitos!N318</f>
        <v>0</v>
      </c>
      <c r="L38" s="80">
        <f>DatosDelitos!O310+DatosDelitos!O316+DatosDelitos!O318</f>
        <v>0</v>
      </c>
    </row>
    <row r="39" spans="2:13" ht="13.15" customHeight="1" x14ac:dyDescent="0.2">
      <c r="B39" s="233" t="s">
        <v>932</v>
      </c>
      <c r="C39" s="233"/>
      <c r="D39" s="79">
        <f>DatosDelitos!B321</f>
        <v>7853</v>
      </c>
      <c r="E39" s="80">
        <f>DatosDelitos!G321</f>
        <v>0</v>
      </c>
      <c r="F39" s="80">
        <f>DatosDelitos!H321</f>
        <v>0</v>
      </c>
      <c r="G39" s="80">
        <f>DatosDelitos!I321</f>
        <v>0</v>
      </c>
      <c r="H39" s="80">
        <f>DatosDelitos!J321</f>
        <v>0</v>
      </c>
      <c r="I39" s="80">
        <f>DatosDelitos!K321</f>
        <v>0</v>
      </c>
      <c r="J39" s="80">
        <f>DatosDelitos!L321</f>
        <v>0</v>
      </c>
      <c r="K39" s="80">
        <f>DatosDelitos!N321</f>
        <v>0</v>
      </c>
      <c r="L39" s="80">
        <f>DatosDelitos!O321</f>
        <v>920</v>
      </c>
    </row>
    <row r="40" spans="2:13" ht="13.15" customHeight="1" x14ac:dyDescent="0.2">
      <c r="B40" s="233" t="s">
        <v>933</v>
      </c>
      <c r="C40" s="233"/>
      <c r="D40" s="79">
        <f>DatosDelitos!B323</f>
        <v>3</v>
      </c>
      <c r="E40" s="79">
        <f>DatosDelitos!G323</f>
        <v>0</v>
      </c>
      <c r="F40" s="79">
        <f>DatosDelitos!H323</f>
        <v>0</v>
      </c>
      <c r="G40" s="79">
        <f>DatosDelitos!I323</f>
        <v>3</v>
      </c>
      <c r="H40" s="79">
        <f>DatosDelitos!J323</f>
        <v>0</v>
      </c>
      <c r="I40" s="79">
        <f>DatosDelitos!K323</f>
        <v>0</v>
      </c>
      <c r="J40" s="79">
        <f>DatosDelitos!L323</f>
        <v>0</v>
      </c>
      <c r="K40" s="79">
        <f>DatosDelitos!N323</f>
        <v>0</v>
      </c>
      <c r="L40" s="79">
        <f>DatosDelitos!O323</f>
        <v>0</v>
      </c>
    </row>
    <row r="41" spans="2:13" ht="13.15" customHeight="1" x14ac:dyDescent="0.2">
      <c r="B41" s="233" t="s">
        <v>623</v>
      </c>
      <c r="C41" s="233"/>
      <c r="D41" s="79">
        <f>DatosDelitos!B325</f>
        <v>0</v>
      </c>
      <c r="E41" s="79">
        <f>DatosDelitos!G325</f>
        <v>0</v>
      </c>
      <c r="F41" s="79">
        <f>DatosDelitos!H325</f>
        <v>0</v>
      </c>
      <c r="G41" s="79">
        <f>DatosDelitos!I325</f>
        <v>0</v>
      </c>
      <c r="H41" s="79">
        <f>DatosDelitos!J325</f>
        <v>0</v>
      </c>
      <c r="I41" s="79">
        <f>DatosDelitos!K325</f>
        <v>0</v>
      </c>
      <c r="J41" s="79">
        <f>DatosDelitos!L325</f>
        <v>0</v>
      </c>
      <c r="K41" s="79">
        <f>DatosDelitos!N325</f>
        <v>0</v>
      </c>
      <c r="L41" s="79">
        <f>DatosDelitos!O325</f>
        <v>0</v>
      </c>
    </row>
    <row r="42" spans="2:13" ht="13.9" customHeight="1" thickBot="1" x14ac:dyDescent="0.25">
      <c r="B42" s="236" t="s">
        <v>624</v>
      </c>
      <c r="C42" s="236"/>
      <c r="D42" s="82">
        <f>SUM(D11:D41)</f>
        <v>49614</v>
      </c>
      <c r="E42" s="82">
        <f t="shared" ref="E42:L42" si="0">SUM(E11:E41)</f>
        <v>4743</v>
      </c>
      <c r="F42" s="82">
        <f t="shared" si="0"/>
        <v>3801</v>
      </c>
      <c r="G42" s="82">
        <f t="shared" si="0"/>
        <v>125</v>
      </c>
      <c r="H42" s="82">
        <f t="shared" si="0"/>
        <v>41</v>
      </c>
      <c r="I42" s="82">
        <f t="shared" si="0"/>
        <v>19</v>
      </c>
      <c r="J42" s="82">
        <f t="shared" si="0"/>
        <v>16</v>
      </c>
      <c r="K42" s="82">
        <f t="shared" si="0"/>
        <v>183</v>
      </c>
      <c r="L42" s="82">
        <f t="shared" si="0"/>
        <v>6686</v>
      </c>
    </row>
    <row r="45" spans="2:13" ht="15.75" x14ac:dyDescent="0.25">
      <c r="B45" s="83" t="s">
        <v>934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7" spans="2:13" ht="39" thickBot="1" x14ac:dyDescent="0.25">
      <c r="D47" s="59" t="s">
        <v>898</v>
      </c>
      <c r="E47" s="61" t="s">
        <v>899</v>
      </c>
    </row>
    <row r="48" spans="2:13" ht="13.15" customHeight="1" x14ac:dyDescent="0.25">
      <c r="B48" s="235" t="s">
        <v>935</v>
      </c>
      <c r="C48" s="235"/>
      <c r="D48" s="85">
        <f>DatosDelitos!E5</f>
        <v>0</v>
      </c>
      <c r="E48" s="85">
        <f>DatosDelitos!F5</f>
        <v>0</v>
      </c>
    </row>
    <row r="49" spans="2:5" ht="13.15" customHeight="1" x14ac:dyDescent="0.25">
      <c r="B49" s="235" t="s">
        <v>936</v>
      </c>
      <c r="C49" s="235"/>
      <c r="D49" s="85">
        <f>DatosDelitos!E13-DatosDelitos!E17</f>
        <v>369</v>
      </c>
      <c r="E49" s="85">
        <f>DatosDelitos!F13-DatosDelitos!F17</f>
        <v>249</v>
      </c>
    </row>
    <row r="50" spans="2:5" ht="13.15" customHeight="1" x14ac:dyDescent="0.25">
      <c r="B50" s="235" t="s">
        <v>276</v>
      </c>
      <c r="C50" s="235"/>
      <c r="D50" s="85">
        <f>DatosDelitos!E10</f>
        <v>0</v>
      </c>
      <c r="E50" s="85">
        <f>DatosDelitos!F10</f>
        <v>0</v>
      </c>
    </row>
    <row r="51" spans="2:5" ht="13.15" customHeight="1" x14ac:dyDescent="0.25">
      <c r="B51" s="235" t="s">
        <v>318</v>
      </c>
      <c r="C51" s="235"/>
      <c r="D51" s="85">
        <f>DatosDelitos!E20</f>
        <v>0</v>
      </c>
      <c r="E51" s="85">
        <f>DatosDelitos!F20</f>
        <v>0</v>
      </c>
    </row>
    <row r="52" spans="2:5" ht="13.15" customHeight="1" x14ac:dyDescent="0.25">
      <c r="B52" s="235" t="s">
        <v>321</v>
      </c>
      <c r="C52" s="235"/>
      <c r="D52" s="85">
        <f>DatosDelitos!E23</f>
        <v>0</v>
      </c>
      <c r="E52" s="85">
        <f>DatosDelitos!F23</f>
        <v>0</v>
      </c>
    </row>
    <row r="53" spans="2:5" ht="13.15" customHeight="1" x14ac:dyDescent="0.25">
      <c r="B53" s="235" t="s">
        <v>909</v>
      </c>
      <c r="C53" s="235"/>
      <c r="D53" s="85">
        <f>DatosDelitos!E17+DatosDelitos!E44</f>
        <v>2215</v>
      </c>
      <c r="E53" s="85">
        <f>DatosDelitos!F17+DatosDelitos!F44</f>
        <v>553</v>
      </c>
    </row>
    <row r="54" spans="2:5" ht="13.15" customHeight="1" x14ac:dyDescent="0.25">
      <c r="B54" s="235" t="s">
        <v>910</v>
      </c>
      <c r="C54" s="235"/>
      <c r="D54" s="85">
        <f>DatosDelitos!E30</f>
        <v>1011</v>
      </c>
      <c r="E54" s="85">
        <f>DatosDelitos!F30</f>
        <v>403</v>
      </c>
    </row>
    <row r="55" spans="2:5" ht="13.15" customHeight="1" x14ac:dyDescent="0.25">
      <c r="B55" s="235" t="s">
        <v>911</v>
      </c>
      <c r="C55" s="235"/>
      <c r="D55" s="85">
        <f>DatosDelitos!E42-DatosDelitos!E44</f>
        <v>0</v>
      </c>
      <c r="E55" s="85">
        <f>DatosDelitos!F42-DatosDelitos!F44</f>
        <v>1</v>
      </c>
    </row>
    <row r="56" spans="2:5" ht="13.15" customHeight="1" x14ac:dyDescent="0.25">
      <c r="B56" s="235" t="s">
        <v>912</v>
      </c>
      <c r="C56" s="235"/>
      <c r="D56" s="85">
        <f>DatosDelitos!E50</f>
        <v>40</v>
      </c>
      <c r="E56" s="85">
        <f>DatosDelitos!F50</f>
        <v>15</v>
      </c>
    </row>
    <row r="57" spans="2:5" ht="13.15" customHeight="1" x14ac:dyDescent="0.25">
      <c r="B57" s="235" t="s">
        <v>913</v>
      </c>
      <c r="C57" s="235"/>
      <c r="D57" s="85">
        <f>DatosDelitos!E72</f>
        <v>2</v>
      </c>
      <c r="E57" s="85">
        <f>DatosDelitos!F72</f>
        <v>0</v>
      </c>
    </row>
    <row r="58" spans="2:5" ht="27" customHeight="1" x14ac:dyDescent="0.25">
      <c r="B58" s="235" t="s">
        <v>937</v>
      </c>
      <c r="C58" s="235"/>
      <c r="D58" s="85">
        <f>DatosDelitos!E74</f>
        <v>17</v>
      </c>
      <c r="E58" s="85">
        <f>DatosDelitos!F74</f>
        <v>0</v>
      </c>
    </row>
    <row r="59" spans="2:5" ht="13.15" customHeight="1" x14ac:dyDescent="0.25">
      <c r="B59" s="235" t="s">
        <v>915</v>
      </c>
      <c r="C59" s="235"/>
      <c r="D59" s="85">
        <f>DatosDelitos!E82</f>
        <v>0</v>
      </c>
      <c r="E59" s="85">
        <f>DatosDelitos!F82</f>
        <v>0</v>
      </c>
    </row>
    <row r="60" spans="2:5" ht="13.15" customHeight="1" x14ac:dyDescent="0.25">
      <c r="B60" s="235" t="s">
        <v>916</v>
      </c>
      <c r="C60" s="235"/>
      <c r="D60" s="85">
        <f>DatosDelitos!E85</f>
        <v>52</v>
      </c>
      <c r="E60" s="85">
        <f>DatosDelitos!F85</f>
        <v>9</v>
      </c>
    </row>
    <row r="61" spans="2:5" ht="13.15" customHeight="1" x14ac:dyDescent="0.25">
      <c r="B61" s="235" t="s">
        <v>643</v>
      </c>
      <c r="C61" s="235"/>
      <c r="D61" s="85">
        <f>DatosDelitos!E97</f>
        <v>706</v>
      </c>
      <c r="E61" s="85">
        <f>DatosDelitos!F97</f>
        <v>333</v>
      </c>
    </row>
    <row r="62" spans="2:5" ht="27" customHeight="1" x14ac:dyDescent="0.25">
      <c r="B62" s="235" t="s">
        <v>938</v>
      </c>
      <c r="C62" s="235"/>
      <c r="D62" s="85">
        <f>DatosDelitos!E131</f>
        <v>0</v>
      </c>
      <c r="E62" s="85">
        <f>DatosDelitos!F131</f>
        <v>0</v>
      </c>
    </row>
    <row r="63" spans="2:5" ht="13.15" customHeight="1" x14ac:dyDescent="0.25">
      <c r="B63" s="235" t="s">
        <v>918</v>
      </c>
      <c r="C63" s="235"/>
      <c r="D63" s="85">
        <f>DatosDelitos!E137</f>
        <v>0</v>
      </c>
      <c r="E63" s="85">
        <f>DatosDelitos!F137</f>
        <v>0</v>
      </c>
    </row>
    <row r="64" spans="2:5" ht="13.15" customHeight="1" x14ac:dyDescent="0.25">
      <c r="B64" s="235" t="s">
        <v>919</v>
      </c>
      <c r="C64" s="235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35" t="s">
        <v>920</v>
      </c>
      <c r="C65" s="235"/>
      <c r="D65" s="85">
        <f>DatosDelitos!E147</f>
        <v>6</v>
      </c>
      <c r="E65" s="85">
        <f>DatosDelitos!F147</f>
        <v>0</v>
      </c>
    </row>
    <row r="66" spans="2:5" ht="13.15" customHeight="1" x14ac:dyDescent="0.25">
      <c r="B66" s="235" t="s">
        <v>921</v>
      </c>
      <c r="C66" s="235"/>
      <c r="D66" s="86">
        <f>DatosDelitos!E156+SUM(DatosDelitos!E167:F172)</f>
        <v>0</v>
      </c>
      <c r="E66" s="86">
        <f>DatosDelitos!F156+SUM(DatosDelitos!F167:G172)</f>
        <v>0</v>
      </c>
    </row>
    <row r="67" spans="2:5" ht="13.15" customHeight="1" x14ac:dyDescent="0.25">
      <c r="B67" s="235" t="s">
        <v>922</v>
      </c>
      <c r="C67" s="235"/>
      <c r="D67" s="85">
        <f>SUM(DatosDelitos!E173:F177)</f>
        <v>22</v>
      </c>
      <c r="E67" s="85">
        <f>SUM(DatosDelitos!F173:G177)</f>
        <v>204</v>
      </c>
    </row>
    <row r="68" spans="2:5" ht="13.15" customHeight="1" x14ac:dyDescent="0.25">
      <c r="B68" s="235" t="s">
        <v>923</v>
      </c>
      <c r="C68" s="235"/>
      <c r="D68" s="85">
        <f>DatosDelitos!E178</f>
        <v>2470</v>
      </c>
      <c r="E68" s="85">
        <f>DatosDelitos!F178</f>
        <v>2119</v>
      </c>
    </row>
    <row r="69" spans="2:5" ht="13.15" customHeight="1" x14ac:dyDescent="0.25">
      <c r="B69" s="235" t="s">
        <v>924</v>
      </c>
      <c r="C69" s="235"/>
      <c r="D69" s="85">
        <f>DatosDelitos!E186</f>
        <v>65</v>
      </c>
      <c r="E69" s="85">
        <f>DatosDelitos!F186</f>
        <v>17</v>
      </c>
    </row>
    <row r="70" spans="2:5" ht="13.15" customHeight="1" x14ac:dyDescent="0.25">
      <c r="B70" s="235" t="s">
        <v>925</v>
      </c>
      <c r="C70" s="235"/>
      <c r="D70" s="85">
        <f>DatosDelitos!E201</f>
        <v>2</v>
      </c>
      <c r="E70" s="85">
        <f>DatosDelitos!F201</f>
        <v>0</v>
      </c>
    </row>
    <row r="71" spans="2:5" ht="13.15" customHeight="1" x14ac:dyDescent="0.25">
      <c r="B71" s="235" t="s">
        <v>926</v>
      </c>
      <c r="C71" s="235"/>
      <c r="D71" s="85">
        <f>DatosDelitos!E221</f>
        <v>674</v>
      </c>
      <c r="E71" s="85">
        <f>DatosDelitos!F221</f>
        <v>324</v>
      </c>
    </row>
    <row r="72" spans="2:5" ht="13.15" customHeight="1" x14ac:dyDescent="0.25">
      <c r="B72" s="235" t="s">
        <v>927</v>
      </c>
      <c r="C72" s="235"/>
      <c r="D72" s="85">
        <f>DatosDelitos!E242</f>
        <v>0</v>
      </c>
      <c r="E72" s="85">
        <f>DatosDelitos!F242</f>
        <v>0</v>
      </c>
    </row>
    <row r="73" spans="2:5" ht="13.15" customHeight="1" x14ac:dyDescent="0.25">
      <c r="B73" s="235" t="s">
        <v>928</v>
      </c>
      <c r="C73" s="235"/>
      <c r="D73" s="85">
        <f>DatosDelitos!E269</f>
        <v>222</v>
      </c>
      <c r="E73" s="85">
        <f>DatosDelitos!F269</f>
        <v>131</v>
      </c>
    </row>
    <row r="74" spans="2:5" ht="38.25" customHeight="1" x14ac:dyDescent="0.25">
      <c r="B74" s="235" t="s">
        <v>929</v>
      </c>
      <c r="C74" s="235"/>
      <c r="D74" s="85">
        <f>DatosDelitos!E299</f>
        <v>0</v>
      </c>
      <c r="E74" s="85">
        <f>DatosDelitos!F299</f>
        <v>0</v>
      </c>
    </row>
    <row r="75" spans="2:5" ht="13.15" customHeight="1" x14ac:dyDescent="0.25">
      <c r="B75" s="235" t="s">
        <v>930</v>
      </c>
      <c r="C75" s="235"/>
      <c r="D75" s="85">
        <f>DatosDelitos!E303</f>
        <v>0</v>
      </c>
      <c r="E75" s="85">
        <f>DatosDelitos!F303</f>
        <v>0</v>
      </c>
    </row>
    <row r="76" spans="2:5" ht="13.15" customHeight="1" x14ac:dyDescent="0.25">
      <c r="B76" s="235" t="s">
        <v>931</v>
      </c>
      <c r="C76" s="235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9" customHeight="1" x14ac:dyDescent="0.25">
      <c r="B77" s="235" t="s">
        <v>932</v>
      </c>
      <c r="C77" s="235"/>
      <c r="D77" s="85">
        <f>DatosDelitos!E321</f>
        <v>0</v>
      </c>
      <c r="E77" s="85">
        <f>DatosDelitos!F321</f>
        <v>239</v>
      </c>
    </row>
    <row r="78" spans="2:5" ht="15" x14ac:dyDescent="0.25">
      <c r="B78" s="237" t="s">
        <v>933</v>
      </c>
      <c r="C78" s="237"/>
      <c r="D78" s="85">
        <f>DatosDelitos!E323</f>
        <v>0</v>
      </c>
      <c r="E78" s="85">
        <f>DatosDelitos!F323</f>
        <v>0</v>
      </c>
    </row>
    <row r="79" spans="2:5" ht="15" x14ac:dyDescent="0.25">
      <c r="B79" s="237" t="s">
        <v>623</v>
      </c>
      <c r="C79" s="237"/>
      <c r="D79" s="85">
        <f>DatosDelitos!E325</f>
        <v>0</v>
      </c>
      <c r="E79" s="85">
        <f>DatosDelitos!F325</f>
        <v>0</v>
      </c>
    </row>
    <row r="80" spans="2:5" ht="15" x14ac:dyDescent="0.25">
      <c r="B80" s="237" t="s">
        <v>188</v>
      </c>
      <c r="C80" s="237"/>
      <c r="D80" s="85">
        <f>SUM(D48:D79)</f>
        <v>7873</v>
      </c>
      <c r="E80" s="85">
        <f>SUM(E48:E79)</f>
        <v>4597</v>
      </c>
    </row>
    <row r="82" spans="2:13" s="89" customFormat="1" ht="15.75" x14ac:dyDescent="0.25">
      <c r="B82" s="87" t="s">
        <v>939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3" spans="2:13" ht="13.5" thickBot="1" x14ac:dyDescent="0.25"/>
    <row r="84" spans="2:13" ht="38.25" x14ac:dyDescent="0.2">
      <c r="D84" s="90" t="s">
        <v>300</v>
      </c>
    </row>
    <row r="85" spans="2:13" ht="13.15" customHeight="1" x14ac:dyDescent="0.25">
      <c r="B85" s="235" t="s">
        <v>908</v>
      </c>
      <c r="C85" s="235"/>
      <c r="D85" s="85">
        <f>DatosDelitos!M5+DatosDelitos!M13-DatosDelitos!M17</f>
        <v>9</v>
      </c>
    </row>
    <row r="86" spans="2:13" ht="13.15" customHeight="1" x14ac:dyDescent="0.25">
      <c r="B86" s="235" t="s">
        <v>276</v>
      </c>
      <c r="C86" s="235"/>
      <c r="D86" s="85">
        <f>DatosDelitos!M10</f>
        <v>0</v>
      </c>
    </row>
    <row r="87" spans="2:13" ht="13.15" customHeight="1" x14ac:dyDescent="0.25">
      <c r="B87" s="235" t="s">
        <v>318</v>
      </c>
      <c r="C87" s="235"/>
      <c r="D87" s="85">
        <f>DatosDelitos!M20</f>
        <v>0</v>
      </c>
    </row>
    <row r="88" spans="2:13" ht="13.15" customHeight="1" x14ac:dyDescent="0.25">
      <c r="B88" s="235" t="s">
        <v>321</v>
      </c>
      <c r="C88" s="235"/>
      <c r="D88" s="85">
        <f>DatosDelitos!M23</f>
        <v>0</v>
      </c>
    </row>
    <row r="89" spans="2:13" ht="13.15" customHeight="1" x14ac:dyDescent="0.25">
      <c r="B89" s="235" t="s">
        <v>940</v>
      </c>
      <c r="C89" s="235"/>
      <c r="D89" s="85">
        <f>SUM(DatosDelitos!M17,DatosDelitos!M44)</f>
        <v>12</v>
      </c>
    </row>
    <row r="90" spans="2:13" ht="13.15" customHeight="1" x14ac:dyDescent="0.25">
      <c r="B90" s="235" t="s">
        <v>910</v>
      </c>
      <c r="C90" s="235"/>
      <c r="D90" s="85">
        <f>DatosDelitos!M30</f>
        <v>12</v>
      </c>
    </row>
    <row r="91" spans="2:13" ht="13.15" customHeight="1" x14ac:dyDescent="0.25">
      <c r="B91" s="235" t="s">
        <v>911</v>
      </c>
      <c r="C91" s="235"/>
      <c r="D91" s="85">
        <f>DatosDelitos!M42-DatosDelitos!M44</f>
        <v>3</v>
      </c>
    </row>
    <row r="92" spans="2:13" ht="13.15" customHeight="1" x14ac:dyDescent="0.25">
      <c r="B92" s="235" t="s">
        <v>912</v>
      </c>
      <c r="C92" s="235"/>
      <c r="D92" s="85">
        <f>DatosDelitos!M50</f>
        <v>11</v>
      </c>
    </row>
    <row r="93" spans="2:13" ht="13.15" customHeight="1" x14ac:dyDescent="0.25">
      <c r="B93" s="235" t="s">
        <v>913</v>
      </c>
      <c r="C93" s="235"/>
      <c r="D93" s="85">
        <f>DatosDelitos!M72</f>
        <v>0</v>
      </c>
    </row>
    <row r="94" spans="2:13" ht="27" customHeight="1" x14ac:dyDescent="0.25">
      <c r="B94" s="235" t="s">
        <v>937</v>
      </c>
      <c r="C94" s="235"/>
      <c r="D94" s="85">
        <f>DatosDelitos!M74</f>
        <v>3</v>
      </c>
    </row>
    <row r="95" spans="2:13" ht="13.15" customHeight="1" x14ac:dyDescent="0.25">
      <c r="B95" s="235" t="s">
        <v>915</v>
      </c>
      <c r="C95" s="235"/>
      <c r="D95" s="85">
        <f>DatosDelitos!M82</f>
        <v>5</v>
      </c>
    </row>
    <row r="96" spans="2:13" ht="13.15" customHeight="1" x14ac:dyDescent="0.25">
      <c r="B96" s="235" t="s">
        <v>916</v>
      </c>
      <c r="C96" s="235"/>
      <c r="D96" s="85">
        <f>DatosDelitos!M85</f>
        <v>14</v>
      </c>
    </row>
    <row r="97" spans="2:4" ht="13.15" customHeight="1" x14ac:dyDescent="0.25">
      <c r="B97" s="235" t="s">
        <v>643</v>
      </c>
      <c r="C97" s="235"/>
      <c r="D97" s="85">
        <f>DatosDelitos!M97</f>
        <v>43</v>
      </c>
    </row>
    <row r="98" spans="2:4" ht="27" customHeight="1" x14ac:dyDescent="0.25">
      <c r="B98" s="235" t="s">
        <v>938</v>
      </c>
      <c r="C98" s="235"/>
      <c r="D98" s="85">
        <f>DatosDelitos!M131</f>
        <v>8</v>
      </c>
    </row>
    <row r="99" spans="2:4" ht="13.15" customHeight="1" x14ac:dyDescent="0.25">
      <c r="B99" s="235" t="s">
        <v>918</v>
      </c>
      <c r="C99" s="235"/>
      <c r="D99" s="85">
        <f>DatosDelitos!M137</f>
        <v>7</v>
      </c>
    </row>
    <row r="100" spans="2:4" ht="13.15" customHeight="1" x14ac:dyDescent="0.25">
      <c r="B100" s="235" t="s">
        <v>919</v>
      </c>
      <c r="C100" s="235"/>
      <c r="D100" s="85">
        <f>DatosDelitos!M144</f>
        <v>0</v>
      </c>
    </row>
    <row r="101" spans="2:4" ht="13.15" customHeight="1" x14ac:dyDescent="0.25">
      <c r="B101" s="235" t="s">
        <v>941</v>
      </c>
      <c r="C101" s="235"/>
      <c r="D101" s="85">
        <f>DatosDelitos!M148</f>
        <v>7</v>
      </c>
    </row>
    <row r="102" spans="2:4" ht="13.15" customHeight="1" x14ac:dyDescent="0.25">
      <c r="B102" s="235" t="s">
        <v>850</v>
      </c>
      <c r="C102" s="235"/>
      <c r="D102" s="85">
        <f>SUM(DatosDelitos!M149,DatosDelitos!M150)</f>
        <v>0</v>
      </c>
    </row>
    <row r="103" spans="2:4" ht="13.15" customHeight="1" x14ac:dyDescent="0.25">
      <c r="B103" s="235" t="s">
        <v>848</v>
      </c>
      <c r="C103" s="235"/>
      <c r="D103" s="85">
        <f>SUM(DatosDelitos!M151:N155)</f>
        <v>23</v>
      </c>
    </row>
    <row r="104" spans="2:4" ht="13.15" customHeight="1" x14ac:dyDescent="0.25">
      <c r="B104" s="235" t="s">
        <v>921</v>
      </c>
      <c r="C104" s="235"/>
      <c r="D104" s="85">
        <f>SUM(SUM(DatosDelitos!M157:N160),SUM(DatosDelitos!M167:N172))</f>
        <v>51</v>
      </c>
    </row>
    <row r="105" spans="2:4" ht="13.15" customHeight="1" x14ac:dyDescent="0.25">
      <c r="B105" s="235" t="s">
        <v>942</v>
      </c>
      <c r="C105" s="235"/>
      <c r="D105" s="85">
        <f>SUM(DatosDelitos!M161:N165)</f>
        <v>0</v>
      </c>
    </row>
    <row r="106" spans="2:4" ht="13.15" customHeight="1" x14ac:dyDescent="0.25">
      <c r="B106" s="235" t="s">
        <v>922</v>
      </c>
      <c r="C106" s="235"/>
      <c r="D106" s="85">
        <f>SUM(DatosDelitos!M173:N177)</f>
        <v>43</v>
      </c>
    </row>
    <row r="107" spans="2:4" ht="13.15" customHeight="1" x14ac:dyDescent="0.25">
      <c r="B107" s="235" t="s">
        <v>923</v>
      </c>
      <c r="C107" s="235"/>
      <c r="D107" s="85">
        <f>DatosDelitos!M178</f>
        <v>122</v>
      </c>
    </row>
    <row r="108" spans="2:4" ht="13.15" customHeight="1" x14ac:dyDescent="0.25">
      <c r="B108" s="235" t="s">
        <v>924</v>
      </c>
      <c r="C108" s="235"/>
      <c r="D108" s="85">
        <f>DatosDelitos!M186</f>
        <v>45</v>
      </c>
    </row>
    <row r="109" spans="2:4" ht="13.15" customHeight="1" x14ac:dyDescent="0.25">
      <c r="B109" s="235" t="s">
        <v>925</v>
      </c>
      <c r="C109" s="235"/>
      <c r="D109" s="85">
        <f>DatosDelitos!M201</f>
        <v>64</v>
      </c>
    </row>
    <row r="110" spans="2:4" ht="13.15" customHeight="1" x14ac:dyDescent="0.25">
      <c r="B110" s="235" t="s">
        <v>926</v>
      </c>
      <c r="C110" s="235"/>
      <c r="D110" s="85">
        <f>DatosDelitos!M221</f>
        <v>18</v>
      </c>
    </row>
    <row r="111" spans="2:4" ht="13.15" customHeight="1" x14ac:dyDescent="0.25">
      <c r="B111" s="235" t="s">
        <v>927</v>
      </c>
      <c r="C111" s="235"/>
      <c r="D111" s="85">
        <f>DatosDelitos!M242</f>
        <v>3</v>
      </c>
    </row>
    <row r="112" spans="2:4" ht="13.15" customHeight="1" x14ac:dyDescent="0.25">
      <c r="B112" s="235" t="s">
        <v>928</v>
      </c>
      <c r="C112" s="235"/>
      <c r="D112" s="85">
        <f>DatosDelitos!M269</f>
        <v>5</v>
      </c>
    </row>
    <row r="113" spans="2:4" ht="38.25" customHeight="1" x14ac:dyDescent="0.25">
      <c r="B113" s="235" t="s">
        <v>929</v>
      </c>
      <c r="C113" s="235"/>
      <c r="D113" s="85">
        <f>DatosDelitos!M299</f>
        <v>0</v>
      </c>
    </row>
    <row r="114" spans="2:4" ht="13.15" customHeight="1" x14ac:dyDescent="0.25">
      <c r="B114" s="235" t="s">
        <v>930</v>
      </c>
      <c r="C114" s="235"/>
      <c r="D114" s="85">
        <f>DatosDelitos!M303</f>
        <v>0</v>
      </c>
    </row>
    <row r="115" spans="2:4" ht="13.15" customHeight="1" x14ac:dyDescent="0.25">
      <c r="B115" s="235" t="s">
        <v>931</v>
      </c>
      <c r="C115" s="235"/>
      <c r="D115" s="85">
        <f>DatosDelitos!M310+DatosDelitos!M318</f>
        <v>1</v>
      </c>
    </row>
    <row r="116" spans="2:4" ht="13.15" customHeight="1" x14ac:dyDescent="0.25">
      <c r="B116" s="235" t="s">
        <v>614</v>
      </c>
      <c r="C116" s="235"/>
      <c r="D116" s="85">
        <f>DatosDelitos!M316</f>
        <v>0</v>
      </c>
    </row>
    <row r="117" spans="2:4" ht="13.9" customHeight="1" x14ac:dyDescent="0.25">
      <c r="B117" s="235" t="s">
        <v>932</v>
      </c>
      <c r="C117" s="235"/>
      <c r="D117" s="85">
        <f>DatosDelitos!M321</f>
        <v>2</v>
      </c>
    </row>
    <row r="118" spans="2:4" ht="15" x14ac:dyDescent="0.25">
      <c r="B118" s="237" t="s">
        <v>933</v>
      </c>
      <c r="C118" s="237"/>
      <c r="D118" s="85">
        <f>DatosDelitos!M323</f>
        <v>0</v>
      </c>
    </row>
    <row r="119" spans="2:4" ht="15" x14ac:dyDescent="0.25">
      <c r="B119" s="237" t="s">
        <v>623</v>
      </c>
      <c r="C119" s="237"/>
      <c r="D119" s="85">
        <f>DatosDelitos!M325</f>
        <v>0</v>
      </c>
    </row>
    <row r="120" spans="2:4" ht="15" x14ac:dyDescent="0.25">
      <c r="B120" s="235" t="s">
        <v>188</v>
      </c>
      <c r="C120" s="235"/>
      <c r="D120" s="85">
        <f>SUM(D85:D119)</f>
        <v>511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55</v>
      </c>
      <c r="C5" s="32">
        <v>55</v>
      </c>
      <c r="D5" s="33">
        <v>0</v>
      </c>
      <c r="E5" s="32">
        <v>0</v>
      </c>
      <c r="F5" s="32">
        <v>0</v>
      </c>
      <c r="G5" s="32">
        <v>13</v>
      </c>
      <c r="H5" s="32">
        <v>8</v>
      </c>
      <c r="I5" s="32">
        <v>24</v>
      </c>
      <c r="J5" s="32">
        <v>8</v>
      </c>
      <c r="K5" s="32">
        <v>11</v>
      </c>
      <c r="L5" s="32">
        <v>10</v>
      </c>
      <c r="M5" s="32">
        <v>0</v>
      </c>
      <c r="N5" s="32">
        <v>12</v>
      </c>
      <c r="O5" s="32">
        <v>16</v>
      </c>
    </row>
    <row r="6" spans="1:15" x14ac:dyDescent="0.25">
      <c r="A6" s="12" t="s">
        <v>304</v>
      </c>
      <c r="B6" s="13">
        <v>33</v>
      </c>
      <c r="C6" s="13">
        <v>39</v>
      </c>
      <c r="D6" s="34">
        <v>-0.15384615384615399</v>
      </c>
      <c r="E6" s="13">
        <v>0</v>
      </c>
      <c r="F6" s="13">
        <v>0</v>
      </c>
      <c r="G6" s="13">
        <v>0</v>
      </c>
      <c r="H6" s="13">
        <v>0</v>
      </c>
      <c r="I6" s="13">
        <v>19</v>
      </c>
      <c r="J6" s="13">
        <v>2</v>
      </c>
      <c r="K6" s="13">
        <v>9</v>
      </c>
      <c r="L6" s="13">
        <v>8</v>
      </c>
      <c r="M6" s="13">
        <v>0</v>
      </c>
      <c r="N6" s="13">
        <v>11</v>
      </c>
      <c r="O6" s="24">
        <v>8</v>
      </c>
    </row>
    <row r="7" spans="1:15" x14ac:dyDescent="0.25">
      <c r="A7" s="12" t="s">
        <v>305</v>
      </c>
      <c r="B7" s="13">
        <v>7</v>
      </c>
      <c r="C7" s="13">
        <v>5</v>
      </c>
      <c r="D7" s="34">
        <v>0.4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6</v>
      </c>
      <c r="K7" s="13">
        <v>2</v>
      </c>
      <c r="L7" s="13">
        <v>2</v>
      </c>
      <c r="M7" s="13">
        <v>0</v>
      </c>
      <c r="N7" s="13">
        <v>0</v>
      </c>
      <c r="O7" s="24">
        <v>3</v>
      </c>
    </row>
    <row r="8" spans="1:15" x14ac:dyDescent="0.25">
      <c r="A8" s="12" t="s">
        <v>306</v>
      </c>
      <c r="B8" s="13">
        <v>13</v>
      </c>
      <c r="C8" s="13">
        <v>10</v>
      </c>
      <c r="D8" s="34">
        <v>0.3</v>
      </c>
      <c r="E8" s="13">
        <v>0</v>
      </c>
      <c r="F8" s="13">
        <v>0</v>
      </c>
      <c r="G8" s="13">
        <v>13</v>
      </c>
      <c r="H8" s="13">
        <v>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4">
        <v>3</v>
      </c>
    </row>
    <row r="9" spans="1:15" x14ac:dyDescent="0.25">
      <c r="A9" s="12" t="s">
        <v>307</v>
      </c>
      <c r="B9" s="13">
        <v>2</v>
      </c>
      <c r="C9" s="13">
        <v>1</v>
      </c>
      <c r="D9" s="34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2</v>
      </c>
    </row>
    <row r="10" spans="1:15" ht="16.7" customHeight="1" x14ac:dyDescent="0.25">
      <c r="A10" s="35" t="s">
        <v>308</v>
      </c>
      <c r="B10" s="32">
        <v>0</v>
      </c>
      <c r="C10" s="32">
        <v>6</v>
      </c>
      <c r="D10" s="33">
        <v>-1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4</v>
      </c>
    </row>
    <row r="11" spans="1:15" x14ac:dyDescent="0.25">
      <c r="A11" s="12" t="s">
        <v>276</v>
      </c>
      <c r="B11" s="13">
        <v>0</v>
      </c>
      <c r="C11" s="13">
        <v>2</v>
      </c>
      <c r="D11" s="34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2</v>
      </c>
    </row>
    <row r="12" spans="1:15" x14ac:dyDescent="0.25">
      <c r="A12" s="12" t="s">
        <v>309</v>
      </c>
      <c r="B12" s="13">
        <v>0</v>
      </c>
      <c r="C12" s="13">
        <v>4</v>
      </c>
      <c r="D12" s="34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2</v>
      </c>
    </row>
    <row r="13" spans="1:15" ht="16.7" customHeight="1" x14ac:dyDescent="0.25">
      <c r="A13" s="35" t="s">
        <v>310</v>
      </c>
      <c r="B13" s="32">
        <v>18239</v>
      </c>
      <c r="C13" s="32">
        <v>19535</v>
      </c>
      <c r="D13" s="33">
        <v>-6.6342462247248504E-2</v>
      </c>
      <c r="E13" s="32">
        <v>2444</v>
      </c>
      <c r="F13" s="32">
        <v>768</v>
      </c>
      <c r="G13" s="32">
        <v>713</v>
      </c>
      <c r="H13" s="32">
        <v>575</v>
      </c>
      <c r="I13" s="32">
        <v>7</v>
      </c>
      <c r="J13" s="32">
        <v>5</v>
      </c>
      <c r="K13" s="32">
        <v>0</v>
      </c>
      <c r="L13" s="32">
        <v>0</v>
      </c>
      <c r="M13" s="32">
        <v>13</v>
      </c>
      <c r="N13" s="32">
        <v>15</v>
      </c>
      <c r="O13" s="32">
        <v>998</v>
      </c>
    </row>
    <row r="14" spans="1:15" x14ac:dyDescent="0.25">
      <c r="A14" s="12" t="s">
        <v>311</v>
      </c>
      <c r="B14" s="13">
        <v>12067</v>
      </c>
      <c r="C14" s="13">
        <v>13630</v>
      </c>
      <c r="D14" s="34">
        <v>-0.11467351430667599</v>
      </c>
      <c r="E14" s="13">
        <v>343</v>
      </c>
      <c r="F14" s="13">
        <v>243</v>
      </c>
      <c r="G14" s="13">
        <v>469</v>
      </c>
      <c r="H14" s="13">
        <v>363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5</v>
      </c>
      <c r="O14" s="24">
        <v>347</v>
      </c>
    </row>
    <row r="15" spans="1:15" x14ac:dyDescent="0.25">
      <c r="A15" s="12" t="s">
        <v>312</v>
      </c>
      <c r="B15" s="13">
        <v>17</v>
      </c>
      <c r="C15" s="13">
        <v>11</v>
      </c>
      <c r="D15" s="34">
        <v>0.54545454545454497</v>
      </c>
      <c r="E15" s="13">
        <v>9</v>
      </c>
      <c r="F15" s="13">
        <v>6</v>
      </c>
      <c r="G15" s="13">
        <v>17</v>
      </c>
      <c r="H15" s="13">
        <v>39</v>
      </c>
      <c r="I15" s="13">
        <v>7</v>
      </c>
      <c r="J15" s="13">
        <v>5</v>
      </c>
      <c r="K15" s="13">
        <v>0</v>
      </c>
      <c r="L15" s="13">
        <v>0</v>
      </c>
      <c r="M15" s="13">
        <v>0</v>
      </c>
      <c r="N15" s="13">
        <v>0</v>
      </c>
      <c r="O15" s="24">
        <v>16</v>
      </c>
    </row>
    <row r="16" spans="1:15" x14ac:dyDescent="0.25">
      <c r="A16" s="12" t="s">
        <v>313</v>
      </c>
      <c r="B16" s="13">
        <v>5155</v>
      </c>
      <c r="C16" s="13">
        <v>4920</v>
      </c>
      <c r="D16" s="34">
        <v>4.7764227642276398E-2</v>
      </c>
      <c r="E16" s="13">
        <v>17</v>
      </c>
      <c r="F16" s="13">
        <v>0</v>
      </c>
      <c r="G16" s="13">
        <v>23</v>
      </c>
      <c r="H16" s="13">
        <v>27</v>
      </c>
      <c r="I16" s="13">
        <v>0</v>
      </c>
      <c r="J16" s="13">
        <v>0</v>
      </c>
      <c r="K16" s="13">
        <v>0</v>
      </c>
      <c r="L16" s="13">
        <v>0</v>
      </c>
      <c r="M16" s="13">
        <v>8</v>
      </c>
      <c r="N16" s="13">
        <v>0</v>
      </c>
      <c r="O16" s="24">
        <v>0</v>
      </c>
    </row>
    <row r="17" spans="1:15" x14ac:dyDescent="0.25">
      <c r="A17" s="12" t="s">
        <v>314</v>
      </c>
      <c r="B17" s="13">
        <v>995</v>
      </c>
      <c r="C17" s="13">
        <v>973</v>
      </c>
      <c r="D17" s="34">
        <v>2.26104830421377E-2</v>
      </c>
      <c r="E17" s="13">
        <v>2075</v>
      </c>
      <c r="F17" s="13">
        <v>519</v>
      </c>
      <c r="G17" s="13">
        <v>204</v>
      </c>
      <c r="H17" s="13">
        <v>146</v>
      </c>
      <c r="I17" s="13">
        <v>0</v>
      </c>
      <c r="J17" s="13">
        <v>0</v>
      </c>
      <c r="K17" s="13">
        <v>0</v>
      </c>
      <c r="L17" s="13">
        <v>0</v>
      </c>
      <c r="M17" s="13">
        <v>4</v>
      </c>
      <c r="N17" s="13">
        <v>10</v>
      </c>
      <c r="O17" s="24">
        <v>635</v>
      </c>
    </row>
    <row r="18" spans="1:15" x14ac:dyDescent="0.25">
      <c r="A18" s="12" t="s">
        <v>315</v>
      </c>
      <c r="B18" s="13">
        <v>5</v>
      </c>
      <c r="C18" s="13">
        <v>1</v>
      </c>
      <c r="D18" s="34">
        <v>4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11</v>
      </c>
      <c r="C20" s="32">
        <v>21</v>
      </c>
      <c r="D20" s="33">
        <v>-0.476190476190476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2</v>
      </c>
      <c r="C21" s="13">
        <v>3</v>
      </c>
      <c r="D21" s="34">
        <v>-0.33333333333333298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9</v>
      </c>
      <c r="C22" s="13">
        <v>18</v>
      </c>
      <c r="D22" s="34">
        <v>-0.5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2521</v>
      </c>
      <c r="C30" s="32">
        <v>2654</v>
      </c>
      <c r="D30" s="33">
        <v>-5.01130369253956E-2</v>
      </c>
      <c r="E30" s="32">
        <v>1011</v>
      </c>
      <c r="F30" s="32">
        <v>403</v>
      </c>
      <c r="G30" s="32">
        <v>251</v>
      </c>
      <c r="H30" s="32">
        <v>168</v>
      </c>
      <c r="I30" s="32">
        <v>0</v>
      </c>
      <c r="J30" s="32">
        <v>0</v>
      </c>
      <c r="K30" s="32">
        <v>1</v>
      </c>
      <c r="L30" s="32">
        <v>0</v>
      </c>
      <c r="M30" s="32">
        <v>12</v>
      </c>
      <c r="N30" s="32">
        <v>0</v>
      </c>
      <c r="O30" s="32">
        <v>638</v>
      </c>
    </row>
    <row r="31" spans="1:15" x14ac:dyDescent="0.25">
      <c r="A31" s="12" t="s">
        <v>328</v>
      </c>
      <c r="B31" s="13">
        <v>17</v>
      </c>
      <c r="C31" s="13">
        <v>32</v>
      </c>
      <c r="D31" s="34">
        <v>-0.46875</v>
      </c>
      <c r="E31" s="13">
        <v>1</v>
      </c>
      <c r="F31" s="13">
        <v>0</v>
      </c>
      <c r="G31" s="13">
        <v>6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329</v>
      </c>
      <c r="B32" s="13">
        <v>11</v>
      </c>
      <c r="C32" s="13">
        <v>11</v>
      </c>
      <c r="D32" s="34">
        <v>0</v>
      </c>
      <c r="E32" s="13">
        <v>2</v>
      </c>
      <c r="F32" s="13">
        <v>0</v>
      </c>
      <c r="G32" s="13">
        <v>3</v>
      </c>
      <c r="H32" s="13">
        <v>2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995</v>
      </c>
      <c r="C33" s="13">
        <v>1121</v>
      </c>
      <c r="D33" s="34">
        <v>-0.112399643175736</v>
      </c>
      <c r="E33" s="13">
        <v>135</v>
      </c>
      <c r="F33" s="13">
        <v>161</v>
      </c>
      <c r="G33" s="13">
        <v>93</v>
      </c>
      <c r="H33" s="13">
        <v>56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259</v>
      </c>
    </row>
    <row r="34" spans="1:15" x14ac:dyDescent="0.25">
      <c r="A34" s="12" t="s">
        <v>331</v>
      </c>
      <c r="B34" s="13">
        <v>115</v>
      </c>
      <c r="C34" s="13">
        <v>127</v>
      </c>
      <c r="D34" s="34">
        <v>-9.4488188976377896E-2</v>
      </c>
      <c r="E34" s="13">
        <v>19</v>
      </c>
      <c r="F34" s="13">
        <v>0</v>
      </c>
      <c r="G34" s="13">
        <v>7</v>
      </c>
      <c r="H34" s="13">
        <v>2</v>
      </c>
      <c r="I34" s="13">
        <v>0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24">
        <v>2</v>
      </c>
    </row>
    <row r="35" spans="1:15" x14ac:dyDescent="0.25">
      <c r="A35" s="12" t="s">
        <v>332</v>
      </c>
      <c r="B35" s="13">
        <v>575</v>
      </c>
      <c r="C35" s="13">
        <v>423</v>
      </c>
      <c r="D35" s="34">
        <v>0.359338061465721</v>
      </c>
      <c r="E35" s="13">
        <v>49</v>
      </c>
      <c r="F35" s="13">
        <v>27</v>
      </c>
      <c r="G35" s="13">
        <v>29</v>
      </c>
      <c r="H35" s="13">
        <v>25</v>
      </c>
      <c r="I35" s="13">
        <v>0</v>
      </c>
      <c r="J35" s="13">
        <v>0</v>
      </c>
      <c r="K35" s="13">
        <v>0</v>
      </c>
      <c r="L35" s="13">
        <v>0</v>
      </c>
      <c r="M35" s="13">
        <v>7</v>
      </c>
      <c r="N35" s="13">
        <v>0</v>
      </c>
      <c r="O35" s="24">
        <v>57</v>
      </c>
    </row>
    <row r="36" spans="1:15" x14ac:dyDescent="0.25">
      <c r="A36" s="12" t="s">
        <v>333</v>
      </c>
      <c r="B36" s="13">
        <v>359</v>
      </c>
      <c r="C36" s="13">
        <v>463</v>
      </c>
      <c r="D36" s="34">
        <v>-0.22462203023758101</v>
      </c>
      <c r="E36" s="13">
        <v>477</v>
      </c>
      <c r="F36" s="13">
        <v>115</v>
      </c>
      <c r="G36" s="13">
        <v>43</v>
      </c>
      <c r="H36" s="13">
        <v>41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198</v>
      </c>
    </row>
    <row r="37" spans="1:15" x14ac:dyDescent="0.25">
      <c r="A37" s="12" t="s">
        <v>334</v>
      </c>
      <c r="B37" s="13">
        <v>215</v>
      </c>
      <c r="C37" s="13">
        <v>308</v>
      </c>
      <c r="D37" s="34">
        <v>-0.30194805194805202</v>
      </c>
      <c r="E37" s="13">
        <v>229</v>
      </c>
      <c r="F37" s="13">
        <v>59</v>
      </c>
      <c r="G37" s="13">
        <v>29</v>
      </c>
      <c r="H37" s="13">
        <v>15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76</v>
      </c>
    </row>
    <row r="38" spans="1:15" x14ac:dyDescent="0.25">
      <c r="A38" s="12" t="s">
        <v>335</v>
      </c>
      <c r="B38" s="13">
        <v>61</v>
      </c>
      <c r="C38" s="13">
        <v>50</v>
      </c>
      <c r="D38" s="34">
        <v>0.22</v>
      </c>
      <c r="E38" s="13">
        <v>79</v>
      </c>
      <c r="F38" s="13">
        <v>36</v>
      </c>
      <c r="G38" s="13">
        <v>27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46</v>
      </c>
    </row>
    <row r="39" spans="1:15" x14ac:dyDescent="0.25">
      <c r="A39" s="12" t="s">
        <v>336</v>
      </c>
      <c r="B39" s="13">
        <v>2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171</v>
      </c>
      <c r="C41" s="13">
        <v>119</v>
      </c>
      <c r="D41" s="34">
        <v>0.436974789915966</v>
      </c>
      <c r="E41" s="13">
        <v>20</v>
      </c>
      <c r="F41" s="13">
        <v>5</v>
      </c>
      <c r="G41" s="13">
        <v>14</v>
      </c>
      <c r="H41" s="13">
        <v>21</v>
      </c>
      <c r="I41" s="13">
        <v>0</v>
      </c>
      <c r="J41" s="13">
        <v>0</v>
      </c>
      <c r="K41" s="13">
        <v>0</v>
      </c>
      <c r="L41" s="13">
        <v>0</v>
      </c>
      <c r="M41" s="13">
        <v>5</v>
      </c>
      <c r="N41" s="13">
        <v>0</v>
      </c>
      <c r="O41" s="24">
        <v>0</v>
      </c>
    </row>
    <row r="42" spans="1:15" ht="16.7" customHeight="1" x14ac:dyDescent="0.25">
      <c r="A42" s="35" t="s">
        <v>339</v>
      </c>
      <c r="B42" s="32">
        <v>654</v>
      </c>
      <c r="C42" s="32">
        <v>669</v>
      </c>
      <c r="D42" s="33">
        <v>-2.2421524663677101E-2</v>
      </c>
      <c r="E42" s="32">
        <v>140</v>
      </c>
      <c r="F42" s="32">
        <v>35</v>
      </c>
      <c r="G42" s="32">
        <v>102</v>
      </c>
      <c r="H42" s="32">
        <v>52</v>
      </c>
      <c r="I42" s="32">
        <v>0</v>
      </c>
      <c r="J42" s="32">
        <v>0</v>
      </c>
      <c r="K42" s="32">
        <v>0</v>
      </c>
      <c r="L42" s="32">
        <v>0</v>
      </c>
      <c r="M42" s="32">
        <v>11</v>
      </c>
      <c r="N42" s="32">
        <v>0</v>
      </c>
      <c r="O42" s="32">
        <v>69</v>
      </c>
    </row>
    <row r="43" spans="1:15" x14ac:dyDescent="0.25">
      <c r="A43" s="12" t="s">
        <v>340</v>
      </c>
      <c r="B43" s="13">
        <v>0</v>
      </c>
      <c r="C43" s="13">
        <v>4</v>
      </c>
      <c r="D43" s="34">
        <v>-1</v>
      </c>
      <c r="E43" s="13">
        <v>0</v>
      </c>
      <c r="F43" s="13">
        <v>1</v>
      </c>
      <c r="G43" s="13">
        <v>3</v>
      </c>
      <c r="H43" s="13">
        <v>4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4">
        <v>5</v>
      </c>
    </row>
    <row r="44" spans="1:15" x14ac:dyDescent="0.25">
      <c r="A44" s="12" t="s">
        <v>341</v>
      </c>
      <c r="B44" s="13">
        <v>620</v>
      </c>
      <c r="C44" s="13">
        <v>649</v>
      </c>
      <c r="D44" s="34">
        <v>-4.4684129429892097E-2</v>
      </c>
      <c r="E44" s="13">
        <v>140</v>
      </c>
      <c r="F44" s="13">
        <v>34</v>
      </c>
      <c r="G44" s="13">
        <v>96</v>
      </c>
      <c r="H44" s="13">
        <v>47</v>
      </c>
      <c r="I44" s="13">
        <v>0</v>
      </c>
      <c r="J44" s="13">
        <v>0</v>
      </c>
      <c r="K44" s="13">
        <v>0</v>
      </c>
      <c r="L44" s="13">
        <v>0</v>
      </c>
      <c r="M44" s="13">
        <v>8</v>
      </c>
      <c r="N44" s="13">
        <v>0</v>
      </c>
      <c r="O44" s="24">
        <v>64</v>
      </c>
    </row>
    <row r="45" spans="1:15" x14ac:dyDescent="0.25">
      <c r="A45" s="12" t="s">
        <v>342</v>
      </c>
      <c r="B45" s="13">
        <v>2</v>
      </c>
      <c r="C45" s="13">
        <v>3</v>
      </c>
      <c r="D45" s="34">
        <v>-0.33333333333333298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2</v>
      </c>
      <c r="C46" s="13">
        <v>2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23</v>
      </c>
      <c r="C48" s="13">
        <v>9</v>
      </c>
      <c r="D48" s="34">
        <v>1.55555555555556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7</v>
      </c>
      <c r="C49" s="13">
        <v>2</v>
      </c>
      <c r="D49" s="34">
        <v>2.5</v>
      </c>
      <c r="E49" s="13">
        <v>0</v>
      </c>
      <c r="F49" s="13">
        <v>0</v>
      </c>
      <c r="G49" s="13">
        <v>3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624</v>
      </c>
      <c r="C50" s="32">
        <v>399</v>
      </c>
      <c r="D50" s="33">
        <v>0.56390977443609003</v>
      </c>
      <c r="E50" s="32">
        <v>40</v>
      </c>
      <c r="F50" s="32">
        <v>15</v>
      </c>
      <c r="G50" s="32">
        <v>75</v>
      </c>
      <c r="H50" s="32">
        <v>63</v>
      </c>
      <c r="I50" s="32">
        <v>81</v>
      </c>
      <c r="J50" s="32">
        <v>23</v>
      </c>
      <c r="K50" s="32">
        <v>0</v>
      </c>
      <c r="L50" s="32">
        <v>0</v>
      </c>
      <c r="M50" s="32">
        <v>11</v>
      </c>
      <c r="N50" s="32">
        <v>6</v>
      </c>
      <c r="O50" s="32">
        <v>46</v>
      </c>
    </row>
    <row r="51" spans="1:15" x14ac:dyDescent="0.25">
      <c r="A51" s="12" t="s">
        <v>348</v>
      </c>
      <c r="B51" s="13">
        <v>175</v>
      </c>
      <c r="C51" s="13">
        <v>117</v>
      </c>
      <c r="D51" s="34">
        <v>0.49572649572649602</v>
      </c>
      <c r="E51" s="13">
        <v>12</v>
      </c>
      <c r="F51" s="13">
        <v>3</v>
      </c>
      <c r="G51" s="13">
        <v>15</v>
      </c>
      <c r="H51" s="13">
        <v>7</v>
      </c>
      <c r="I51" s="13">
        <v>28</v>
      </c>
      <c r="J51" s="13">
        <v>7</v>
      </c>
      <c r="K51" s="13">
        <v>0</v>
      </c>
      <c r="L51" s="13">
        <v>0</v>
      </c>
      <c r="M51" s="13">
        <v>1</v>
      </c>
      <c r="N51" s="13">
        <v>2</v>
      </c>
      <c r="O51" s="24">
        <v>15</v>
      </c>
    </row>
    <row r="52" spans="1:15" x14ac:dyDescent="0.25">
      <c r="A52" s="12" t="s">
        <v>349</v>
      </c>
      <c r="B52" s="13">
        <v>5</v>
      </c>
      <c r="C52" s="13">
        <v>9</v>
      </c>
      <c r="D52" s="34">
        <v>-0.44444444444444398</v>
      </c>
      <c r="E52" s="13">
        <v>0</v>
      </c>
      <c r="F52" s="13">
        <v>0</v>
      </c>
      <c r="G52" s="13">
        <v>0</v>
      </c>
      <c r="H52" s="13">
        <v>0</v>
      </c>
      <c r="I52" s="13">
        <v>4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24">
        <v>2</v>
      </c>
    </row>
    <row r="53" spans="1:15" x14ac:dyDescent="0.25">
      <c r="A53" s="12" t="s">
        <v>350</v>
      </c>
      <c r="B53" s="13">
        <v>181</v>
      </c>
      <c r="C53" s="13">
        <v>135</v>
      </c>
      <c r="D53" s="34">
        <v>0.34074074074074101</v>
      </c>
      <c r="E53" s="13">
        <v>25</v>
      </c>
      <c r="F53" s="13">
        <v>7</v>
      </c>
      <c r="G53" s="13">
        <v>19</v>
      </c>
      <c r="H53" s="13">
        <v>14</v>
      </c>
      <c r="I53" s="13">
        <v>26</v>
      </c>
      <c r="J53" s="13">
        <v>0</v>
      </c>
      <c r="K53" s="13">
        <v>0</v>
      </c>
      <c r="L53" s="13">
        <v>0</v>
      </c>
      <c r="M53" s="13">
        <v>6</v>
      </c>
      <c r="N53" s="13">
        <v>0</v>
      </c>
      <c r="O53" s="24">
        <v>7</v>
      </c>
    </row>
    <row r="54" spans="1:15" x14ac:dyDescent="0.25">
      <c r="A54" s="12" t="s">
        <v>351</v>
      </c>
      <c r="B54" s="13">
        <v>11</v>
      </c>
      <c r="C54" s="13">
        <v>2</v>
      </c>
      <c r="D54" s="34">
        <v>4.5</v>
      </c>
      <c r="E54" s="13">
        <v>0</v>
      </c>
      <c r="F54" s="13">
        <v>0</v>
      </c>
      <c r="G54" s="13">
        <v>2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352</v>
      </c>
      <c r="B55" s="13">
        <v>4</v>
      </c>
      <c r="C55" s="13">
        <v>3</v>
      </c>
      <c r="D55" s="34">
        <v>0.33333333333333298</v>
      </c>
      <c r="E55" s="13">
        <v>1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26</v>
      </c>
      <c r="C56" s="13">
        <v>17</v>
      </c>
      <c r="D56" s="34">
        <v>0.52941176470588203</v>
      </c>
      <c r="E56" s="13">
        <v>0</v>
      </c>
      <c r="F56" s="13">
        <v>0</v>
      </c>
      <c r="G56" s="13">
        <v>5</v>
      </c>
      <c r="H56" s="13">
        <v>4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17</v>
      </c>
      <c r="C57" s="13">
        <v>14</v>
      </c>
      <c r="D57" s="34">
        <v>0.214285714285714</v>
      </c>
      <c r="E57" s="13">
        <v>2</v>
      </c>
      <c r="F57" s="13">
        <v>5</v>
      </c>
      <c r="G57" s="13">
        <v>7</v>
      </c>
      <c r="H57" s="13">
        <v>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9</v>
      </c>
    </row>
    <row r="58" spans="1:15" x14ac:dyDescent="0.25">
      <c r="A58" s="12" t="s">
        <v>355</v>
      </c>
      <c r="B58" s="13">
        <v>6</v>
      </c>
      <c r="C58" s="13">
        <v>10</v>
      </c>
      <c r="D58" s="34">
        <v>-0.4</v>
      </c>
      <c r="E58" s="13">
        <v>0</v>
      </c>
      <c r="F58" s="13">
        <v>0</v>
      </c>
      <c r="G58" s="13">
        <v>2</v>
      </c>
      <c r="H58" s="13">
        <v>3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3</v>
      </c>
      <c r="C59" s="13">
        <v>3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3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11</v>
      </c>
      <c r="C60" s="13">
        <v>12</v>
      </c>
      <c r="D60" s="34">
        <v>-8.3333333333333301E-2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358</v>
      </c>
      <c r="B61" s="13">
        <v>26</v>
      </c>
      <c r="C61" s="13">
        <v>16</v>
      </c>
      <c r="D61" s="34">
        <v>0.625</v>
      </c>
      <c r="E61" s="13">
        <v>0</v>
      </c>
      <c r="F61" s="13">
        <v>0</v>
      </c>
      <c r="G61" s="13">
        <v>4</v>
      </c>
      <c r="H61" s="13">
        <v>7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2</v>
      </c>
      <c r="C62" s="13">
        <v>0</v>
      </c>
      <c r="D62" s="34">
        <v>0</v>
      </c>
      <c r="E62" s="13">
        <v>0</v>
      </c>
      <c r="F62" s="13">
        <v>0</v>
      </c>
      <c r="G62" s="13">
        <v>3</v>
      </c>
      <c r="H62" s="13">
        <v>2</v>
      </c>
      <c r="I62" s="13">
        <v>0</v>
      </c>
      <c r="J62" s="13">
        <v>2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87</v>
      </c>
      <c r="C63" s="13">
        <v>0</v>
      </c>
      <c r="D63" s="34">
        <v>0</v>
      </c>
      <c r="E63" s="13">
        <v>0</v>
      </c>
      <c r="F63" s="13">
        <v>0</v>
      </c>
      <c r="G63" s="13">
        <v>9</v>
      </c>
      <c r="H63" s="13">
        <v>12</v>
      </c>
      <c r="I63" s="13">
        <v>15</v>
      </c>
      <c r="J63" s="13">
        <v>7</v>
      </c>
      <c r="K63" s="13">
        <v>0</v>
      </c>
      <c r="L63" s="13">
        <v>0</v>
      </c>
      <c r="M63" s="13">
        <v>2</v>
      </c>
      <c r="N63" s="13">
        <v>0</v>
      </c>
      <c r="O63" s="24">
        <v>7</v>
      </c>
    </row>
    <row r="64" spans="1:15" x14ac:dyDescent="0.25">
      <c r="A64" s="12" t="s">
        <v>361</v>
      </c>
      <c r="B64" s="13">
        <v>25</v>
      </c>
      <c r="C64" s="13">
        <v>20</v>
      </c>
      <c r="D64" s="34">
        <v>0.25</v>
      </c>
      <c r="E64" s="13">
        <v>0</v>
      </c>
      <c r="F64" s="13">
        <v>0</v>
      </c>
      <c r="G64" s="13">
        <v>1</v>
      </c>
      <c r="H64" s="13">
        <v>0</v>
      </c>
      <c r="I64" s="13">
        <v>5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6</v>
      </c>
    </row>
    <row r="65" spans="1:15" x14ac:dyDescent="0.25">
      <c r="A65" s="12" t="s">
        <v>362</v>
      </c>
      <c r="B65" s="13">
        <v>4</v>
      </c>
      <c r="C65" s="13">
        <v>2</v>
      </c>
      <c r="D65" s="34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2</v>
      </c>
      <c r="C66" s="13">
        <v>3</v>
      </c>
      <c r="D66" s="34">
        <v>-0.33333333333333298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25</v>
      </c>
      <c r="C67" s="13">
        <v>20</v>
      </c>
      <c r="D67" s="34">
        <v>0.25</v>
      </c>
      <c r="E67" s="13">
        <v>0</v>
      </c>
      <c r="F67" s="13">
        <v>0</v>
      </c>
      <c r="G67" s="13">
        <v>3</v>
      </c>
      <c r="H67" s="13">
        <v>5</v>
      </c>
      <c r="I67" s="13">
        <v>0</v>
      </c>
      <c r="J67" s="13">
        <v>3</v>
      </c>
      <c r="K67" s="13">
        <v>0</v>
      </c>
      <c r="L67" s="13">
        <v>0</v>
      </c>
      <c r="M67" s="13">
        <v>0</v>
      </c>
      <c r="N67" s="13">
        <v>3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7</v>
      </c>
      <c r="C69" s="13">
        <v>8</v>
      </c>
      <c r="D69" s="34">
        <v>-0.125</v>
      </c>
      <c r="E69" s="13">
        <v>0</v>
      </c>
      <c r="F69" s="13">
        <v>0</v>
      </c>
      <c r="G69" s="13">
        <v>3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367</v>
      </c>
      <c r="B70" s="13">
        <v>7</v>
      </c>
      <c r="C70" s="13">
        <v>8</v>
      </c>
      <c r="D70" s="34">
        <v>-0.125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16</v>
      </c>
      <c r="C72" s="32">
        <v>7</v>
      </c>
      <c r="D72" s="33">
        <v>1.28571428571429</v>
      </c>
      <c r="E72" s="32">
        <v>2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2</v>
      </c>
      <c r="L72" s="32">
        <v>2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16</v>
      </c>
      <c r="C73" s="13">
        <v>7</v>
      </c>
      <c r="D73" s="34">
        <v>1.28571428571429</v>
      </c>
      <c r="E73" s="13">
        <v>2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2</v>
      </c>
      <c r="L73" s="13">
        <v>2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102</v>
      </c>
      <c r="C74" s="32">
        <v>98</v>
      </c>
      <c r="D74" s="33">
        <v>4.0816326530612297E-2</v>
      </c>
      <c r="E74" s="32">
        <v>17</v>
      </c>
      <c r="F74" s="32">
        <v>0</v>
      </c>
      <c r="G74" s="32">
        <v>25</v>
      </c>
      <c r="H74" s="32">
        <v>22</v>
      </c>
      <c r="I74" s="32">
        <v>0</v>
      </c>
      <c r="J74" s="32">
        <v>0</v>
      </c>
      <c r="K74" s="32">
        <v>3</v>
      </c>
      <c r="L74" s="32">
        <v>2</v>
      </c>
      <c r="M74" s="32">
        <v>3</v>
      </c>
      <c r="N74" s="32">
        <v>2</v>
      </c>
      <c r="O74" s="32">
        <v>0</v>
      </c>
    </row>
    <row r="75" spans="1:15" x14ac:dyDescent="0.25">
      <c r="A75" s="12" t="s">
        <v>372</v>
      </c>
      <c r="B75" s="13">
        <v>21</v>
      </c>
      <c r="C75" s="13">
        <v>31</v>
      </c>
      <c r="D75" s="34">
        <v>-0.32258064516128998</v>
      </c>
      <c r="E75" s="13">
        <v>0</v>
      </c>
      <c r="F75" s="13">
        <v>0</v>
      </c>
      <c r="G75" s="13">
        <v>1</v>
      </c>
      <c r="H75" s="13">
        <v>8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24">
        <v>0</v>
      </c>
    </row>
    <row r="76" spans="1:15" x14ac:dyDescent="0.25">
      <c r="A76" s="12" t="s">
        <v>373</v>
      </c>
      <c r="B76" s="13">
        <v>3</v>
      </c>
      <c r="C76" s="13">
        <v>1</v>
      </c>
      <c r="D76" s="34">
        <v>2</v>
      </c>
      <c r="E76" s="13">
        <v>0</v>
      </c>
      <c r="F76" s="13">
        <v>0</v>
      </c>
      <c r="G76" s="13">
        <v>3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44</v>
      </c>
      <c r="C77" s="13">
        <v>44</v>
      </c>
      <c r="D77" s="34">
        <v>0</v>
      </c>
      <c r="E77" s="13">
        <v>12</v>
      </c>
      <c r="F77" s="13">
        <v>0</v>
      </c>
      <c r="G77" s="13">
        <v>11</v>
      </c>
      <c r="H77" s="13">
        <v>3</v>
      </c>
      <c r="I77" s="13">
        <v>0</v>
      </c>
      <c r="J77" s="13">
        <v>0</v>
      </c>
      <c r="K77" s="13">
        <v>3</v>
      </c>
      <c r="L77" s="13">
        <v>2</v>
      </c>
      <c r="M77" s="13">
        <v>0</v>
      </c>
      <c r="N77" s="13">
        <v>2</v>
      </c>
      <c r="O77" s="24">
        <v>0</v>
      </c>
    </row>
    <row r="78" spans="1:15" x14ac:dyDescent="0.25">
      <c r="A78" s="12" t="s">
        <v>375</v>
      </c>
      <c r="B78" s="13">
        <v>4</v>
      </c>
      <c r="C78" s="13">
        <v>0</v>
      </c>
      <c r="D78" s="34">
        <v>0</v>
      </c>
      <c r="E78" s="13">
        <v>1</v>
      </c>
      <c r="F78" s="13">
        <v>0</v>
      </c>
      <c r="G78" s="13">
        <v>3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29</v>
      </c>
      <c r="C79" s="13">
        <v>21</v>
      </c>
      <c r="D79" s="34">
        <v>0.38095238095238099</v>
      </c>
      <c r="E79" s="13">
        <v>4</v>
      </c>
      <c r="F79" s="13">
        <v>0</v>
      </c>
      <c r="G79" s="13">
        <v>5</v>
      </c>
      <c r="H79" s="13">
        <v>10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377</v>
      </c>
      <c r="B80" s="13">
        <v>1</v>
      </c>
      <c r="C80" s="13">
        <v>1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0"/>
      <c r="D81" s="34">
        <v>0</v>
      </c>
      <c r="E81" s="13">
        <v>0</v>
      </c>
      <c r="F81" s="13">
        <v>0</v>
      </c>
      <c r="G81" s="13">
        <v>2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170</v>
      </c>
      <c r="C82" s="32">
        <v>166</v>
      </c>
      <c r="D82" s="33">
        <v>2.40963855421687E-2</v>
      </c>
      <c r="E82" s="32">
        <v>0</v>
      </c>
      <c r="F82" s="32">
        <v>0</v>
      </c>
      <c r="G82" s="32">
        <v>10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5</v>
      </c>
      <c r="N82" s="32">
        <v>0</v>
      </c>
      <c r="O82" s="32">
        <v>0</v>
      </c>
    </row>
    <row r="83" spans="1:15" x14ac:dyDescent="0.25">
      <c r="A83" s="12" t="s">
        <v>380</v>
      </c>
      <c r="B83" s="13">
        <v>37</v>
      </c>
      <c r="C83" s="13">
        <v>37</v>
      </c>
      <c r="D83" s="34">
        <v>0</v>
      </c>
      <c r="E83" s="13">
        <v>0</v>
      </c>
      <c r="F83" s="13">
        <v>0</v>
      </c>
      <c r="G83" s="13">
        <v>2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133</v>
      </c>
      <c r="C84" s="13">
        <v>129</v>
      </c>
      <c r="D84" s="34">
        <v>3.1007751937984499E-2</v>
      </c>
      <c r="E84" s="13">
        <v>0</v>
      </c>
      <c r="F84" s="13">
        <v>0</v>
      </c>
      <c r="G84" s="13">
        <v>8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5</v>
      </c>
      <c r="N84" s="13">
        <v>0</v>
      </c>
      <c r="O84" s="24">
        <v>0</v>
      </c>
    </row>
    <row r="85" spans="1:15" ht="16.7" customHeight="1" x14ac:dyDescent="0.25">
      <c r="A85" s="35" t="s">
        <v>382</v>
      </c>
      <c r="B85" s="32">
        <v>1194</v>
      </c>
      <c r="C85" s="32">
        <v>1084</v>
      </c>
      <c r="D85" s="33">
        <v>0.101476014760148</v>
      </c>
      <c r="E85" s="32">
        <v>52</v>
      </c>
      <c r="F85" s="32">
        <v>9</v>
      </c>
      <c r="G85" s="32">
        <v>359</v>
      </c>
      <c r="H85" s="32">
        <v>427</v>
      </c>
      <c r="I85" s="32">
        <v>0</v>
      </c>
      <c r="J85" s="32">
        <v>0</v>
      </c>
      <c r="K85" s="32">
        <v>0</v>
      </c>
      <c r="L85" s="32">
        <v>0</v>
      </c>
      <c r="M85" s="32">
        <v>14</v>
      </c>
      <c r="N85" s="32">
        <v>0</v>
      </c>
      <c r="O85" s="32">
        <v>23</v>
      </c>
    </row>
    <row r="86" spans="1:15" x14ac:dyDescent="0.25">
      <c r="A86" s="12" t="s">
        <v>383</v>
      </c>
      <c r="B86" s="13">
        <v>2</v>
      </c>
      <c r="C86" s="13">
        <v>3</v>
      </c>
      <c r="D86" s="34">
        <v>-0.33333333333333298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2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8</v>
      </c>
      <c r="C89" s="13">
        <v>2</v>
      </c>
      <c r="D89" s="34">
        <v>3</v>
      </c>
      <c r="E89" s="13">
        <v>1</v>
      </c>
      <c r="F89" s="13">
        <v>0</v>
      </c>
      <c r="G89" s="13">
        <v>2</v>
      </c>
      <c r="H89" s="13">
        <v>3</v>
      </c>
      <c r="I89" s="13">
        <v>0</v>
      </c>
      <c r="J89" s="13">
        <v>0</v>
      </c>
      <c r="K89" s="13">
        <v>0</v>
      </c>
      <c r="L89" s="13">
        <v>0</v>
      </c>
      <c r="M89" s="13">
        <v>10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10</v>
      </c>
      <c r="C90" s="13">
        <v>8</v>
      </c>
      <c r="D90" s="34">
        <v>0.25</v>
      </c>
      <c r="E90" s="13">
        <v>0</v>
      </c>
      <c r="F90" s="13">
        <v>0</v>
      </c>
      <c r="G90" s="13">
        <v>0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41</v>
      </c>
      <c r="C91" s="13">
        <v>31</v>
      </c>
      <c r="D91" s="34">
        <v>0.32258064516128998</v>
      </c>
      <c r="E91" s="13">
        <v>0</v>
      </c>
      <c r="F91" s="13">
        <v>0</v>
      </c>
      <c r="G91" s="13">
        <v>0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269</v>
      </c>
      <c r="C92" s="13">
        <v>254</v>
      </c>
      <c r="D92" s="34">
        <v>5.9055118110236199E-2</v>
      </c>
      <c r="E92" s="13">
        <v>19</v>
      </c>
      <c r="F92" s="13">
        <v>9</v>
      </c>
      <c r="G92" s="13">
        <v>119</v>
      </c>
      <c r="H92" s="13">
        <v>144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4">
        <v>23</v>
      </c>
    </row>
    <row r="93" spans="1:15" x14ac:dyDescent="0.25">
      <c r="A93" s="12" t="s">
        <v>390</v>
      </c>
      <c r="B93" s="13">
        <v>41</v>
      </c>
      <c r="C93" s="13">
        <v>33</v>
      </c>
      <c r="D93" s="34">
        <v>0.24242424242424199</v>
      </c>
      <c r="E93" s="13">
        <v>11</v>
      </c>
      <c r="F93" s="13">
        <v>0</v>
      </c>
      <c r="G93" s="13">
        <v>8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823</v>
      </c>
      <c r="C94" s="13">
        <v>753</v>
      </c>
      <c r="D94" s="34">
        <v>9.2961487383798197E-2</v>
      </c>
      <c r="E94" s="13">
        <v>21</v>
      </c>
      <c r="F94" s="13">
        <v>0</v>
      </c>
      <c r="G94" s="13">
        <v>225</v>
      </c>
      <c r="H94" s="13">
        <v>265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5</v>
      </c>
      <c r="H95" s="13">
        <v>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13809</v>
      </c>
      <c r="C97" s="32">
        <v>14584</v>
      </c>
      <c r="D97" s="33">
        <v>-5.3140427866154701E-2</v>
      </c>
      <c r="E97" s="32">
        <v>706</v>
      </c>
      <c r="F97" s="32">
        <v>333</v>
      </c>
      <c r="G97" s="32">
        <v>1865</v>
      </c>
      <c r="H97" s="32">
        <v>1583</v>
      </c>
      <c r="I97" s="32">
        <v>0</v>
      </c>
      <c r="J97" s="32">
        <v>0</v>
      </c>
      <c r="K97" s="32">
        <v>0</v>
      </c>
      <c r="L97" s="32">
        <v>0</v>
      </c>
      <c r="M97" s="32">
        <v>43</v>
      </c>
      <c r="N97" s="32">
        <v>81</v>
      </c>
      <c r="O97" s="32">
        <v>777</v>
      </c>
    </row>
    <row r="98" spans="1:15" x14ac:dyDescent="0.25">
      <c r="A98" s="12" t="s">
        <v>395</v>
      </c>
      <c r="B98" s="13">
        <v>3620</v>
      </c>
      <c r="C98" s="13">
        <v>3822</v>
      </c>
      <c r="D98" s="34">
        <v>-5.2851909994767098E-2</v>
      </c>
      <c r="E98" s="13">
        <v>196</v>
      </c>
      <c r="F98" s="13">
        <v>85</v>
      </c>
      <c r="G98" s="13">
        <v>259</v>
      </c>
      <c r="H98" s="13">
        <v>195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185</v>
      </c>
    </row>
    <row r="99" spans="1:15" x14ac:dyDescent="0.25">
      <c r="A99" s="12" t="s">
        <v>396</v>
      </c>
      <c r="B99" s="13">
        <v>3450</v>
      </c>
      <c r="C99" s="13">
        <v>3740</v>
      </c>
      <c r="D99" s="34">
        <v>-7.7540106951871704E-2</v>
      </c>
      <c r="E99" s="13">
        <v>163</v>
      </c>
      <c r="F99" s="13">
        <v>97</v>
      </c>
      <c r="G99" s="13">
        <v>495</v>
      </c>
      <c r="H99" s="13">
        <v>321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15</v>
      </c>
      <c r="O99" s="24">
        <v>159</v>
      </c>
    </row>
    <row r="100" spans="1:15" x14ac:dyDescent="0.25">
      <c r="A100" s="12" t="s">
        <v>397</v>
      </c>
      <c r="B100" s="13">
        <v>539</v>
      </c>
      <c r="C100" s="13">
        <v>639</v>
      </c>
      <c r="D100" s="34">
        <v>-0.156494522691706</v>
      </c>
      <c r="E100" s="13">
        <v>39</v>
      </c>
      <c r="F100" s="13">
        <v>29</v>
      </c>
      <c r="G100" s="13">
        <v>123</v>
      </c>
      <c r="H100" s="13">
        <v>231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30</v>
      </c>
      <c r="O100" s="24">
        <v>60</v>
      </c>
    </row>
    <row r="101" spans="1:15" x14ac:dyDescent="0.25">
      <c r="A101" s="12" t="s">
        <v>398</v>
      </c>
      <c r="B101" s="13">
        <v>929</v>
      </c>
      <c r="C101" s="13">
        <v>1043</v>
      </c>
      <c r="D101" s="34">
        <v>-0.109300095877277</v>
      </c>
      <c r="E101" s="13">
        <v>71</v>
      </c>
      <c r="F101" s="13">
        <v>31</v>
      </c>
      <c r="G101" s="13">
        <v>169</v>
      </c>
      <c r="H101" s="13">
        <v>159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36</v>
      </c>
      <c r="O101" s="24">
        <v>81</v>
      </c>
    </row>
    <row r="102" spans="1:15" x14ac:dyDescent="0.25">
      <c r="A102" s="12" t="s">
        <v>399</v>
      </c>
      <c r="B102" s="13">
        <v>39</v>
      </c>
      <c r="C102" s="13">
        <v>27</v>
      </c>
      <c r="D102" s="34">
        <v>0.44444444444444398</v>
      </c>
      <c r="E102" s="13">
        <v>1</v>
      </c>
      <c r="F102" s="13">
        <v>0</v>
      </c>
      <c r="G102" s="13">
        <v>5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2</v>
      </c>
      <c r="N102" s="13">
        <v>0</v>
      </c>
      <c r="O102" s="24">
        <v>0</v>
      </c>
    </row>
    <row r="103" spans="1:15" x14ac:dyDescent="0.25">
      <c r="A103" s="12" t="s">
        <v>400</v>
      </c>
      <c r="B103" s="13">
        <v>278</v>
      </c>
      <c r="C103" s="13">
        <v>375</v>
      </c>
      <c r="D103" s="34">
        <v>-0.25866666666666699</v>
      </c>
      <c r="E103" s="13">
        <v>23</v>
      </c>
      <c r="F103" s="13">
        <v>12</v>
      </c>
      <c r="G103" s="13">
        <v>62</v>
      </c>
      <c r="H103" s="13">
        <v>39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32</v>
      </c>
    </row>
    <row r="104" spans="1:15" x14ac:dyDescent="0.25">
      <c r="A104" s="12" t="s">
        <v>401</v>
      </c>
      <c r="B104" s="13">
        <v>315</v>
      </c>
      <c r="C104" s="13">
        <v>319</v>
      </c>
      <c r="D104" s="34">
        <v>-1.2539184952978099E-2</v>
      </c>
      <c r="E104" s="13">
        <v>23</v>
      </c>
      <c r="F104" s="13">
        <v>0</v>
      </c>
      <c r="G104" s="13">
        <v>21</v>
      </c>
      <c r="H104" s="13">
        <v>11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4">
        <v>0</v>
      </c>
    </row>
    <row r="105" spans="1:15" x14ac:dyDescent="0.25">
      <c r="A105" s="12" t="s">
        <v>402</v>
      </c>
      <c r="B105" s="13">
        <v>1939</v>
      </c>
      <c r="C105" s="13">
        <v>1930</v>
      </c>
      <c r="D105" s="34">
        <v>4.6632124352331602E-3</v>
      </c>
      <c r="E105" s="13">
        <v>39</v>
      </c>
      <c r="F105" s="13">
        <v>21</v>
      </c>
      <c r="G105" s="13">
        <v>224</v>
      </c>
      <c r="H105" s="13">
        <v>185</v>
      </c>
      <c r="I105" s="13">
        <v>0</v>
      </c>
      <c r="J105" s="13">
        <v>0</v>
      </c>
      <c r="K105" s="13">
        <v>0</v>
      </c>
      <c r="L105" s="13">
        <v>0</v>
      </c>
      <c r="M105" s="13">
        <v>14</v>
      </c>
      <c r="N105" s="13">
        <v>0</v>
      </c>
      <c r="O105" s="24">
        <v>81</v>
      </c>
    </row>
    <row r="106" spans="1:15" x14ac:dyDescent="0.25">
      <c r="A106" s="12" t="s">
        <v>403</v>
      </c>
      <c r="B106" s="13">
        <v>916</v>
      </c>
      <c r="C106" s="13">
        <v>819</v>
      </c>
      <c r="D106" s="34">
        <v>0.118437118437118</v>
      </c>
      <c r="E106" s="13">
        <v>29</v>
      </c>
      <c r="F106" s="13">
        <v>12</v>
      </c>
      <c r="G106" s="13">
        <v>193</v>
      </c>
      <c r="H106" s="13">
        <v>197</v>
      </c>
      <c r="I106" s="13">
        <v>0</v>
      </c>
      <c r="J106" s="13">
        <v>0</v>
      </c>
      <c r="K106" s="13">
        <v>0</v>
      </c>
      <c r="L106" s="13">
        <v>0</v>
      </c>
      <c r="M106" s="13">
        <v>15</v>
      </c>
      <c r="N106" s="13">
        <v>0</v>
      </c>
      <c r="O106" s="24">
        <v>79</v>
      </c>
    </row>
    <row r="107" spans="1:15" x14ac:dyDescent="0.25">
      <c r="A107" s="12" t="s">
        <v>404</v>
      </c>
      <c r="B107" s="13">
        <v>63</v>
      </c>
      <c r="C107" s="13">
        <v>67</v>
      </c>
      <c r="D107" s="34">
        <v>-5.9701492537313397E-2</v>
      </c>
      <c r="E107" s="13">
        <v>3</v>
      </c>
      <c r="F107" s="13">
        <v>3</v>
      </c>
      <c r="G107" s="13">
        <v>17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2</v>
      </c>
    </row>
    <row r="108" spans="1:15" x14ac:dyDescent="0.25">
      <c r="A108" s="12" t="s">
        <v>405</v>
      </c>
      <c r="B108" s="13">
        <v>61</v>
      </c>
      <c r="C108" s="13">
        <v>16</v>
      </c>
      <c r="D108" s="34">
        <v>2.8125</v>
      </c>
      <c r="E108" s="13">
        <v>0</v>
      </c>
      <c r="F108" s="13">
        <v>0</v>
      </c>
      <c r="G108" s="13">
        <v>11</v>
      </c>
      <c r="H108" s="13">
        <v>9</v>
      </c>
      <c r="I108" s="13">
        <v>0</v>
      </c>
      <c r="J108" s="13">
        <v>0</v>
      </c>
      <c r="K108" s="13">
        <v>0</v>
      </c>
      <c r="L108" s="13">
        <v>0</v>
      </c>
      <c r="M108" s="13">
        <v>6</v>
      </c>
      <c r="N108" s="13">
        <v>0</v>
      </c>
      <c r="O108" s="24">
        <v>5</v>
      </c>
    </row>
    <row r="109" spans="1:15" x14ac:dyDescent="0.25">
      <c r="A109" s="12" t="s">
        <v>406</v>
      </c>
      <c r="B109" s="13">
        <v>17</v>
      </c>
      <c r="C109" s="13">
        <v>19</v>
      </c>
      <c r="D109" s="34">
        <v>-0.105263157894737</v>
      </c>
      <c r="E109" s="13">
        <v>0</v>
      </c>
      <c r="F109" s="13">
        <v>0</v>
      </c>
      <c r="G109" s="13">
        <v>12</v>
      </c>
      <c r="H109" s="13">
        <v>15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407</v>
      </c>
      <c r="B110" s="13">
        <v>3</v>
      </c>
      <c r="C110" s="13">
        <v>1</v>
      </c>
      <c r="D110" s="34">
        <v>2</v>
      </c>
      <c r="E110" s="13">
        <v>0</v>
      </c>
      <c r="F110" s="13">
        <v>0</v>
      </c>
      <c r="G110" s="13">
        <v>1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1234</v>
      </c>
      <c r="C111" s="13">
        <v>1420</v>
      </c>
      <c r="D111" s="34">
        <v>-0.13098591549295799</v>
      </c>
      <c r="E111" s="13">
        <v>101</v>
      </c>
      <c r="F111" s="13">
        <v>43</v>
      </c>
      <c r="G111" s="13">
        <v>163</v>
      </c>
      <c r="H111" s="13">
        <v>111</v>
      </c>
      <c r="I111" s="13">
        <v>0</v>
      </c>
      <c r="J111" s="13">
        <v>0</v>
      </c>
      <c r="K111" s="13">
        <v>0</v>
      </c>
      <c r="L111" s="13">
        <v>0</v>
      </c>
      <c r="M111" s="13">
        <v>4</v>
      </c>
      <c r="N111" s="13">
        <v>0</v>
      </c>
      <c r="O111" s="24">
        <v>93</v>
      </c>
    </row>
    <row r="112" spans="1:15" x14ac:dyDescent="0.25">
      <c r="A112" s="12" t="s">
        <v>409</v>
      </c>
      <c r="B112" s="13">
        <v>1</v>
      </c>
      <c r="C112" s="13">
        <v>1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6</v>
      </c>
      <c r="C113" s="13">
        <v>7</v>
      </c>
      <c r="D113" s="34">
        <v>-0.14285714285714299</v>
      </c>
      <c r="E113" s="13">
        <v>0</v>
      </c>
      <c r="F113" s="13">
        <v>0</v>
      </c>
      <c r="G113" s="13">
        <v>2</v>
      </c>
      <c r="H113" s="13">
        <v>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46</v>
      </c>
      <c r="C114" s="13">
        <v>51</v>
      </c>
      <c r="D114" s="34">
        <v>-9.8039215686274495E-2</v>
      </c>
      <c r="E114" s="13">
        <v>11</v>
      </c>
      <c r="F114" s="13">
        <v>0</v>
      </c>
      <c r="G114" s="13">
        <v>3</v>
      </c>
      <c r="H114" s="13">
        <v>5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9</v>
      </c>
      <c r="C115" s="13">
        <v>9</v>
      </c>
      <c r="D115" s="34">
        <v>0</v>
      </c>
      <c r="E115" s="13">
        <v>0</v>
      </c>
      <c r="F115" s="13">
        <v>0</v>
      </c>
      <c r="G115" s="13">
        <v>3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10</v>
      </c>
      <c r="C116" s="13">
        <v>6</v>
      </c>
      <c r="D116" s="34">
        <v>0.66666666666666696</v>
      </c>
      <c r="E116" s="13">
        <v>0</v>
      </c>
      <c r="F116" s="13">
        <v>0</v>
      </c>
      <c r="G116" s="13">
        <v>9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2</v>
      </c>
      <c r="C117" s="13">
        <v>3</v>
      </c>
      <c r="D117" s="34">
        <v>-0.33333333333333298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2</v>
      </c>
      <c r="C118" s="13">
        <v>3</v>
      </c>
      <c r="D118" s="34">
        <v>-0.33333333333333298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2</v>
      </c>
      <c r="D119" s="34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45</v>
      </c>
      <c r="C120" s="13">
        <v>26</v>
      </c>
      <c r="D120" s="34">
        <v>0.73076923076923095</v>
      </c>
      <c r="E120" s="13">
        <v>0</v>
      </c>
      <c r="F120" s="13">
        <v>0</v>
      </c>
      <c r="G120" s="13">
        <v>11</v>
      </c>
      <c r="H120" s="13">
        <v>6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219</v>
      </c>
      <c r="C121" s="13">
        <v>179</v>
      </c>
      <c r="D121" s="34">
        <v>0.223463687150838</v>
      </c>
      <c r="E121" s="13">
        <v>5</v>
      </c>
      <c r="F121" s="13">
        <v>0</v>
      </c>
      <c r="G121" s="13">
        <v>37</v>
      </c>
      <c r="H121" s="13">
        <v>44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419</v>
      </c>
      <c r="B122" s="13">
        <v>14</v>
      </c>
      <c r="C122" s="13">
        <v>12</v>
      </c>
      <c r="D122" s="34">
        <v>0.16666666666666699</v>
      </c>
      <c r="E122" s="13">
        <v>0</v>
      </c>
      <c r="F122" s="13">
        <v>0</v>
      </c>
      <c r="G122" s="13">
        <v>7</v>
      </c>
      <c r="H122" s="13">
        <v>9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420</v>
      </c>
      <c r="B123" s="13">
        <v>1</v>
      </c>
      <c r="C123" s="13">
        <v>2</v>
      </c>
      <c r="D123" s="34">
        <v>-0.5</v>
      </c>
      <c r="E123" s="13">
        <v>0</v>
      </c>
      <c r="F123" s="13">
        <v>0</v>
      </c>
      <c r="G123" s="13">
        <v>2</v>
      </c>
      <c r="H123" s="13">
        <v>2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19</v>
      </c>
      <c r="C126" s="13">
        <v>17</v>
      </c>
      <c r="D126" s="34">
        <v>0.11764705882352899</v>
      </c>
      <c r="E126" s="13">
        <v>0</v>
      </c>
      <c r="F126" s="13">
        <v>0</v>
      </c>
      <c r="G126" s="13">
        <v>11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4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27</v>
      </c>
      <c r="C128" s="13">
        <v>24</v>
      </c>
      <c r="D128" s="34">
        <v>0.125</v>
      </c>
      <c r="E128" s="13">
        <v>2</v>
      </c>
      <c r="F128" s="13">
        <v>0</v>
      </c>
      <c r="G128" s="13">
        <v>17</v>
      </c>
      <c r="H128" s="13">
        <v>24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426</v>
      </c>
      <c r="B129" s="13">
        <v>2</v>
      </c>
      <c r="C129" s="13">
        <v>1</v>
      </c>
      <c r="D129" s="34">
        <v>1</v>
      </c>
      <c r="E129" s="13">
        <v>0</v>
      </c>
      <c r="F129" s="13">
        <v>0</v>
      </c>
      <c r="G129" s="13">
        <v>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3</v>
      </c>
      <c r="C130" s="13">
        <v>4</v>
      </c>
      <c r="D130" s="34">
        <v>-0.25</v>
      </c>
      <c r="E130" s="13">
        <v>0</v>
      </c>
      <c r="F130" s="13">
        <v>0</v>
      </c>
      <c r="G130" s="13">
        <v>5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25</v>
      </c>
      <c r="C131" s="32">
        <v>32</v>
      </c>
      <c r="D131" s="33">
        <v>-0.21875</v>
      </c>
      <c r="E131" s="32">
        <v>0</v>
      </c>
      <c r="F131" s="32">
        <v>0</v>
      </c>
      <c r="G131" s="32">
        <v>13</v>
      </c>
      <c r="H131" s="32">
        <v>15</v>
      </c>
      <c r="I131" s="32">
        <v>0</v>
      </c>
      <c r="J131" s="32">
        <v>0</v>
      </c>
      <c r="K131" s="32">
        <v>0</v>
      </c>
      <c r="L131" s="32">
        <v>0</v>
      </c>
      <c r="M131" s="32">
        <v>8</v>
      </c>
      <c r="N131" s="32">
        <v>0</v>
      </c>
      <c r="O131" s="32">
        <v>0</v>
      </c>
    </row>
    <row r="132" spans="1:15" x14ac:dyDescent="0.25">
      <c r="A132" s="12" t="s">
        <v>429</v>
      </c>
      <c r="B132" s="13">
        <v>16</v>
      </c>
      <c r="C132" s="13">
        <v>18</v>
      </c>
      <c r="D132" s="34">
        <v>-0.11111111111111099</v>
      </c>
      <c r="E132" s="13">
        <v>0</v>
      </c>
      <c r="F132" s="13">
        <v>0</v>
      </c>
      <c r="G132" s="13">
        <v>7</v>
      </c>
      <c r="H132" s="13">
        <v>12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4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7</v>
      </c>
      <c r="C134" s="13">
        <v>12</v>
      </c>
      <c r="D134" s="34">
        <v>-0.41666666666666702</v>
      </c>
      <c r="E134" s="13">
        <v>0</v>
      </c>
      <c r="F134" s="13">
        <v>0</v>
      </c>
      <c r="G134" s="13">
        <v>5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1</v>
      </c>
      <c r="C135" s="13">
        <v>1</v>
      </c>
      <c r="D135" s="34">
        <v>0</v>
      </c>
      <c r="E135" s="13">
        <v>0</v>
      </c>
      <c r="F135" s="13">
        <v>0</v>
      </c>
      <c r="G135" s="13">
        <v>1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5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1</v>
      </c>
      <c r="C136" s="13">
        <v>1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63</v>
      </c>
      <c r="C137" s="32">
        <v>74</v>
      </c>
      <c r="D137" s="33">
        <v>-0.14864864864864899</v>
      </c>
      <c r="E137" s="32">
        <v>0</v>
      </c>
      <c r="F137" s="32">
        <v>0</v>
      </c>
      <c r="G137" s="32">
        <v>7</v>
      </c>
      <c r="H137" s="32">
        <v>16</v>
      </c>
      <c r="I137" s="32">
        <v>0</v>
      </c>
      <c r="J137" s="32">
        <v>0</v>
      </c>
      <c r="K137" s="32">
        <v>0</v>
      </c>
      <c r="L137" s="32">
        <v>0</v>
      </c>
      <c r="M137" s="32">
        <v>7</v>
      </c>
      <c r="N137" s="32">
        <v>0</v>
      </c>
      <c r="O137" s="32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58</v>
      </c>
      <c r="C142" s="13">
        <v>71</v>
      </c>
      <c r="D142" s="34">
        <v>-0.183098591549296</v>
      </c>
      <c r="E142" s="13">
        <v>0</v>
      </c>
      <c r="F142" s="13">
        <v>0</v>
      </c>
      <c r="G142" s="13">
        <v>7</v>
      </c>
      <c r="H142" s="13">
        <v>16</v>
      </c>
      <c r="I142" s="13">
        <v>0</v>
      </c>
      <c r="J142" s="13">
        <v>0</v>
      </c>
      <c r="K142" s="13">
        <v>0</v>
      </c>
      <c r="L142" s="13">
        <v>0</v>
      </c>
      <c r="M142" s="13">
        <v>7</v>
      </c>
      <c r="N142" s="13">
        <v>0</v>
      </c>
      <c r="O142" s="24">
        <v>0</v>
      </c>
    </row>
    <row r="143" spans="1:15" x14ac:dyDescent="0.25">
      <c r="A143" s="12" t="s">
        <v>440</v>
      </c>
      <c r="B143" s="13">
        <v>5</v>
      </c>
      <c r="C143" s="13">
        <v>3</v>
      </c>
      <c r="D143" s="34">
        <v>0.66666666666666696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35" t="s">
        <v>441</v>
      </c>
      <c r="B144" s="32">
        <v>23</v>
      </c>
      <c r="C144" s="32">
        <v>8</v>
      </c>
      <c r="D144" s="33">
        <v>1.875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5</v>
      </c>
      <c r="O144" s="32">
        <v>0</v>
      </c>
    </row>
    <row r="145" spans="1:15" x14ac:dyDescent="0.25">
      <c r="A145" s="12" t="s">
        <v>442</v>
      </c>
      <c r="B145" s="13">
        <v>20</v>
      </c>
      <c r="C145" s="13">
        <v>8</v>
      </c>
      <c r="D145" s="34">
        <v>1.5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5</v>
      </c>
      <c r="O145" s="24">
        <v>0</v>
      </c>
    </row>
    <row r="146" spans="1:15" x14ac:dyDescent="0.25">
      <c r="A146" s="12" t="s">
        <v>443</v>
      </c>
      <c r="B146" s="13">
        <v>3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35" t="s">
        <v>444</v>
      </c>
      <c r="B147" s="32">
        <v>118</v>
      </c>
      <c r="C147" s="32">
        <v>69</v>
      </c>
      <c r="D147" s="33">
        <v>0.71014492753623204</v>
      </c>
      <c r="E147" s="32">
        <v>6</v>
      </c>
      <c r="F147" s="32">
        <v>0</v>
      </c>
      <c r="G147" s="32">
        <v>58</v>
      </c>
      <c r="H147" s="32">
        <v>33</v>
      </c>
      <c r="I147" s="32">
        <v>0</v>
      </c>
      <c r="J147" s="32">
        <v>0</v>
      </c>
      <c r="K147" s="32">
        <v>0</v>
      </c>
      <c r="L147" s="32">
        <v>0</v>
      </c>
      <c r="M147" s="32">
        <v>30</v>
      </c>
      <c r="N147" s="32">
        <v>0</v>
      </c>
      <c r="O147" s="32">
        <v>0</v>
      </c>
    </row>
    <row r="148" spans="1:15" x14ac:dyDescent="0.25">
      <c r="A148" s="12" t="s">
        <v>445</v>
      </c>
      <c r="B148" s="13">
        <v>41</v>
      </c>
      <c r="C148" s="13">
        <v>18</v>
      </c>
      <c r="D148" s="34">
        <v>1.2777777777777799</v>
      </c>
      <c r="E148" s="13">
        <v>0</v>
      </c>
      <c r="F148" s="13">
        <v>0</v>
      </c>
      <c r="G148" s="13">
        <v>10</v>
      </c>
      <c r="H148" s="13">
        <v>10</v>
      </c>
      <c r="I148" s="13">
        <v>0</v>
      </c>
      <c r="J148" s="13">
        <v>0</v>
      </c>
      <c r="K148" s="13">
        <v>0</v>
      </c>
      <c r="L148" s="13">
        <v>0</v>
      </c>
      <c r="M148" s="13">
        <v>7</v>
      </c>
      <c r="N148" s="13">
        <v>0</v>
      </c>
      <c r="O148" s="24">
        <v>0</v>
      </c>
    </row>
    <row r="149" spans="1:15" x14ac:dyDescent="0.25">
      <c r="A149" s="12" t="s">
        <v>446</v>
      </c>
      <c r="B149" s="13">
        <v>3</v>
      </c>
      <c r="C149" s="13">
        <v>1</v>
      </c>
      <c r="D149" s="34">
        <v>2</v>
      </c>
      <c r="E149" s="13">
        <v>0</v>
      </c>
      <c r="F149" s="13">
        <v>0</v>
      </c>
      <c r="G149" s="13">
        <v>3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25</v>
      </c>
      <c r="C151" s="13">
        <v>8</v>
      </c>
      <c r="D151" s="34">
        <v>2.125</v>
      </c>
      <c r="E151" s="13">
        <v>0</v>
      </c>
      <c r="F151" s="13">
        <v>0</v>
      </c>
      <c r="G151" s="13">
        <v>5</v>
      </c>
      <c r="H151" s="13">
        <v>8</v>
      </c>
      <c r="I151" s="13">
        <v>0</v>
      </c>
      <c r="J151" s="13">
        <v>0</v>
      </c>
      <c r="K151" s="13">
        <v>0</v>
      </c>
      <c r="L151" s="13">
        <v>0</v>
      </c>
      <c r="M151" s="13">
        <v>12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3</v>
      </c>
      <c r="C153" s="13">
        <v>3</v>
      </c>
      <c r="D153" s="34">
        <v>0</v>
      </c>
      <c r="E153" s="13">
        <v>0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4</v>
      </c>
      <c r="C154" s="13">
        <v>3</v>
      </c>
      <c r="D154" s="34">
        <v>0.33333333333333298</v>
      </c>
      <c r="E154" s="13">
        <v>0</v>
      </c>
      <c r="F154" s="13">
        <v>0</v>
      </c>
      <c r="G154" s="13">
        <v>32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8</v>
      </c>
      <c r="N154" s="13">
        <v>0</v>
      </c>
      <c r="O154" s="24">
        <v>0</v>
      </c>
    </row>
    <row r="155" spans="1:15" x14ac:dyDescent="0.25">
      <c r="A155" s="12" t="s">
        <v>452</v>
      </c>
      <c r="B155" s="13">
        <v>42</v>
      </c>
      <c r="C155" s="13">
        <v>36</v>
      </c>
      <c r="D155" s="34">
        <v>0.16666666666666699</v>
      </c>
      <c r="E155" s="13">
        <v>6</v>
      </c>
      <c r="F155" s="13">
        <v>0</v>
      </c>
      <c r="G155" s="13">
        <v>7</v>
      </c>
      <c r="H155" s="13">
        <v>13</v>
      </c>
      <c r="I155" s="13">
        <v>0</v>
      </c>
      <c r="J155" s="13">
        <v>0</v>
      </c>
      <c r="K155" s="13">
        <v>0</v>
      </c>
      <c r="L155" s="13">
        <v>0</v>
      </c>
      <c r="M155" s="13">
        <v>3</v>
      </c>
      <c r="N155" s="13">
        <v>0</v>
      </c>
      <c r="O155" s="24">
        <v>0</v>
      </c>
    </row>
    <row r="156" spans="1:15" ht="16.7" customHeight="1" x14ac:dyDescent="0.25">
      <c r="A156" s="35" t="s">
        <v>453</v>
      </c>
      <c r="B156" s="32">
        <v>47</v>
      </c>
      <c r="C156" s="32">
        <v>51</v>
      </c>
      <c r="D156" s="33">
        <v>-7.8431372549019607E-2</v>
      </c>
      <c r="E156" s="32">
        <v>0</v>
      </c>
      <c r="F156" s="32">
        <v>0</v>
      </c>
      <c r="G156" s="32">
        <v>11</v>
      </c>
      <c r="H156" s="32">
        <v>4</v>
      </c>
      <c r="I156" s="32">
        <v>0</v>
      </c>
      <c r="J156" s="32">
        <v>3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11</v>
      </c>
      <c r="C161" s="13">
        <v>9</v>
      </c>
      <c r="D161" s="34">
        <v>0.22222222222222199</v>
      </c>
      <c r="E161" s="13">
        <v>0</v>
      </c>
      <c r="F161" s="13">
        <v>0</v>
      </c>
      <c r="G161" s="13">
        <v>3</v>
      </c>
      <c r="H161" s="13">
        <v>2</v>
      </c>
      <c r="I161" s="13">
        <v>0</v>
      </c>
      <c r="J161" s="13">
        <v>3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12</v>
      </c>
      <c r="C162" s="13">
        <v>16</v>
      </c>
      <c r="D162" s="34">
        <v>-0.25</v>
      </c>
      <c r="E162" s="13">
        <v>0</v>
      </c>
      <c r="F162" s="13">
        <v>0</v>
      </c>
      <c r="G162" s="13">
        <v>5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460</v>
      </c>
      <c r="B163" s="13">
        <v>3</v>
      </c>
      <c r="C163" s="13">
        <v>3</v>
      </c>
      <c r="D163" s="34">
        <v>0</v>
      </c>
      <c r="E163" s="13">
        <v>0</v>
      </c>
      <c r="F163" s="13">
        <v>0</v>
      </c>
      <c r="G163" s="13">
        <v>1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4</v>
      </c>
      <c r="C164" s="13">
        <v>9</v>
      </c>
      <c r="D164" s="34">
        <v>-0.55555555555555602</v>
      </c>
      <c r="E164" s="13">
        <v>0</v>
      </c>
      <c r="F164" s="13">
        <v>0</v>
      </c>
      <c r="G164" s="13">
        <v>2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17</v>
      </c>
      <c r="C165" s="13">
        <v>14</v>
      </c>
      <c r="D165" s="34">
        <v>0.214285714285714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35" t="s">
        <v>463</v>
      </c>
      <c r="B166" s="32">
        <v>440</v>
      </c>
      <c r="C166" s="32">
        <v>407</v>
      </c>
      <c r="D166" s="33">
        <v>8.1081081081081099E-2</v>
      </c>
      <c r="E166" s="32">
        <v>17</v>
      </c>
      <c r="F166" s="32">
        <v>5</v>
      </c>
      <c r="G166" s="32">
        <v>199</v>
      </c>
      <c r="H166" s="32">
        <v>146</v>
      </c>
      <c r="I166" s="32">
        <v>7</v>
      </c>
      <c r="J166" s="32">
        <v>2</v>
      </c>
      <c r="K166" s="32">
        <v>0</v>
      </c>
      <c r="L166" s="32">
        <v>0</v>
      </c>
      <c r="M166" s="32">
        <v>51</v>
      </c>
      <c r="N166" s="32">
        <v>43</v>
      </c>
      <c r="O166" s="32">
        <v>0</v>
      </c>
    </row>
    <row r="167" spans="1:15" x14ac:dyDescent="0.25">
      <c r="A167" s="12" t="s">
        <v>464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51</v>
      </c>
      <c r="N167" s="13">
        <v>0</v>
      </c>
      <c r="O167" s="24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4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267</v>
      </c>
      <c r="C173" s="13">
        <v>215</v>
      </c>
      <c r="D173" s="34">
        <v>0.24186046511627901</v>
      </c>
      <c r="E173" s="13">
        <v>0</v>
      </c>
      <c r="F173" s="13">
        <v>0</v>
      </c>
      <c r="G173" s="13">
        <v>124</v>
      </c>
      <c r="H173" s="13">
        <v>76</v>
      </c>
      <c r="I173" s="13">
        <v>7</v>
      </c>
      <c r="J173" s="13">
        <v>2</v>
      </c>
      <c r="K173" s="13">
        <v>0</v>
      </c>
      <c r="L173" s="13">
        <v>0</v>
      </c>
      <c r="M173" s="13">
        <v>0</v>
      </c>
      <c r="N173" s="13">
        <v>43</v>
      </c>
      <c r="O173" s="24">
        <v>0</v>
      </c>
    </row>
    <row r="174" spans="1:15" x14ac:dyDescent="0.25">
      <c r="A174" s="12" t="s">
        <v>471</v>
      </c>
      <c r="B174" s="13">
        <v>163</v>
      </c>
      <c r="C174" s="13">
        <v>185</v>
      </c>
      <c r="D174" s="34">
        <v>-0.11891891891891899</v>
      </c>
      <c r="E174" s="13">
        <v>17</v>
      </c>
      <c r="F174" s="13">
        <v>5</v>
      </c>
      <c r="G174" s="13">
        <v>71</v>
      </c>
      <c r="H174" s="13">
        <v>66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472</v>
      </c>
      <c r="B175" s="13">
        <v>6</v>
      </c>
      <c r="C175" s="13">
        <v>7</v>
      </c>
      <c r="D175" s="34">
        <v>-0.14285714285714299</v>
      </c>
      <c r="E175" s="13">
        <v>0</v>
      </c>
      <c r="F175" s="13">
        <v>0</v>
      </c>
      <c r="G175" s="13">
        <v>4</v>
      </c>
      <c r="H175" s="13">
        <v>4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733</v>
      </c>
      <c r="C178" s="32">
        <v>606</v>
      </c>
      <c r="D178" s="33">
        <v>0.20957095709571</v>
      </c>
      <c r="E178" s="32">
        <v>2470</v>
      </c>
      <c r="F178" s="32">
        <v>2119</v>
      </c>
      <c r="G178" s="32">
        <v>262</v>
      </c>
      <c r="H178" s="32">
        <v>223</v>
      </c>
      <c r="I178" s="32">
        <v>0</v>
      </c>
      <c r="J178" s="32">
        <v>0</v>
      </c>
      <c r="K178" s="32">
        <v>0</v>
      </c>
      <c r="L178" s="32">
        <v>0</v>
      </c>
      <c r="M178" s="32">
        <v>122</v>
      </c>
      <c r="N178" s="32">
        <v>2</v>
      </c>
      <c r="O178" s="32">
        <v>2457</v>
      </c>
    </row>
    <row r="179" spans="1:15" x14ac:dyDescent="0.25">
      <c r="A179" s="12" t="s">
        <v>476</v>
      </c>
      <c r="B179" s="13">
        <v>23</v>
      </c>
      <c r="C179" s="13">
        <v>41</v>
      </c>
      <c r="D179" s="34">
        <v>-0.439024390243903</v>
      </c>
      <c r="E179" s="13">
        <v>23</v>
      </c>
      <c r="F179" s="13">
        <v>17</v>
      </c>
      <c r="G179" s="13">
        <v>4</v>
      </c>
      <c r="H179" s="13">
        <v>4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32</v>
      </c>
    </row>
    <row r="180" spans="1:15" x14ac:dyDescent="0.25">
      <c r="A180" s="12" t="s">
        <v>477</v>
      </c>
      <c r="B180" s="13">
        <v>455</v>
      </c>
      <c r="C180" s="13">
        <v>365</v>
      </c>
      <c r="D180" s="34">
        <v>0.24657534246575299</v>
      </c>
      <c r="E180" s="13">
        <v>1648</v>
      </c>
      <c r="F180" s="13">
        <v>1154</v>
      </c>
      <c r="G180" s="13">
        <v>150</v>
      </c>
      <c r="H180" s="13">
        <v>95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1329</v>
      </c>
    </row>
    <row r="181" spans="1:15" x14ac:dyDescent="0.25">
      <c r="A181" s="12" t="s">
        <v>478</v>
      </c>
      <c r="B181" s="13">
        <v>57</v>
      </c>
      <c r="C181" s="13">
        <v>50</v>
      </c>
      <c r="D181" s="34">
        <v>0.14000000000000001</v>
      </c>
      <c r="E181" s="13">
        <v>27</v>
      </c>
      <c r="F181" s="13">
        <v>17</v>
      </c>
      <c r="G181" s="13">
        <v>29</v>
      </c>
      <c r="H181" s="13">
        <v>22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24">
        <v>32</v>
      </c>
    </row>
    <row r="182" spans="1:15" x14ac:dyDescent="0.25">
      <c r="A182" s="12" t="s">
        <v>479</v>
      </c>
      <c r="B182" s="13">
        <v>3</v>
      </c>
      <c r="C182" s="13">
        <v>11</v>
      </c>
      <c r="D182" s="34">
        <v>-0.72727272727272696</v>
      </c>
      <c r="E182" s="13">
        <v>3</v>
      </c>
      <c r="F182" s="13">
        <v>6</v>
      </c>
      <c r="G182" s="13">
        <v>5</v>
      </c>
      <c r="H182" s="13">
        <v>2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9</v>
      </c>
    </row>
    <row r="183" spans="1:15" x14ac:dyDescent="0.25">
      <c r="A183" s="12" t="s">
        <v>480</v>
      </c>
      <c r="B183" s="13">
        <v>15</v>
      </c>
      <c r="C183" s="13">
        <v>8</v>
      </c>
      <c r="D183" s="34">
        <v>0.875</v>
      </c>
      <c r="E183" s="13">
        <v>29</v>
      </c>
      <c r="F183" s="13">
        <v>39</v>
      </c>
      <c r="G183" s="13">
        <v>10</v>
      </c>
      <c r="H183" s="13">
        <v>11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69</v>
      </c>
    </row>
    <row r="184" spans="1:15" x14ac:dyDescent="0.25">
      <c r="A184" s="12" t="s">
        <v>481</v>
      </c>
      <c r="B184" s="13">
        <v>180</v>
      </c>
      <c r="C184" s="13">
        <v>131</v>
      </c>
      <c r="D184" s="34">
        <v>0.37404580152671801</v>
      </c>
      <c r="E184" s="13">
        <v>740</v>
      </c>
      <c r="F184" s="13">
        <v>886</v>
      </c>
      <c r="G184" s="13">
        <v>64</v>
      </c>
      <c r="H184" s="13">
        <v>89</v>
      </c>
      <c r="I184" s="13">
        <v>0</v>
      </c>
      <c r="J184" s="13">
        <v>0</v>
      </c>
      <c r="K184" s="13">
        <v>0</v>
      </c>
      <c r="L184" s="13">
        <v>0</v>
      </c>
      <c r="M184" s="13">
        <v>122</v>
      </c>
      <c r="N184" s="13">
        <v>0</v>
      </c>
      <c r="O184" s="24">
        <v>986</v>
      </c>
    </row>
    <row r="185" spans="1:15" x14ac:dyDescent="0.25">
      <c r="A185" s="12" t="s">
        <v>482</v>
      </c>
      <c r="B185" s="13">
        <v>0</v>
      </c>
      <c r="C185" s="13">
        <v>0</v>
      </c>
      <c r="D185" s="3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35" t="s">
        <v>483</v>
      </c>
      <c r="B186" s="32">
        <v>490</v>
      </c>
      <c r="C186" s="32">
        <v>488</v>
      </c>
      <c r="D186" s="33">
        <v>4.0983606557377103E-3</v>
      </c>
      <c r="E186" s="32">
        <v>65</v>
      </c>
      <c r="F186" s="32">
        <v>17</v>
      </c>
      <c r="G186" s="32">
        <v>150</v>
      </c>
      <c r="H186" s="32">
        <v>99</v>
      </c>
      <c r="I186" s="32">
        <v>0</v>
      </c>
      <c r="J186" s="32">
        <v>0</v>
      </c>
      <c r="K186" s="32">
        <v>0</v>
      </c>
      <c r="L186" s="32">
        <v>0</v>
      </c>
      <c r="M186" s="32">
        <v>45</v>
      </c>
      <c r="N186" s="32">
        <v>0</v>
      </c>
      <c r="O186" s="32">
        <v>31</v>
      </c>
    </row>
    <row r="187" spans="1:15" x14ac:dyDescent="0.25">
      <c r="A187" s="12" t="s">
        <v>484</v>
      </c>
      <c r="B187" s="13">
        <v>19</v>
      </c>
      <c r="C187" s="13">
        <v>16</v>
      </c>
      <c r="D187" s="34">
        <v>0.1875</v>
      </c>
      <c r="E187" s="13">
        <v>0</v>
      </c>
      <c r="F187" s="13">
        <v>0</v>
      </c>
      <c r="G187" s="13">
        <v>3</v>
      </c>
      <c r="H187" s="13">
        <v>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1</v>
      </c>
      <c r="C188" s="13">
        <v>2</v>
      </c>
      <c r="D188" s="34">
        <v>-0.5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224</v>
      </c>
      <c r="C189" s="13">
        <v>249</v>
      </c>
      <c r="D189" s="34">
        <v>-0.100401606425703</v>
      </c>
      <c r="E189" s="13">
        <v>10</v>
      </c>
      <c r="F189" s="13">
        <v>0</v>
      </c>
      <c r="G189" s="13">
        <v>7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25</v>
      </c>
      <c r="N189" s="13">
        <v>0</v>
      </c>
      <c r="O189" s="24">
        <v>0</v>
      </c>
    </row>
    <row r="190" spans="1:15" x14ac:dyDescent="0.25">
      <c r="A190" s="12" t="s">
        <v>487</v>
      </c>
      <c r="B190" s="13">
        <v>0</v>
      </c>
      <c r="C190" s="13">
        <v>1</v>
      </c>
      <c r="D190" s="34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1</v>
      </c>
      <c r="N190" s="13">
        <v>0</v>
      </c>
      <c r="O190" s="24">
        <v>0</v>
      </c>
    </row>
    <row r="191" spans="1:15" x14ac:dyDescent="0.25">
      <c r="A191" s="12" t="s">
        <v>488</v>
      </c>
      <c r="B191" s="13">
        <v>43</v>
      </c>
      <c r="C191" s="13">
        <v>31</v>
      </c>
      <c r="D191" s="34">
        <v>0.38709677419354799</v>
      </c>
      <c r="E191" s="13">
        <v>38</v>
      </c>
      <c r="F191" s="13">
        <v>17</v>
      </c>
      <c r="G191" s="13">
        <v>96</v>
      </c>
      <c r="H191" s="13">
        <v>76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4">
        <v>31</v>
      </c>
    </row>
    <row r="192" spans="1:15" x14ac:dyDescent="0.25">
      <c r="A192" s="12" t="s">
        <v>489</v>
      </c>
      <c r="B192" s="13">
        <v>1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103</v>
      </c>
      <c r="C193" s="13">
        <v>96</v>
      </c>
      <c r="D193" s="34">
        <v>7.2916666666666699E-2</v>
      </c>
      <c r="E193" s="13">
        <v>9</v>
      </c>
      <c r="F193" s="13">
        <v>0</v>
      </c>
      <c r="G193" s="13">
        <v>15</v>
      </c>
      <c r="H193" s="13">
        <v>7</v>
      </c>
      <c r="I193" s="13">
        <v>0</v>
      </c>
      <c r="J193" s="13">
        <v>0</v>
      </c>
      <c r="K193" s="13">
        <v>0</v>
      </c>
      <c r="L193" s="13">
        <v>0</v>
      </c>
      <c r="M193" s="13">
        <v>16</v>
      </c>
      <c r="N193" s="13">
        <v>0</v>
      </c>
      <c r="O193" s="24">
        <v>0</v>
      </c>
    </row>
    <row r="194" spans="1:15" x14ac:dyDescent="0.25">
      <c r="A194" s="12" t="s">
        <v>491</v>
      </c>
      <c r="B194" s="13">
        <v>0</v>
      </c>
      <c r="C194" s="13">
        <v>3</v>
      </c>
      <c r="D194" s="34">
        <v>-1</v>
      </c>
      <c r="E194" s="13">
        <v>2</v>
      </c>
      <c r="F194" s="13">
        <v>0</v>
      </c>
      <c r="G194" s="13">
        <v>2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15</v>
      </c>
      <c r="C196" s="13">
        <v>17</v>
      </c>
      <c r="D196" s="34">
        <v>-0.11764705882352899</v>
      </c>
      <c r="E196" s="13">
        <v>3</v>
      </c>
      <c r="F196" s="13">
        <v>0</v>
      </c>
      <c r="G196" s="13">
        <v>6</v>
      </c>
      <c r="H196" s="13">
        <v>6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494</v>
      </c>
      <c r="B197" s="13">
        <v>59</v>
      </c>
      <c r="C197" s="13">
        <v>53</v>
      </c>
      <c r="D197" s="34">
        <v>0.113207547169811</v>
      </c>
      <c r="E197" s="13">
        <v>3</v>
      </c>
      <c r="F197" s="13">
        <v>0</v>
      </c>
      <c r="G197" s="13">
        <v>10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9</v>
      </c>
      <c r="C198" s="13">
        <v>6</v>
      </c>
      <c r="D198" s="34">
        <v>0.5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4">
        <v>0</v>
      </c>
    </row>
    <row r="199" spans="1:15" x14ac:dyDescent="0.25">
      <c r="A199" s="12" t="s">
        <v>496</v>
      </c>
      <c r="B199" s="13">
        <v>14</v>
      </c>
      <c r="C199" s="13">
        <v>11</v>
      </c>
      <c r="D199" s="34">
        <v>0.27272727272727298</v>
      </c>
      <c r="E199" s="13">
        <v>0</v>
      </c>
      <c r="F199" s="13">
        <v>0</v>
      </c>
      <c r="G199" s="13">
        <v>8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2</v>
      </c>
      <c r="C200" s="13">
        <v>3</v>
      </c>
      <c r="D200" s="34">
        <v>-0.33333333333333298</v>
      </c>
      <c r="E200" s="13">
        <v>0</v>
      </c>
      <c r="F200" s="13">
        <v>0</v>
      </c>
      <c r="G200" s="13">
        <v>3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70</v>
      </c>
      <c r="C201" s="32">
        <v>59</v>
      </c>
      <c r="D201" s="33">
        <v>0.186440677966102</v>
      </c>
      <c r="E201" s="32">
        <v>2</v>
      </c>
      <c r="F201" s="32">
        <v>0</v>
      </c>
      <c r="G201" s="32">
        <v>28</v>
      </c>
      <c r="H201" s="32">
        <v>4</v>
      </c>
      <c r="I201" s="32">
        <v>0</v>
      </c>
      <c r="J201" s="32">
        <v>0</v>
      </c>
      <c r="K201" s="32">
        <v>2</v>
      </c>
      <c r="L201" s="32">
        <v>2</v>
      </c>
      <c r="M201" s="32">
        <v>64</v>
      </c>
      <c r="N201" s="32">
        <v>0</v>
      </c>
      <c r="O201" s="32">
        <v>0</v>
      </c>
    </row>
    <row r="202" spans="1:15" x14ac:dyDescent="0.25">
      <c r="A202" s="12" t="s">
        <v>499</v>
      </c>
      <c r="B202" s="13">
        <v>33</v>
      </c>
      <c r="C202" s="13">
        <v>25</v>
      </c>
      <c r="D202" s="34">
        <v>0.32</v>
      </c>
      <c r="E202" s="13">
        <v>0</v>
      </c>
      <c r="F202" s="13">
        <v>0</v>
      </c>
      <c r="G202" s="13">
        <v>6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37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3</v>
      </c>
      <c r="C204" s="13">
        <v>6</v>
      </c>
      <c r="D204" s="34">
        <v>-0.5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15</v>
      </c>
      <c r="C206" s="13">
        <v>10</v>
      </c>
      <c r="D206" s="34">
        <v>0.5</v>
      </c>
      <c r="E206" s="13">
        <v>0</v>
      </c>
      <c r="F206" s="13">
        <v>0</v>
      </c>
      <c r="G206" s="13">
        <v>15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20</v>
      </c>
      <c r="N206" s="13">
        <v>0</v>
      </c>
      <c r="O206" s="24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34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3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2</v>
      </c>
      <c r="C211" s="13">
        <v>0</v>
      </c>
      <c r="D211" s="34">
        <v>0</v>
      </c>
      <c r="E211" s="13">
        <v>2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3</v>
      </c>
      <c r="C212" s="13">
        <v>2</v>
      </c>
      <c r="D212" s="34">
        <v>0.5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9</v>
      </c>
      <c r="C214" s="13">
        <v>12</v>
      </c>
      <c r="D214" s="34">
        <v>-0.25</v>
      </c>
      <c r="E214" s="13">
        <v>0</v>
      </c>
      <c r="F214" s="13">
        <v>0</v>
      </c>
      <c r="G214" s="13">
        <v>5</v>
      </c>
      <c r="H214" s="13">
        <v>0</v>
      </c>
      <c r="I214" s="13">
        <v>0</v>
      </c>
      <c r="J214" s="13">
        <v>0</v>
      </c>
      <c r="K214" s="13">
        <v>2</v>
      </c>
      <c r="L214" s="13">
        <v>2</v>
      </c>
      <c r="M214" s="13">
        <v>2</v>
      </c>
      <c r="N214" s="13">
        <v>0</v>
      </c>
      <c r="O214" s="24">
        <v>0</v>
      </c>
    </row>
    <row r="215" spans="1:15" x14ac:dyDescent="0.25">
      <c r="A215" s="12" t="s">
        <v>512</v>
      </c>
      <c r="B215" s="13">
        <v>0</v>
      </c>
      <c r="C215" s="13">
        <v>2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1</v>
      </c>
      <c r="C216" s="13">
        <v>2</v>
      </c>
      <c r="D216" s="34">
        <v>-0.5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1765</v>
      </c>
      <c r="C221" s="32">
        <v>1840</v>
      </c>
      <c r="D221" s="33">
        <v>-4.0760869565217399E-2</v>
      </c>
      <c r="E221" s="32">
        <v>674</v>
      </c>
      <c r="F221" s="32">
        <v>324</v>
      </c>
      <c r="G221" s="32">
        <v>374</v>
      </c>
      <c r="H221" s="32">
        <v>282</v>
      </c>
      <c r="I221" s="32">
        <v>0</v>
      </c>
      <c r="J221" s="32">
        <v>0</v>
      </c>
      <c r="K221" s="32">
        <v>0</v>
      </c>
      <c r="L221" s="32">
        <v>0</v>
      </c>
      <c r="M221" s="32">
        <v>18</v>
      </c>
      <c r="N221" s="32">
        <v>12</v>
      </c>
      <c r="O221" s="32">
        <v>453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7</v>
      </c>
      <c r="C227" s="13">
        <v>4</v>
      </c>
      <c r="D227" s="34">
        <v>0.75</v>
      </c>
      <c r="E227" s="13">
        <v>0</v>
      </c>
      <c r="F227" s="13">
        <v>0</v>
      </c>
      <c r="G227" s="13">
        <v>5</v>
      </c>
      <c r="H227" s="13">
        <v>6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9</v>
      </c>
      <c r="C228" s="13">
        <v>7</v>
      </c>
      <c r="D228" s="34">
        <v>0.28571428571428598</v>
      </c>
      <c r="E228" s="13">
        <v>2</v>
      </c>
      <c r="F228" s="13">
        <v>4</v>
      </c>
      <c r="G228" s="13">
        <v>6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526</v>
      </c>
      <c r="B229" s="13">
        <v>76</v>
      </c>
      <c r="C229" s="13">
        <v>74</v>
      </c>
      <c r="D229" s="34">
        <v>2.7027027027027001E-2</v>
      </c>
      <c r="E229" s="13">
        <v>5</v>
      </c>
      <c r="F229" s="13">
        <v>3</v>
      </c>
      <c r="G229" s="13">
        <v>27</v>
      </c>
      <c r="H229" s="13">
        <v>15</v>
      </c>
      <c r="I229" s="13">
        <v>0</v>
      </c>
      <c r="J229" s="13">
        <v>0</v>
      </c>
      <c r="K229" s="13">
        <v>0</v>
      </c>
      <c r="L229" s="13">
        <v>0</v>
      </c>
      <c r="M229" s="13">
        <v>2</v>
      </c>
      <c r="N229" s="13">
        <v>0</v>
      </c>
      <c r="O229" s="24">
        <v>2</v>
      </c>
    </row>
    <row r="230" spans="1:15" x14ac:dyDescent="0.25">
      <c r="A230" s="12" t="s">
        <v>527</v>
      </c>
      <c r="B230" s="13">
        <v>59</v>
      </c>
      <c r="C230" s="13">
        <v>61</v>
      </c>
      <c r="D230" s="34">
        <v>-3.2786885245901599E-2</v>
      </c>
      <c r="E230" s="13">
        <v>6</v>
      </c>
      <c r="F230" s="13">
        <v>0</v>
      </c>
      <c r="G230" s="13">
        <v>17</v>
      </c>
      <c r="H230" s="13">
        <v>15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15</v>
      </c>
    </row>
    <row r="231" spans="1:15" x14ac:dyDescent="0.25">
      <c r="A231" s="12" t="s">
        <v>528</v>
      </c>
      <c r="B231" s="13">
        <v>49</v>
      </c>
      <c r="C231" s="13">
        <v>56</v>
      </c>
      <c r="D231" s="34">
        <v>-0.125</v>
      </c>
      <c r="E231" s="13">
        <v>3</v>
      </c>
      <c r="F231" s="13">
        <v>2</v>
      </c>
      <c r="G231" s="13">
        <v>15</v>
      </c>
      <c r="H231" s="13">
        <v>8</v>
      </c>
      <c r="I231" s="13">
        <v>0</v>
      </c>
      <c r="J231" s="13">
        <v>0</v>
      </c>
      <c r="K231" s="13">
        <v>0</v>
      </c>
      <c r="L231" s="13">
        <v>0</v>
      </c>
      <c r="M231" s="13">
        <v>6</v>
      </c>
      <c r="N231" s="13">
        <v>0</v>
      </c>
      <c r="O231" s="24">
        <v>3</v>
      </c>
    </row>
    <row r="232" spans="1:15" x14ac:dyDescent="0.25">
      <c r="A232" s="12" t="s">
        <v>529</v>
      </c>
      <c r="B232" s="13">
        <v>7</v>
      </c>
      <c r="C232" s="13">
        <v>6</v>
      </c>
      <c r="D232" s="34">
        <v>0.16666666666666699</v>
      </c>
      <c r="E232" s="13">
        <v>2</v>
      </c>
      <c r="F232" s="13">
        <v>0</v>
      </c>
      <c r="G232" s="13">
        <v>5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3</v>
      </c>
      <c r="N232" s="13">
        <v>0</v>
      </c>
      <c r="O232" s="24">
        <v>0</v>
      </c>
    </row>
    <row r="233" spans="1:15" x14ac:dyDescent="0.25">
      <c r="A233" s="12" t="s">
        <v>530</v>
      </c>
      <c r="B233" s="13">
        <v>14</v>
      </c>
      <c r="C233" s="13">
        <v>9</v>
      </c>
      <c r="D233" s="34">
        <v>0.55555555555555602</v>
      </c>
      <c r="E233" s="13">
        <v>5</v>
      </c>
      <c r="F233" s="13">
        <v>4</v>
      </c>
      <c r="G233" s="13">
        <v>11</v>
      </c>
      <c r="H233" s="13">
        <v>7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531</v>
      </c>
      <c r="B234" s="13">
        <v>4</v>
      </c>
      <c r="C234" s="13">
        <v>3</v>
      </c>
      <c r="D234" s="34">
        <v>0.33333333333333298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1540</v>
      </c>
      <c r="C236" s="13">
        <v>1620</v>
      </c>
      <c r="D236" s="34">
        <v>-4.9382716049382699E-2</v>
      </c>
      <c r="E236" s="13">
        <v>651</v>
      </c>
      <c r="F236" s="13">
        <v>311</v>
      </c>
      <c r="G236" s="13">
        <v>287</v>
      </c>
      <c r="H236" s="13">
        <v>225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12</v>
      </c>
      <c r="O236" s="24">
        <v>433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16</v>
      </c>
      <c r="C242" s="32">
        <v>3</v>
      </c>
      <c r="D242" s="33">
        <v>4.3333333333333304</v>
      </c>
      <c r="E242" s="32">
        <v>0</v>
      </c>
      <c r="F242" s="32">
        <v>0</v>
      </c>
      <c r="G242" s="32">
        <v>2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3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2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5</v>
      </c>
      <c r="C247" s="13">
        <v>3</v>
      </c>
      <c r="D247" s="34">
        <v>0.66666666666666696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4</v>
      </c>
      <c r="C250" s="13">
        <v>0</v>
      </c>
      <c r="D250" s="34">
        <v>0</v>
      </c>
      <c r="E250" s="13">
        <v>0</v>
      </c>
      <c r="F250" s="13">
        <v>0</v>
      </c>
      <c r="G250" s="13">
        <v>2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2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3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571</v>
      </c>
      <c r="C269" s="32">
        <v>529</v>
      </c>
      <c r="D269" s="33">
        <v>7.9395085066162593E-2</v>
      </c>
      <c r="E269" s="32">
        <v>222</v>
      </c>
      <c r="F269" s="32">
        <v>131</v>
      </c>
      <c r="G269" s="32">
        <v>225</v>
      </c>
      <c r="H269" s="32">
        <v>200</v>
      </c>
      <c r="I269" s="32">
        <v>3</v>
      </c>
      <c r="J269" s="32">
        <v>0</v>
      </c>
      <c r="K269" s="32">
        <v>0</v>
      </c>
      <c r="L269" s="32">
        <v>0</v>
      </c>
      <c r="M269" s="32">
        <v>5</v>
      </c>
      <c r="N269" s="32">
        <v>5</v>
      </c>
      <c r="O269" s="32">
        <v>254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224</v>
      </c>
      <c r="C271" s="13">
        <v>194</v>
      </c>
      <c r="D271" s="34">
        <v>0.15463917525773199</v>
      </c>
      <c r="E271" s="13">
        <v>121</v>
      </c>
      <c r="F271" s="13">
        <v>76</v>
      </c>
      <c r="G271" s="13">
        <v>121</v>
      </c>
      <c r="H271" s="13">
        <v>99</v>
      </c>
      <c r="I271" s="13">
        <v>0</v>
      </c>
      <c r="J271" s="13">
        <v>0</v>
      </c>
      <c r="K271" s="13">
        <v>0</v>
      </c>
      <c r="L271" s="13">
        <v>0</v>
      </c>
      <c r="M271" s="13">
        <v>3</v>
      </c>
      <c r="N271" s="13">
        <v>5</v>
      </c>
      <c r="O271" s="24">
        <v>159</v>
      </c>
    </row>
    <row r="272" spans="1:15" x14ac:dyDescent="0.25">
      <c r="A272" s="12" t="s">
        <v>569</v>
      </c>
      <c r="B272" s="13">
        <v>301</v>
      </c>
      <c r="C272" s="13">
        <v>293</v>
      </c>
      <c r="D272" s="34">
        <v>2.7303754266211601E-2</v>
      </c>
      <c r="E272" s="13">
        <v>96</v>
      </c>
      <c r="F272" s="13">
        <v>55</v>
      </c>
      <c r="G272" s="13">
        <v>95</v>
      </c>
      <c r="H272" s="13">
        <v>89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4">
        <v>95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9</v>
      </c>
      <c r="C274" s="13">
        <v>9</v>
      </c>
      <c r="D274" s="34">
        <v>0</v>
      </c>
      <c r="E274" s="13">
        <v>0</v>
      </c>
      <c r="F274" s="13">
        <v>0</v>
      </c>
      <c r="G274" s="13">
        <v>0</v>
      </c>
      <c r="H274" s="13">
        <v>3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0</v>
      </c>
      <c r="C275" s="13">
        <v>2</v>
      </c>
      <c r="D275" s="34">
        <v>-1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573</v>
      </c>
      <c r="B276" s="13">
        <v>23</v>
      </c>
      <c r="C276" s="13">
        <v>22</v>
      </c>
      <c r="D276" s="34">
        <v>4.5454545454545497E-2</v>
      </c>
      <c r="E276" s="13">
        <v>0</v>
      </c>
      <c r="F276" s="13">
        <v>0</v>
      </c>
      <c r="G276" s="13">
        <v>9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574</v>
      </c>
      <c r="B277" s="13">
        <v>3</v>
      </c>
      <c r="C277" s="13">
        <v>0</v>
      </c>
      <c r="D277" s="34">
        <v>0</v>
      </c>
      <c r="E277" s="13">
        <v>5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3</v>
      </c>
      <c r="C289" s="13">
        <v>2</v>
      </c>
      <c r="D289" s="34">
        <v>0.5</v>
      </c>
      <c r="E289" s="13">
        <v>0</v>
      </c>
      <c r="F289" s="13">
        <v>0</v>
      </c>
      <c r="G289" s="13">
        <v>0</v>
      </c>
      <c r="H289" s="13">
        <v>5</v>
      </c>
      <c r="I289" s="13">
        <v>3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8</v>
      </c>
      <c r="C292" s="13">
        <v>7</v>
      </c>
      <c r="D292" s="34">
        <v>0.14285714285714299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1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1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1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1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1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1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7853</v>
      </c>
      <c r="C321" s="32">
        <v>7124</v>
      </c>
      <c r="D321" s="33">
        <v>0.102330151600225</v>
      </c>
      <c r="E321" s="32">
        <v>0</v>
      </c>
      <c r="F321" s="32">
        <v>239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2</v>
      </c>
      <c r="N321" s="32">
        <v>0</v>
      </c>
      <c r="O321" s="32">
        <v>920</v>
      </c>
    </row>
    <row r="322" spans="1:15" x14ac:dyDescent="0.25">
      <c r="A322" s="12" t="s">
        <v>619</v>
      </c>
      <c r="B322" s="13">
        <v>7853</v>
      </c>
      <c r="C322" s="13">
        <v>7124</v>
      </c>
      <c r="D322" s="34">
        <v>0.102330151600225</v>
      </c>
      <c r="E322" s="13">
        <v>0</v>
      </c>
      <c r="F322" s="13">
        <v>239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</v>
      </c>
      <c r="N322" s="13">
        <v>0</v>
      </c>
      <c r="O322" s="24">
        <v>920</v>
      </c>
    </row>
    <row r="323" spans="1:15" ht="16.7" customHeight="1" x14ac:dyDescent="0.25">
      <c r="A323" s="35" t="s">
        <v>620</v>
      </c>
      <c r="B323" s="32">
        <v>3</v>
      </c>
      <c r="C323" s="32">
        <v>5</v>
      </c>
      <c r="D323" s="33">
        <v>-0.4</v>
      </c>
      <c r="E323" s="32">
        <v>0</v>
      </c>
      <c r="F323" s="32">
        <v>0</v>
      </c>
      <c r="G323" s="32">
        <v>0</v>
      </c>
      <c r="H323" s="32">
        <v>0</v>
      </c>
      <c r="I323" s="32">
        <v>3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</row>
    <row r="324" spans="1:15" x14ac:dyDescent="0.25">
      <c r="A324" s="12" t="s">
        <v>621</v>
      </c>
      <c r="B324" s="13">
        <v>3</v>
      </c>
      <c r="C324" s="13">
        <v>5</v>
      </c>
      <c r="D324" s="34">
        <v>-0.4</v>
      </c>
      <c r="E324" s="13">
        <v>0</v>
      </c>
      <c r="F324" s="13">
        <v>0</v>
      </c>
      <c r="G324" s="13">
        <v>0</v>
      </c>
      <c r="H324" s="13">
        <v>0</v>
      </c>
      <c r="I324" s="13">
        <v>3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49614</v>
      </c>
      <c r="C327" s="32">
        <v>50573</v>
      </c>
      <c r="D327" s="33">
        <v>-1.89626876001028E-2</v>
      </c>
      <c r="E327" s="32">
        <v>7868</v>
      </c>
      <c r="F327" s="32">
        <v>4398</v>
      </c>
      <c r="G327" s="32">
        <v>4743</v>
      </c>
      <c r="H327" s="32">
        <v>3920</v>
      </c>
      <c r="I327" s="32">
        <v>125</v>
      </c>
      <c r="J327" s="32">
        <v>41</v>
      </c>
      <c r="K327" s="32">
        <v>19</v>
      </c>
      <c r="L327" s="32">
        <v>16</v>
      </c>
      <c r="M327" s="32">
        <v>468</v>
      </c>
      <c r="N327" s="32">
        <v>183</v>
      </c>
      <c r="O327" s="32">
        <v>6686</v>
      </c>
    </row>
  </sheetData>
  <sheetProtection algorithmName="SHA-512" hashValue="xl5iN/DIaa3bCQY4xmaQc3YG25qBLlbVV1XgLKRaCumu1TDtxfJpAyK86AvaGY50AlLoWOO4Gn+Zc7T4SDrDhw==" saltValue="2kcMaMjS7WVfj2aMSdcy9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6" t="s">
        <v>627</v>
      </c>
      <c r="B4" s="12" t="s">
        <v>628</v>
      </c>
      <c r="C4" s="24">
        <v>0</v>
      </c>
    </row>
    <row r="5" spans="1:3" x14ac:dyDescent="0.25">
      <c r="A5" s="197"/>
      <c r="B5" s="12" t="s">
        <v>311</v>
      </c>
      <c r="C5" s="24">
        <v>384</v>
      </c>
    </row>
    <row r="6" spans="1:3" x14ac:dyDescent="0.25">
      <c r="A6" s="197"/>
      <c r="B6" s="12" t="s">
        <v>629</v>
      </c>
      <c r="C6" s="24">
        <v>15</v>
      </c>
    </row>
    <row r="7" spans="1:3" x14ac:dyDescent="0.25">
      <c r="A7" s="197"/>
      <c r="B7" s="12" t="s">
        <v>630</v>
      </c>
      <c r="C7" s="24">
        <v>47</v>
      </c>
    </row>
    <row r="8" spans="1:3" x14ac:dyDescent="0.25">
      <c r="A8" s="197"/>
      <c r="B8" s="12" t="s">
        <v>631</v>
      </c>
      <c r="C8" s="24">
        <v>57</v>
      </c>
    </row>
    <row r="9" spans="1:3" x14ac:dyDescent="0.25">
      <c r="A9" s="197"/>
      <c r="B9" s="12" t="s">
        <v>632</v>
      </c>
      <c r="C9" s="24">
        <v>32</v>
      </c>
    </row>
    <row r="10" spans="1:3" x14ac:dyDescent="0.25">
      <c r="A10" s="197"/>
      <c r="B10" s="12" t="s">
        <v>633</v>
      </c>
      <c r="C10" s="24">
        <v>262</v>
      </c>
    </row>
    <row r="11" spans="1:3" x14ac:dyDescent="0.25">
      <c r="A11" s="197"/>
      <c r="B11" s="12" t="s">
        <v>408</v>
      </c>
      <c r="C11" s="24">
        <v>80</v>
      </c>
    </row>
    <row r="12" spans="1:3" x14ac:dyDescent="0.25">
      <c r="A12" s="197"/>
      <c r="B12" s="12" t="s">
        <v>634</v>
      </c>
      <c r="C12" s="24">
        <v>20</v>
      </c>
    </row>
    <row r="13" spans="1:3" x14ac:dyDescent="0.25">
      <c r="A13" s="197"/>
      <c r="B13" s="12" t="s">
        <v>635</v>
      </c>
      <c r="C13" s="24">
        <v>1</v>
      </c>
    </row>
    <row r="14" spans="1:3" x14ac:dyDescent="0.25">
      <c r="A14" s="197"/>
      <c r="B14" s="12" t="s">
        <v>478</v>
      </c>
      <c r="C14" s="24">
        <v>0</v>
      </c>
    </row>
    <row r="15" spans="1:3" x14ac:dyDescent="0.25">
      <c r="A15" s="197"/>
      <c r="B15" s="12" t="s">
        <v>636</v>
      </c>
      <c r="C15" s="24">
        <v>22</v>
      </c>
    </row>
    <row r="16" spans="1:3" x14ac:dyDescent="0.25">
      <c r="A16" s="197"/>
      <c r="B16" s="12" t="s">
        <v>637</v>
      </c>
      <c r="C16" s="24">
        <v>181</v>
      </c>
    </row>
    <row r="17" spans="1:3" x14ac:dyDescent="0.25">
      <c r="A17" s="197"/>
      <c r="B17" s="12" t="s">
        <v>638</v>
      </c>
      <c r="C17" s="24">
        <v>16</v>
      </c>
    </row>
    <row r="18" spans="1:3" x14ac:dyDescent="0.25">
      <c r="A18" s="198"/>
      <c r="B18" s="12" t="s">
        <v>107</v>
      </c>
      <c r="C18" s="24">
        <v>759</v>
      </c>
    </row>
    <row r="19" spans="1:3" x14ac:dyDescent="0.25">
      <c r="A19" s="196" t="s">
        <v>639</v>
      </c>
      <c r="B19" s="12" t="s">
        <v>640</v>
      </c>
      <c r="C19" s="24">
        <v>8</v>
      </c>
    </row>
    <row r="20" spans="1:3" x14ac:dyDescent="0.25">
      <c r="A20" s="198"/>
      <c r="B20" s="12" t="s">
        <v>641</v>
      </c>
      <c r="C20" s="24">
        <v>5</v>
      </c>
    </row>
    <row r="21" spans="1:3" x14ac:dyDescent="0.25">
      <c r="A21" s="196" t="s">
        <v>642</v>
      </c>
      <c r="B21" s="12" t="s">
        <v>643</v>
      </c>
      <c r="C21" s="24">
        <v>60</v>
      </c>
    </row>
    <row r="22" spans="1:3" x14ac:dyDescent="0.25">
      <c r="A22" s="197"/>
      <c r="B22" s="12" t="s">
        <v>644</v>
      </c>
      <c r="C22" s="24">
        <v>64</v>
      </c>
    </row>
    <row r="23" spans="1:3" x14ac:dyDescent="0.25">
      <c r="A23" s="198"/>
      <c r="B23" s="15" t="s">
        <v>645</v>
      </c>
      <c r="C23" s="37">
        <v>4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426</v>
      </c>
    </row>
    <row r="26" spans="1:3" x14ac:dyDescent="0.25">
      <c r="A26" s="196" t="s">
        <v>283</v>
      </c>
      <c r="B26" s="12" t="s">
        <v>648</v>
      </c>
      <c r="C26" s="24">
        <v>0</v>
      </c>
    </row>
    <row r="27" spans="1:3" x14ac:dyDescent="0.25">
      <c r="A27" s="197"/>
      <c r="B27" s="12" t="s">
        <v>649</v>
      </c>
      <c r="C27" s="24">
        <v>6</v>
      </c>
    </row>
    <row r="28" spans="1:3" x14ac:dyDescent="0.25">
      <c r="A28" s="197"/>
      <c r="B28" s="12" t="s">
        <v>650</v>
      </c>
      <c r="C28" s="24">
        <v>0</v>
      </c>
    </row>
    <row r="29" spans="1:3" x14ac:dyDescent="0.25">
      <c r="A29" s="198"/>
      <c r="B29" s="12" t="s">
        <v>651</v>
      </c>
      <c r="C29" s="24">
        <v>22</v>
      </c>
    </row>
    <row r="30" spans="1:3" ht="16.7" customHeight="1" x14ac:dyDescent="0.25">
      <c r="A30" s="11" t="s">
        <v>652</v>
      </c>
      <c r="B30" s="18"/>
      <c r="C30" s="24">
        <v>0</v>
      </c>
    </row>
    <row r="31" spans="1:3" ht="16.7" customHeight="1" x14ac:dyDescent="0.25">
      <c r="A31" s="11" t="s">
        <v>653</v>
      </c>
      <c r="B31" s="18"/>
      <c r="C31" s="24">
        <v>209</v>
      </c>
    </row>
    <row r="32" spans="1:3" ht="16.7" customHeight="1" x14ac:dyDescent="0.25">
      <c r="A32" s="11" t="s">
        <v>654</v>
      </c>
      <c r="B32" s="18"/>
      <c r="C32" s="24">
        <v>109</v>
      </c>
    </row>
    <row r="33" spans="1:3" ht="16.7" customHeight="1" x14ac:dyDescent="0.25">
      <c r="A33" s="11" t="s">
        <v>655</v>
      </c>
      <c r="B33" s="18"/>
      <c r="C33" s="24">
        <v>0</v>
      </c>
    </row>
    <row r="34" spans="1:3" ht="16.7" customHeight="1" x14ac:dyDescent="0.25">
      <c r="A34" s="11" t="s">
        <v>656</v>
      </c>
      <c r="B34" s="18"/>
      <c r="C34" s="24">
        <v>15</v>
      </c>
    </row>
    <row r="35" spans="1:3" ht="16.7" customHeight="1" x14ac:dyDescent="0.25">
      <c r="A35" s="11" t="s">
        <v>657</v>
      </c>
      <c r="B35" s="18"/>
      <c r="C35" s="24">
        <v>24</v>
      </c>
    </row>
    <row r="36" spans="1:3" ht="16.7" customHeight="1" x14ac:dyDescent="0.25">
      <c r="A36" s="11" t="s">
        <v>645</v>
      </c>
      <c r="B36" s="18"/>
      <c r="C36" s="24">
        <v>209</v>
      </c>
    </row>
    <row r="37" spans="1:3" x14ac:dyDescent="0.25">
      <c r="A37" s="196" t="s">
        <v>658</v>
      </c>
      <c r="B37" s="12" t="s">
        <v>659</v>
      </c>
      <c r="C37" s="24">
        <v>63</v>
      </c>
    </row>
    <row r="38" spans="1:3" x14ac:dyDescent="0.25">
      <c r="A38" s="197"/>
      <c r="B38" s="12" t="s">
        <v>660</v>
      </c>
      <c r="C38" s="24">
        <v>64</v>
      </c>
    </row>
    <row r="39" spans="1:3" x14ac:dyDescent="0.25">
      <c r="A39" s="197"/>
      <c r="B39" s="12" t="s">
        <v>661</v>
      </c>
      <c r="C39" s="24">
        <v>28</v>
      </c>
    </row>
    <row r="40" spans="1:3" x14ac:dyDescent="0.25">
      <c r="A40" s="197"/>
      <c r="B40" s="12" t="s">
        <v>662</v>
      </c>
      <c r="C40" s="24">
        <v>0</v>
      </c>
    </row>
    <row r="41" spans="1:3" x14ac:dyDescent="0.25">
      <c r="A41" s="198"/>
      <c r="B41" s="15" t="s">
        <v>663</v>
      </c>
      <c r="C41" s="37">
        <v>1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65</v>
      </c>
    </row>
    <row r="44" spans="1:3" x14ac:dyDescent="0.25">
      <c r="A44" s="196" t="s">
        <v>77</v>
      </c>
      <c r="B44" s="12" t="s">
        <v>665</v>
      </c>
      <c r="C44" s="24">
        <v>69</v>
      </c>
    </row>
    <row r="45" spans="1:3" x14ac:dyDescent="0.25">
      <c r="A45" s="198"/>
      <c r="B45" s="12" t="s">
        <v>666</v>
      </c>
      <c r="C45" s="24">
        <v>356</v>
      </c>
    </row>
    <row r="46" spans="1:3" x14ac:dyDescent="0.25">
      <c r="A46" s="196" t="s">
        <v>667</v>
      </c>
      <c r="B46" s="12" t="s">
        <v>668</v>
      </c>
      <c r="C46" s="24">
        <v>3</v>
      </c>
    </row>
    <row r="47" spans="1:3" x14ac:dyDescent="0.25">
      <c r="A47" s="198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6" t="s">
        <v>205</v>
      </c>
      <c r="B49" s="12" t="s">
        <v>18</v>
      </c>
      <c r="C49" s="24">
        <v>1895</v>
      </c>
    </row>
    <row r="50" spans="1:3" x14ac:dyDescent="0.25">
      <c r="A50" s="197"/>
      <c r="B50" s="12" t="s">
        <v>671</v>
      </c>
      <c r="C50" s="24">
        <v>191</v>
      </c>
    </row>
    <row r="51" spans="1:3" x14ac:dyDescent="0.25">
      <c r="A51" s="197"/>
      <c r="B51" s="12" t="s">
        <v>672</v>
      </c>
      <c r="C51" s="24">
        <v>275</v>
      </c>
    </row>
    <row r="52" spans="1:3" x14ac:dyDescent="0.25">
      <c r="A52" s="197"/>
      <c r="B52" s="12" t="s">
        <v>673</v>
      </c>
      <c r="C52" s="24">
        <v>962</v>
      </c>
    </row>
    <row r="53" spans="1:3" x14ac:dyDescent="0.25">
      <c r="A53" s="198"/>
      <c r="B53" s="12" t="s">
        <v>674</v>
      </c>
      <c r="C53" s="24">
        <v>64</v>
      </c>
    </row>
    <row r="54" spans="1:3" x14ac:dyDescent="0.25">
      <c r="A54" s="196" t="s">
        <v>675</v>
      </c>
      <c r="B54" s="12" t="s">
        <v>676</v>
      </c>
      <c r="C54" s="24">
        <v>565</v>
      </c>
    </row>
    <row r="55" spans="1:3" x14ac:dyDescent="0.25">
      <c r="A55" s="197"/>
      <c r="B55" s="12" t="s">
        <v>677</v>
      </c>
      <c r="C55" s="24">
        <v>0</v>
      </c>
    </row>
    <row r="56" spans="1:3" x14ac:dyDescent="0.25">
      <c r="A56" s="197"/>
      <c r="B56" s="12" t="s">
        <v>678</v>
      </c>
      <c r="C56" s="24">
        <v>417</v>
      </c>
    </row>
    <row r="57" spans="1:3" x14ac:dyDescent="0.25">
      <c r="A57" s="197"/>
      <c r="B57" s="12" t="s">
        <v>679</v>
      </c>
      <c r="C57" s="24">
        <v>496</v>
      </c>
    </row>
    <row r="58" spans="1:3" x14ac:dyDescent="0.25">
      <c r="A58" s="198"/>
      <c r="B58" s="15" t="s">
        <v>674</v>
      </c>
      <c r="C58" s="37">
        <v>178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213</v>
      </c>
    </row>
    <row r="61" spans="1:3" ht="16.7" customHeight="1" x14ac:dyDescent="0.25">
      <c r="A61" s="11" t="s">
        <v>682</v>
      </c>
      <c r="B61" s="18"/>
      <c r="C61" s="24">
        <v>7</v>
      </c>
    </row>
    <row r="62" spans="1:3" ht="16.7" customHeight="1" x14ac:dyDescent="0.25">
      <c r="A62" s="11" t="s">
        <v>683</v>
      </c>
      <c r="B62" s="18"/>
      <c r="C62" s="24">
        <v>345</v>
      </c>
    </row>
    <row r="63" spans="1:3" x14ac:dyDescent="0.25">
      <c r="A63" s="196" t="s">
        <v>684</v>
      </c>
      <c r="B63" s="12" t="s">
        <v>685</v>
      </c>
      <c r="C63" s="24">
        <v>0</v>
      </c>
    </row>
    <row r="64" spans="1:3" x14ac:dyDescent="0.25">
      <c r="A64" s="198"/>
      <c r="B64" s="12" t="s">
        <v>686</v>
      </c>
      <c r="C64" s="24">
        <v>36</v>
      </c>
    </row>
    <row r="65" spans="1:3" ht="16.7" customHeight="1" x14ac:dyDescent="0.25">
      <c r="A65" s="11" t="s">
        <v>687</v>
      </c>
      <c r="B65" s="18"/>
      <c r="C65" s="24">
        <v>11</v>
      </c>
    </row>
    <row r="66" spans="1:3" ht="16.7" customHeight="1" x14ac:dyDescent="0.25">
      <c r="A66" s="11" t="s">
        <v>688</v>
      </c>
      <c r="B66" s="18"/>
      <c r="C66" s="24">
        <v>45</v>
      </c>
    </row>
    <row r="67" spans="1:3" ht="16.7" customHeight="1" x14ac:dyDescent="0.25">
      <c r="A67" s="11" t="s">
        <v>689</v>
      </c>
      <c r="B67" s="18"/>
      <c r="C67" s="24">
        <v>0</v>
      </c>
    </row>
    <row r="68" spans="1:3" ht="16.7" customHeight="1" x14ac:dyDescent="0.25">
      <c r="A68" s="11" t="s">
        <v>690</v>
      </c>
      <c r="B68" s="18"/>
      <c r="C68" s="23"/>
    </row>
    <row r="69" spans="1:3" ht="16.7" customHeight="1" x14ac:dyDescent="0.25">
      <c r="A69" s="11" t="s">
        <v>691</v>
      </c>
      <c r="B69" s="18"/>
      <c r="C69" s="24">
        <v>0</v>
      </c>
    </row>
    <row r="70" spans="1:3" ht="16.7" customHeight="1" x14ac:dyDescent="0.25">
      <c r="A70" s="11" t="s">
        <v>692</v>
      </c>
      <c r="B70" s="19"/>
      <c r="C70" s="37">
        <v>0</v>
      </c>
    </row>
  </sheetData>
  <sheetProtection algorithmName="SHA-512" hashValue="e/EZxg4aiB+PvWeyMyOY8gy35u41uOKUgbEiRkkxvOmEC8CYddFstqpbZc8HVxIOpUoBhcY2Zp8c51E8xEvQ0g==" saltValue="PxurZlGVQDcoev+2WGQ07g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thickBot="1" x14ac:dyDescent="0.3">
      <c r="A3" s="5"/>
      <c r="B3" s="39" t="s">
        <v>694</v>
      </c>
    </row>
    <row r="4" spans="1:3" ht="15.75" thickTop="1" x14ac:dyDescent="0.25">
      <c r="A4" s="207" t="s">
        <v>695</v>
      </c>
      <c r="B4" s="41" t="s">
        <v>696</v>
      </c>
      <c r="C4" s="42">
        <v>228</v>
      </c>
    </row>
    <row r="5" spans="1:3" x14ac:dyDescent="0.25">
      <c r="A5" s="208"/>
      <c r="B5" s="41" t="s">
        <v>289</v>
      </c>
      <c r="C5" s="42">
        <v>321</v>
      </c>
    </row>
    <row r="6" spans="1:3" x14ac:dyDescent="0.25">
      <c r="A6" s="208"/>
      <c r="B6" s="41" t="s">
        <v>697</v>
      </c>
      <c r="C6" s="42">
        <v>44</v>
      </c>
    </row>
    <row r="7" spans="1:3" x14ac:dyDescent="0.25">
      <c r="A7" s="208"/>
      <c r="B7" s="41" t="s">
        <v>698</v>
      </c>
      <c r="C7" s="42">
        <v>1</v>
      </c>
    </row>
    <row r="8" spans="1:3" x14ac:dyDescent="0.25">
      <c r="A8" s="208"/>
      <c r="B8" s="41" t="s">
        <v>699</v>
      </c>
      <c r="C8" s="42">
        <v>0</v>
      </c>
    </row>
    <row r="9" spans="1:3" x14ac:dyDescent="0.25">
      <c r="A9" s="208"/>
      <c r="B9" s="41" t="s">
        <v>700</v>
      </c>
      <c r="C9" s="42">
        <v>1</v>
      </c>
    </row>
    <row r="10" spans="1:3" ht="15.75" thickBot="1" x14ac:dyDescent="0.3">
      <c r="A10" s="209"/>
      <c r="B10" s="41" t="s">
        <v>701</v>
      </c>
      <c r="C10" s="42">
        <v>1</v>
      </c>
    </row>
    <row r="11" spans="1:3" ht="15.75" thickTop="1" x14ac:dyDescent="0.25">
      <c r="A11" s="207" t="s">
        <v>702</v>
      </c>
      <c r="B11" s="41" t="s">
        <v>60</v>
      </c>
      <c r="C11" s="42">
        <v>128</v>
      </c>
    </row>
    <row r="12" spans="1:3" x14ac:dyDescent="0.25">
      <c r="A12" s="208"/>
      <c r="B12" s="41" t="s">
        <v>703</v>
      </c>
      <c r="C12" s="23"/>
    </row>
    <row r="13" spans="1:3" x14ac:dyDescent="0.25">
      <c r="A13" s="208"/>
      <c r="B13" s="41" t="s">
        <v>704</v>
      </c>
      <c r="C13" s="23"/>
    </row>
    <row r="14" spans="1:3" ht="15.75" thickBot="1" x14ac:dyDescent="0.3">
      <c r="A14" s="209"/>
      <c r="B14" s="43" t="s">
        <v>705</v>
      </c>
      <c r="C14" s="44"/>
    </row>
    <row r="15" spans="1:3" ht="18.399999999999999" customHeight="1" thickTop="1" thickBot="1" x14ac:dyDescent="0.3">
      <c r="A15" s="5"/>
      <c r="B15" s="39" t="s">
        <v>706</v>
      </c>
    </row>
    <row r="16" spans="1:3" ht="16.7" customHeight="1" thickTop="1" thickBot="1" x14ac:dyDescent="0.3">
      <c r="A16" s="40" t="s">
        <v>707</v>
      </c>
      <c r="B16" s="18"/>
      <c r="C16" s="23"/>
    </row>
    <row r="17" spans="1:3" ht="16.7" customHeight="1" thickTop="1" thickBot="1" x14ac:dyDescent="0.3">
      <c r="A17" s="40" t="s">
        <v>708</v>
      </c>
      <c r="B17" s="18"/>
      <c r="C17" s="23"/>
    </row>
    <row r="18" spans="1:3" ht="16.7" customHeight="1" thickTop="1" thickBot="1" x14ac:dyDescent="0.3">
      <c r="A18" s="40" t="s">
        <v>709</v>
      </c>
      <c r="B18" s="18"/>
      <c r="C18" s="23"/>
    </row>
    <row r="19" spans="1:3" ht="16.7" customHeight="1" thickTop="1" thickBot="1" x14ac:dyDescent="0.3">
      <c r="A19" s="40" t="s">
        <v>710</v>
      </c>
      <c r="B19" s="18"/>
      <c r="C19" s="23"/>
    </row>
    <row r="20" spans="1:3" ht="16.7" customHeight="1" thickTop="1" thickBot="1" x14ac:dyDescent="0.3">
      <c r="A20" s="40" t="s">
        <v>711</v>
      </c>
      <c r="B20" s="18"/>
      <c r="C20" s="23"/>
    </row>
    <row r="21" spans="1:3" ht="16.7" customHeight="1" thickTop="1" thickBot="1" x14ac:dyDescent="0.3">
      <c r="A21" s="40" t="s">
        <v>712</v>
      </c>
      <c r="B21" s="18"/>
      <c r="C21" s="23"/>
    </row>
    <row r="22" spans="1:3" ht="16.7" customHeight="1" thickTop="1" thickBot="1" x14ac:dyDescent="0.3">
      <c r="A22" s="40" t="s">
        <v>713</v>
      </c>
      <c r="B22" s="18"/>
      <c r="C22" s="23"/>
    </row>
    <row r="23" spans="1:3" ht="16.7" customHeight="1" thickTop="1" thickBot="1" x14ac:dyDescent="0.3">
      <c r="A23" s="40" t="s">
        <v>714</v>
      </c>
      <c r="B23" s="18"/>
      <c r="C23" s="23"/>
    </row>
    <row r="24" spans="1:3" ht="16.7" customHeight="1" thickTop="1" thickBot="1" x14ac:dyDescent="0.3">
      <c r="A24" s="40" t="s">
        <v>715</v>
      </c>
      <c r="B24" s="18"/>
      <c r="C24" s="23"/>
    </row>
    <row r="25" spans="1:3" ht="16.7" customHeight="1" thickTop="1" thickBot="1" x14ac:dyDescent="0.3">
      <c r="A25" s="40" t="s">
        <v>716</v>
      </c>
      <c r="B25" s="19"/>
      <c r="C25" s="44"/>
    </row>
    <row r="27" spans="1:3" ht="18.399999999999999" customHeight="1" thickBot="1" x14ac:dyDescent="0.3">
      <c r="A27" s="5"/>
      <c r="B27" s="39" t="s">
        <v>717</v>
      </c>
    </row>
    <row r="28" spans="1:3" ht="16.7" customHeight="1" thickTop="1" thickBot="1" x14ac:dyDescent="0.3">
      <c r="A28" s="40" t="s">
        <v>718</v>
      </c>
      <c r="B28" s="18"/>
      <c r="C28" s="23"/>
    </row>
    <row r="29" spans="1:3" ht="16.7" customHeight="1" thickTop="1" thickBot="1" x14ac:dyDescent="0.3">
      <c r="A29" s="40" t="s">
        <v>719</v>
      </c>
      <c r="B29" s="18"/>
      <c r="C29" s="23"/>
    </row>
    <row r="30" spans="1:3" ht="16.7" customHeight="1" thickTop="1" thickBot="1" x14ac:dyDescent="0.3">
      <c r="A30" s="40" t="s">
        <v>720</v>
      </c>
      <c r="B30" s="18"/>
      <c r="C30" s="23"/>
    </row>
    <row r="31" spans="1:3" ht="16.7" customHeight="1" thickTop="1" thickBot="1" x14ac:dyDescent="0.3">
      <c r="A31" s="40" t="s">
        <v>721</v>
      </c>
      <c r="B31" s="18"/>
      <c r="C31" s="23"/>
    </row>
    <row r="32" spans="1:3" ht="16.7" customHeight="1" thickTop="1" thickBot="1" x14ac:dyDescent="0.3">
      <c r="A32" s="40" t="s">
        <v>722</v>
      </c>
      <c r="B32" s="18"/>
      <c r="C32" s="23"/>
    </row>
    <row r="33" spans="1:6" ht="16.7" customHeight="1" thickTop="1" thickBot="1" x14ac:dyDescent="0.3">
      <c r="A33" s="40" t="s">
        <v>723</v>
      </c>
      <c r="B33" s="18"/>
      <c r="C33" s="23"/>
    </row>
    <row r="34" spans="1:6" ht="16.7" customHeight="1" thickTop="1" thickBot="1" x14ac:dyDescent="0.3">
      <c r="A34" s="40" t="s">
        <v>724</v>
      </c>
      <c r="B34" s="18"/>
      <c r="C34" s="23"/>
    </row>
    <row r="35" spans="1:6" ht="16.7" customHeight="1" thickTop="1" thickBot="1" x14ac:dyDescent="0.3">
      <c r="A35" s="40" t="s">
        <v>725</v>
      </c>
      <c r="B35" s="19"/>
      <c r="C35" s="44"/>
    </row>
    <row r="37" spans="1:6" ht="18.399999999999999" customHeight="1" thickBot="1" x14ac:dyDescent="0.3">
      <c r="A37" s="5"/>
      <c r="B37" s="39" t="s">
        <v>726</v>
      </c>
    </row>
    <row r="38" spans="1:6" ht="16.7" customHeight="1" thickTop="1" thickBot="1" x14ac:dyDescent="0.3">
      <c r="A38" s="7"/>
      <c r="B38" s="8"/>
      <c r="C38" s="45" t="s">
        <v>100</v>
      </c>
      <c r="D38" s="45" t="s">
        <v>727</v>
      </c>
      <c r="E38" s="45" t="s">
        <v>704</v>
      </c>
      <c r="F38" s="45" t="s">
        <v>703</v>
      </c>
    </row>
    <row r="39" spans="1:6" ht="15.75" thickTop="1" x14ac:dyDescent="0.25">
      <c r="A39" s="207" t="s">
        <v>627</v>
      </c>
      <c r="B39" s="41" t="s">
        <v>728</v>
      </c>
      <c r="C39" s="46">
        <v>2</v>
      </c>
      <c r="D39" s="46">
        <v>1</v>
      </c>
      <c r="E39" s="46">
        <v>2</v>
      </c>
      <c r="F39" s="23"/>
    </row>
    <row r="40" spans="1:6" x14ac:dyDescent="0.25">
      <c r="A40" s="208"/>
      <c r="B40" s="41" t="s">
        <v>729</v>
      </c>
      <c r="C40" s="20"/>
      <c r="D40" s="46">
        <v>1</v>
      </c>
      <c r="E40" s="46">
        <v>1</v>
      </c>
      <c r="F40" s="23"/>
    </row>
    <row r="41" spans="1:6" x14ac:dyDescent="0.25">
      <c r="A41" s="208"/>
      <c r="B41" s="41" t="s">
        <v>730</v>
      </c>
      <c r="C41" s="20"/>
      <c r="D41" s="20"/>
      <c r="E41" s="20"/>
      <c r="F41" s="23"/>
    </row>
    <row r="42" spans="1:6" x14ac:dyDescent="0.25">
      <c r="A42" s="208"/>
      <c r="B42" s="41" t="s">
        <v>731</v>
      </c>
      <c r="C42" s="20"/>
      <c r="D42" s="20"/>
      <c r="E42" s="20"/>
      <c r="F42" s="23"/>
    </row>
    <row r="43" spans="1:6" x14ac:dyDescent="0.25">
      <c r="A43" s="208"/>
      <c r="B43" s="41" t="s">
        <v>311</v>
      </c>
      <c r="C43" s="46">
        <v>12</v>
      </c>
      <c r="D43" s="46">
        <v>3</v>
      </c>
      <c r="E43" s="20"/>
      <c r="F43" s="23"/>
    </row>
    <row r="44" spans="1:6" x14ac:dyDescent="0.25">
      <c r="A44" s="208"/>
      <c r="B44" s="41" t="s">
        <v>732</v>
      </c>
      <c r="C44" s="46">
        <v>225</v>
      </c>
      <c r="D44" s="46">
        <v>58</v>
      </c>
      <c r="E44" s="20"/>
      <c r="F44" s="23"/>
    </row>
    <row r="45" spans="1:6" x14ac:dyDescent="0.25">
      <c r="A45" s="208"/>
      <c r="B45" s="41" t="s">
        <v>733</v>
      </c>
      <c r="C45" s="46">
        <v>12</v>
      </c>
      <c r="D45" s="46">
        <v>3</v>
      </c>
      <c r="E45" s="20"/>
      <c r="F45" s="23"/>
    </row>
    <row r="46" spans="1:6" x14ac:dyDescent="0.25">
      <c r="A46" s="208"/>
      <c r="B46" s="41" t="s">
        <v>734</v>
      </c>
      <c r="C46" s="46">
        <v>28</v>
      </c>
      <c r="D46" s="46">
        <v>7</v>
      </c>
      <c r="E46" s="20"/>
      <c r="F46" s="23"/>
    </row>
    <row r="47" spans="1:6" x14ac:dyDescent="0.25">
      <c r="A47" s="208"/>
      <c r="B47" s="41" t="s">
        <v>735</v>
      </c>
      <c r="C47" s="20"/>
      <c r="D47" s="20"/>
      <c r="E47" s="20"/>
      <c r="F47" s="23"/>
    </row>
    <row r="48" spans="1:6" x14ac:dyDescent="0.25">
      <c r="A48" s="208"/>
      <c r="B48" s="41" t="s">
        <v>736</v>
      </c>
      <c r="C48" s="46">
        <v>137</v>
      </c>
      <c r="D48" s="46">
        <v>36</v>
      </c>
      <c r="E48" s="20"/>
      <c r="F48" s="23"/>
    </row>
    <row r="49" spans="1:6" x14ac:dyDescent="0.25">
      <c r="A49" s="208"/>
      <c r="B49" s="41" t="s">
        <v>737</v>
      </c>
      <c r="C49" s="46">
        <v>55</v>
      </c>
      <c r="D49" s="46">
        <v>15</v>
      </c>
      <c r="E49" s="20"/>
      <c r="F49" s="23"/>
    </row>
    <row r="50" spans="1:6" x14ac:dyDescent="0.25">
      <c r="A50" s="208"/>
      <c r="B50" s="41" t="s">
        <v>738</v>
      </c>
      <c r="C50" s="46">
        <v>4</v>
      </c>
      <c r="D50" s="46">
        <v>2</v>
      </c>
      <c r="E50" s="20"/>
      <c r="F50" s="23"/>
    </row>
    <row r="51" spans="1:6" x14ac:dyDescent="0.25">
      <c r="A51" s="208"/>
      <c r="B51" s="41" t="s">
        <v>349</v>
      </c>
      <c r="C51" s="20"/>
      <c r="D51" s="20"/>
      <c r="E51" s="20"/>
      <c r="F51" s="23"/>
    </row>
    <row r="52" spans="1:6" x14ac:dyDescent="0.25">
      <c r="A52" s="208"/>
      <c r="B52" s="41" t="s">
        <v>739</v>
      </c>
      <c r="C52" s="20"/>
      <c r="D52" s="20"/>
      <c r="E52" s="20"/>
      <c r="F52" s="23"/>
    </row>
    <row r="53" spans="1:6" x14ac:dyDescent="0.25">
      <c r="A53" s="208"/>
      <c r="B53" s="41" t="s">
        <v>740</v>
      </c>
      <c r="C53" s="20"/>
      <c r="D53" s="20"/>
      <c r="E53" s="20"/>
      <c r="F53" s="23"/>
    </row>
    <row r="54" spans="1:6" x14ac:dyDescent="0.25">
      <c r="A54" s="208"/>
      <c r="B54" s="41" t="s">
        <v>741</v>
      </c>
      <c r="C54" s="20"/>
      <c r="D54" s="20"/>
      <c r="E54" s="20"/>
      <c r="F54" s="23"/>
    </row>
    <row r="55" spans="1:6" x14ac:dyDescent="0.25">
      <c r="A55" s="208"/>
      <c r="B55" s="41" t="s">
        <v>742</v>
      </c>
      <c r="C55" s="46">
        <v>125</v>
      </c>
      <c r="D55" s="46">
        <v>35</v>
      </c>
      <c r="E55" s="20"/>
      <c r="F55" s="23"/>
    </row>
    <row r="56" spans="1:6" x14ac:dyDescent="0.25">
      <c r="A56" s="208"/>
      <c r="B56" s="41" t="s">
        <v>743</v>
      </c>
      <c r="C56" s="20"/>
      <c r="D56" s="20"/>
      <c r="E56" s="20"/>
      <c r="F56" s="23"/>
    </row>
    <row r="57" spans="1:6" ht="15.75" thickBot="1" x14ac:dyDescent="0.3">
      <c r="A57" s="209"/>
      <c r="B57" s="41" t="s">
        <v>744</v>
      </c>
      <c r="C57" s="46">
        <v>3</v>
      </c>
      <c r="D57" s="46">
        <v>1</v>
      </c>
      <c r="E57" s="20"/>
      <c r="F57" s="23"/>
    </row>
    <row r="58" spans="1:6" ht="16.7" customHeight="1" thickTop="1" thickBot="1" x14ac:dyDescent="0.3">
      <c r="A58" s="205" t="s">
        <v>745</v>
      </c>
      <c r="B58" s="206"/>
      <c r="C58" s="47">
        <v>603</v>
      </c>
      <c r="D58" s="47">
        <v>162</v>
      </c>
      <c r="E58" s="47">
        <v>3</v>
      </c>
      <c r="F58" s="48"/>
    </row>
    <row r="59" spans="1:6" ht="15.75" thickTop="1" x14ac:dyDescent="0.25">
      <c r="A59" s="207" t="s">
        <v>642</v>
      </c>
      <c r="B59" s="41" t="s">
        <v>746</v>
      </c>
      <c r="C59" s="20"/>
      <c r="D59" s="20"/>
      <c r="E59" s="20"/>
      <c r="F59" s="23"/>
    </row>
    <row r="60" spans="1:6" x14ac:dyDescent="0.25">
      <c r="A60" s="208"/>
      <c r="B60" s="41" t="s">
        <v>747</v>
      </c>
      <c r="C60" s="20"/>
      <c r="D60" s="20"/>
      <c r="E60" s="20"/>
      <c r="F60" s="23"/>
    </row>
    <row r="61" spans="1:6" ht="15.75" thickBot="1" x14ac:dyDescent="0.3">
      <c r="A61" s="209"/>
      <c r="B61" s="41" t="s">
        <v>107</v>
      </c>
      <c r="C61" s="46">
        <v>125</v>
      </c>
      <c r="D61" s="20"/>
      <c r="E61" s="46">
        <v>98</v>
      </c>
      <c r="F61" s="23"/>
    </row>
    <row r="62" spans="1:6" ht="16.7" customHeight="1" thickTop="1" thickBot="1" x14ac:dyDescent="0.3">
      <c r="A62" s="205" t="s">
        <v>748</v>
      </c>
      <c r="B62" s="206"/>
      <c r="C62" s="47">
        <v>125</v>
      </c>
      <c r="D62" s="48"/>
      <c r="E62" s="47">
        <v>98</v>
      </c>
      <c r="F62" s="48"/>
    </row>
  </sheetData>
  <sheetProtection algorithmName="SHA-512" hashValue="yQH9Ld/NK+7YWA+3bP8Ug47rvR8VxLuJsVzaExCK+9GFU8+yxoYsrRr7I5CoPaV5GeDcNiMYDtXOsHBau8sZKA==" saltValue="gjv4o/G6lwd48s/cjXfWe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6" t="s">
        <v>751</v>
      </c>
      <c r="B5" s="12" t="s">
        <v>752</v>
      </c>
      <c r="C5" s="24">
        <v>2176</v>
      </c>
    </row>
    <row r="6" spans="1:3" x14ac:dyDescent="0.25">
      <c r="A6" s="197"/>
      <c r="B6" s="12" t="s">
        <v>696</v>
      </c>
      <c r="C6" s="24">
        <v>1090</v>
      </c>
    </row>
    <row r="7" spans="1:3" x14ac:dyDescent="0.25">
      <c r="A7" s="197"/>
      <c r="B7" s="12" t="s">
        <v>753</v>
      </c>
      <c r="C7" s="24">
        <v>1389</v>
      </c>
    </row>
    <row r="8" spans="1:3" x14ac:dyDescent="0.25">
      <c r="A8" s="197"/>
      <c r="B8" s="12" t="s">
        <v>754</v>
      </c>
      <c r="C8" s="24">
        <v>117</v>
      </c>
    </row>
    <row r="9" spans="1:3" x14ac:dyDescent="0.25">
      <c r="A9" s="197"/>
      <c r="B9" s="12" t="s">
        <v>698</v>
      </c>
      <c r="C9" s="24">
        <v>7</v>
      </c>
    </row>
    <row r="10" spans="1:3" x14ac:dyDescent="0.25">
      <c r="A10" s="197"/>
      <c r="B10" s="12" t="s">
        <v>699</v>
      </c>
      <c r="C10" s="23"/>
    </row>
    <row r="11" spans="1:3" x14ac:dyDescent="0.25">
      <c r="A11" s="197"/>
      <c r="B11" s="12" t="s">
        <v>755</v>
      </c>
      <c r="C11" s="24">
        <v>1</v>
      </c>
    </row>
    <row r="12" spans="1:3" ht="15.75" thickBot="1" x14ac:dyDescent="0.3">
      <c r="A12" s="198"/>
      <c r="B12" s="15" t="s">
        <v>756</v>
      </c>
      <c r="C12" s="37">
        <v>2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1213</v>
      </c>
    </row>
    <row r="15" spans="1:3" ht="16.7" customHeight="1" thickTop="1" thickBot="1" x14ac:dyDescent="0.3">
      <c r="A15" s="11" t="s">
        <v>759</v>
      </c>
      <c r="B15" s="18"/>
      <c r="C15" s="24">
        <v>470</v>
      </c>
    </row>
    <row r="16" spans="1:3" ht="16.7" customHeight="1" thickTop="1" thickBot="1" x14ac:dyDescent="0.3">
      <c r="A16" s="11" t="s">
        <v>760</v>
      </c>
      <c r="B16" s="18"/>
      <c r="C16" s="24">
        <v>733</v>
      </c>
    </row>
    <row r="17" spans="1:3" ht="16.7" customHeight="1" thickTop="1" thickBot="1" x14ac:dyDescent="0.3">
      <c r="A17" s="11" t="s">
        <v>761</v>
      </c>
      <c r="B17" s="19"/>
      <c r="C17" s="37">
        <v>186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/>
    </row>
    <row r="20" spans="1:3" ht="16.7" customHeight="1" thickTop="1" thickBot="1" x14ac:dyDescent="0.3">
      <c r="A20" s="11" t="s">
        <v>764</v>
      </c>
      <c r="B20" s="18"/>
      <c r="C20" s="23"/>
    </row>
    <row r="21" spans="1:3" ht="16.7" customHeight="1" thickTop="1" thickBot="1" x14ac:dyDescent="0.3">
      <c r="A21" s="11" t="s">
        <v>765</v>
      </c>
      <c r="B21" s="19"/>
      <c r="C21" s="44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3"/>
    </row>
    <row r="24" spans="1:3" ht="16.7" customHeight="1" thickTop="1" thickBot="1" x14ac:dyDescent="0.3">
      <c r="A24" s="11" t="s">
        <v>708</v>
      </c>
      <c r="B24" s="18"/>
      <c r="C24" s="23"/>
    </row>
    <row r="25" spans="1:3" ht="16.7" customHeight="1" thickTop="1" thickBot="1" x14ac:dyDescent="0.3">
      <c r="A25" s="11" t="s">
        <v>709</v>
      </c>
      <c r="B25" s="18"/>
      <c r="C25" s="23"/>
    </row>
    <row r="26" spans="1:3" ht="16.7" customHeight="1" thickTop="1" thickBot="1" x14ac:dyDescent="0.3">
      <c r="A26" s="11" t="s">
        <v>710</v>
      </c>
      <c r="B26" s="18"/>
      <c r="C26" s="23"/>
    </row>
    <row r="27" spans="1:3" ht="16.7" customHeight="1" thickTop="1" thickBot="1" x14ac:dyDescent="0.3">
      <c r="A27" s="11" t="s">
        <v>766</v>
      </c>
      <c r="B27" s="19"/>
      <c r="C27" s="44"/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44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26</v>
      </c>
    </row>
    <row r="34" spans="1:3" ht="16.7" customHeight="1" thickTop="1" thickBot="1" x14ac:dyDescent="0.3">
      <c r="A34" s="11" t="s">
        <v>771</v>
      </c>
      <c r="B34" s="18"/>
      <c r="C34" s="24">
        <v>251</v>
      </c>
    </row>
    <row r="35" spans="1:3" ht="16.7" customHeight="1" thickTop="1" thickBot="1" x14ac:dyDescent="0.3">
      <c r="A35" s="11" t="s">
        <v>772</v>
      </c>
      <c r="B35" s="18"/>
      <c r="C35" s="24">
        <v>114</v>
      </c>
    </row>
    <row r="36" spans="1:3" ht="16.7" customHeight="1" thickTop="1" thickBot="1" x14ac:dyDescent="0.3">
      <c r="A36" s="11" t="s">
        <v>722</v>
      </c>
      <c r="B36" s="18"/>
      <c r="C36" s="24">
        <v>285</v>
      </c>
    </row>
    <row r="37" spans="1:3" ht="16.7" customHeight="1" thickTop="1" thickBot="1" x14ac:dyDescent="0.3">
      <c r="A37" s="11" t="s">
        <v>773</v>
      </c>
      <c r="B37" s="18"/>
      <c r="C37" s="23"/>
    </row>
    <row r="38" spans="1:3" ht="16.7" customHeight="1" thickTop="1" thickBot="1" x14ac:dyDescent="0.3">
      <c r="A38" s="11" t="s">
        <v>774</v>
      </c>
      <c r="B38" s="18"/>
      <c r="C38" s="23"/>
    </row>
    <row r="39" spans="1:3" ht="16.7" customHeight="1" thickTop="1" thickBot="1" x14ac:dyDescent="0.3">
      <c r="A39" s="11" t="s">
        <v>775</v>
      </c>
      <c r="B39" s="19"/>
      <c r="C39" s="44"/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4">
        <v>42</v>
      </c>
    </row>
    <row r="43" spans="1:3" ht="16.7" customHeight="1" thickTop="1" thickBot="1" x14ac:dyDescent="0.3">
      <c r="A43" s="11" t="s">
        <v>778</v>
      </c>
      <c r="B43" s="18"/>
      <c r="C43" s="24">
        <v>8</v>
      </c>
    </row>
    <row r="44" spans="1:3" ht="16.7" customHeight="1" thickTop="1" thickBot="1" x14ac:dyDescent="0.3">
      <c r="A44" s="11" t="s">
        <v>779</v>
      </c>
      <c r="B44" s="19"/>
      <c r="C44" s="44"/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6" t="s">
        <v>781</v>
      </c>
      <c r="B46" s="12" t="s">
        <v>782</v>
      </c>
      <c r="C46" s="23"/>
    </row>
    <row r="47" spans="1:3" x14ac:dyDescent="0.25">
      <c r="A47" s="197"/>
      <c r="B47" s="12" t="s">
        <v>121</v>
      </c>
      <c r="C47" s="23"/>
    </row>
    <row r="48" spans="1:3" x14ac:dyDescent="0.25">
      <c r="A48" s="197"/>
      <c r="B48" s="12" t="s">
        <v>783</v>
      </c>
      <c r="C48" s="23"/>
    </row>
    <row r="49" spans="1:6" ht="15.75" thickBot="1" x14ac:dyDescent="0.3">
      <c r="A49" s="198"/>
      <c r="B49" s="15" t="s">
        <v>784</v>
      </c>
      <c r="C49" s="44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6" t="s">
        <v>627</v>
      </c>
      <c r="B53" s="12" t="s">
        <v>728</v>
      </c>
      <c r="C53" s="13">
        <v>1</v>
      </c>
      <c r="D53" s="13">
        <v>2</v>
      </c>
      <c r="E53" s="13">
        <v>2</v>
      </c>
      <c r="F53" s="23"/>
    </row>
    <row r="54" spans="1:6" x14ac:dyDescent="0.25">
      <c r="A54" s="197"/>
      <c r="B54" s="12" t="s">
        <v>729</v>
      </c>
      <c r="C54" s="13">
        <v>2</v>
      </c>
      <c r="D54" s="13">
        <v>1</v>
      </c>
      <c r="E54" s="20"/>
      <c r="F54" s="23"/>
    </row>
    <row r="55" spans="1:6" x14ac:dyDescent="0.25">
      <c r="A55" s="197"/>
      <c r="B55" s="12" t="s">
        <v>730</v>
      </c>
      <c r="C55" s="20"/>
      <c r="D55" s="20"/>
      <c r="E55" s="20"/>
      <c r="F55" s="23"/>
    </row>
    <row r="56" spans="1:6" x14ac:dyDescent="0.25">
      <c r="A56" s="197"/>
      <c r="B56" s="12" t="s">
        <v>731</v>
      </c>
      <c r="C56" s="20"/>
      <c r="D56" s="13">
        <v>1</v>
      </c>
      <c r="E56" s="13">
        <v>1</v>
      </c>
      <c r="F56" s="23"/>
    </row>
    <row r="57" spans="1:6" x14ac:dyDescent="0.25">
      <c r="A57" s="197"/>
      <c r="B57" s="12" t="s">
        <v>311</v>
      </c>
      <c r="C57" s="13">
        <v>222</v>
      </c>
      <c r="D57" s="13">
        <v>19</v>
      </c>
      <c r="E57" s="13">
        <v>12</v>
      </c>
      <c r="F57" s="23"/>
    </row>
    <row r="58" spans="1:6" x14ac:dyDescent="0.25">
      <c r="A58" s="197"/>
      <c r="B58" s="12" t="s">
        <v>785</v>
      </c>
      <c r="C58" s="13">
        <v>1140</v>
      </c>
      <c r="D58" s="13">
        <v>494</v>
      </c>
      <c r="E58" s="13">
        <v>182</v>
      </c>
      <c r="F58" s="23"/>
    </row>
    <row r="59" spans="1:6" x14ac:dyDescent="0.25">
      <c r="A59" s="197"/>
      <c r="B59" s="12" t="s">
        <v>786</v>
      </c>
      <c r="C59" s="13">
        <v>52</v>
      </c>
      <c r="D59" s="13">
        <v>12</v>
      </c>
      <c r="E59" s="13">
        <v>9</v>
      </c>
      <c r="F59" s="23"/>
    </row>
    <row r="60" spans="1:6" x14ac:dyDescent="0.25">
      <c r="A60" s="197"/>
      <c r="B60" s="12" t="s">
        <v>734</v>
      </c>
      <c r="C60" s="13">
        <v>123</v>
      </c>
      <c r="D60" s="13">
        <v>57</v>
      </c>
      <c r="E60" s="13">
        <v>24</v>
      </c>
      <c r="F60" s="23"/>
    </row>
    <row r="61" spans="1:6" x14ac:dyDescent="0.25">
      <c r="A61" s="197"/>
      <c r="B61" s="12" t="s">
        <v>787</v>
      </c>
      <c r="C61" s="20"/>
      <c r="D61" s="20"/>
      <c r="E61" s="20"/>
      <c r="F61" s="23"/>
    </row>
    <row r="62" spans="1:6" x14ac:dyDescent="0.25">
      <c r="A62" s="197"/>
      <c r="B62" s="12" t="s">
        <v>788</v>
      </c>
      <c r="C62" s="13">
        <v>457</v>
      </c>
      <c r="D62" s="13">
        <v>270</v>
      </c>
      <c r="E62" s="13">
        <v>91</v>
      </c>
      <c r="F62" s="23"/>
    </row>
    <row r="63" spans="1:6" x14ac:dyDescent="0.25">
      <c r="A63" s="197"/>
      <c r="B63" s="12" t="s">
        <v>789</v>
      </c>
      <c r="C63" s="13">
        <v>130</v>
      </c>
      <c r="D63" s="13">
        <v>49</v>
      </c>
      <c r="E63" s="13">
        <v>33</v>
      </c>
      <c r="F63" s="23"/>
    </row>
    <row r="64" spans="1:6" x14ac:dyDescent="0.25">
      <c r="A64" s="197"/>
      <c r="B64" s="12" t="s">
        <v>738</v>
      </c>
      <c r="C64" s="13">
        <v>9</v>
      </c>
      <c r="D64" s="13">
        <v>7</v>
      </c>
      <c r="E64" s="13">
        <v>6</v>
      </c>
      <c r="F64" s="23"/>
    </row>
    <row r="65" spans="1:6" x14ac:dyDescent="0.25">
      <c r="A65" s="197"/>
      <c r="B65" s="12" t="s">
        <v>349</v>
      </c>
      <c r="C65" s="20"/>
      <c r="D65" s="20"/>
      <c r="E65" s="20"/>
      <c r="F65" s="23"/>
    </row>
    <row r="66" spans="1:6" x14ac:dyDescent="0.25">
      <c r="A66" s="197"/>
      <c r="B66" s="12" t="s">
        <v>739</v>
      </c>
      <c r="C66" s="20"/>
      <c r="D66" s="20"/>
      <c r="E66" s="20"/>
      <c r="F66" s="23"/>
    </row>
    <row r="67" spans="1:6" x14ac:dyDescent="0.25">
      <c r="A67" s="197"/>
      <c r="B67" s="12" t="s">
        <v>740</v>
      </c>
      <c r="C67" s="20"/>
      <c r="D67" s="20"/>
      <c r="E67" s="20"/>
      <c r="F67" s="23"/>
    </row>
    <row r="68" spans="1:6" x14ac:dyDescent="0.25">
      <c r="A68" s="197"/>
      <c r="B68" s="12" t="s">
        <v>741</v>
      </c>
      <c r="C68" s="20"/>
      <c r="D68" s="20"/>
      <c r="E68" s="20"/>
      <c r="F68" s="23"/>
    </row>
    <row r="69" spans="1:6" x14ac:dyDescent="0.25">
      <c r="A69" s="197"/>
      <c r="B69" s="12" t="s">
        <v>742</v>
      </c>
      <c r="C69" s="13">
        <v>650</v>
      </c>
      <c r="D69" s="13">
        <v>499</v>
      </c>
      <c r="E69" s="13">
        <v>174</v>
      </c>
      <c r="F69" s="23"/>
    </row>
    <row r="70" spans="1:6" x14ac:dyDescent="0.25">
      <c r="A70" s="197"/>
      <c r="B70" s="12" t="s">
        <v>743</v>
      </c>
      <c r="C70" s="20"/>
      <c r="D70" s="20"/>
      <c r="E70" s="20"/>
      <c r="F70" s="23"/>
    </row>
    <row r="71" spans="1:6" ht="15.75" thickBot="1" x14ac:dyDescent="0.3">
      <c r="A71" s="198"/>
      <c r="B71" s="12" t="s">
        <v>744</v>
      </c>
      <c r="C71" s="13">
        <v>6</v>
      </c>
      <c r="D71" s="13">
        <v>3</v>
      </c>
      <c r="E71" s="13">
        <v>2</v>
      </c>
      <c r="F71" s="23"/>
    </row>
    <row r="72" spans="1:6" ht="16.7" customHeight="1" thickTop="1" thickBot="1" x14ac:dyDescent="0.3">
      <c r="A72" s="210" t="s">
        <v>745</v>
      </c>
      <c r="B72" s="211"/>
      <c r="C72" s="51">
        <v>2792</v>
      </c>
      <c r="D72" s="51">
        <v>1414</v>
      </c>
      <c r="E72" s="51">
        <v>536</v>
      </c>
      <c r="F72" s="48"/>
    </row>
    <row r="73" spans="1:6" ht="15.75" thickTop="1" x14ac:dyDescent="0.25">
      <c r="A73" s="196" t="s">
        <v>790</v>
      </c>
      <c r="B73" s="12" t="s">
        <v>746</v>
      </c>
      <c r="C73" s="20"/>
      <c r="D73" s="20"/>
      <c r="E73" s="20"/>
      <c r="F73" s="23"/>
    </row>
    <row r="74" spans="1:6" x14ac:dyDescent="0.25">
      <c r="A74" s="197"/>
      <c r="B74" s="12" t="s">
        <v>747</v>
      </c>
      <c r="C74" s="20"/>
      <c r="D74" s="20"/>
      <c r="E74" s="20"/>
      <c r="F74" s="23"/>
    </row>
    <row r="75" spans="1:6" ht="15.75" thickBot="1" x14ac:dyDescent="0.3">
      <c r="A75" s="198"/>
      <c r="B75" s="12" t="s">
        <v>107</v>
      </c>
      <c r="C75" s="13">
        <v>249</v>
      </c>
      <c r="D75" s="20"/>
      <c r="E75" s="13">
        <v>189</v>
      </c>
      <c r="F75" s="23"/>
    </row>
    <row r="76" spans="1:6" ht="16.7" customHeight="1" thickTop="1" thickBot="1" x14ac:dyDescent="0.3">
      <c r="A76" s="210" t="s">
        <v>791</v>
      </c>
      <c r="B76" s="211"/>
      <c r="C76" s="51">
        <v>249</v>
      </c>
      <c r="D76" s="48"/>
      <c r="E76" s="51">
        <v>189</v>
      </c>
      <c r="F76" s="48"/>
    </row>
  </sheetData>
  <sheetProtection algorithmName="SHA-512" hashValue="GwdYHp2pj7/Q6LgVr/x4VkBRgyc0WWhBkxao6GjabjELVMJk3qWWrxhIMYdsrdHlHfUocnFPZRJKr83Ci+NbAQ==" saltValue="5F61b/bx7HhFyzlsNJobJ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2</v>
      </c>
    </row>
    <row r="5" spans="1:3" ht="16.7" customHeight="1" x14ac:dyDescent="0.25">
      <c r="A5" s="11" t="s">
        <v>794</v>
      </c>
      <c r="B5" s="18"/>
      <c r="C5" s="24">
        <v>55</v>
      </c>
    </row>
    <row r="6" spans="1:3" ht="16.7" customHeight="1" x14ac:dyDescent="0.25">
      <c r="A6" s="11" t="s">
        <v>795</v>
      </c>
      <c r="B6" s="18"/>
      <c r="C6" s="24">
        <v>0</v>
      </c>
    </row>
    <row r="7" spans="1:3" ht="16.7" customHeight="1" x14ac:dyDescent="0.25">
      <c r="A7" s="11" t="s">
        <v>796</v>
      </c>
      <c r="B7" s="18"/>
      <c r="C7" s="24">
        <v>0</v>
      </c>
    </row>
    <row r="8" spans="1:3" ht="16.7" customHeight="1" x14ac:dyDescent="0.25">
      <c r="A8" s="11" t="s">
        <v>797</v>
      </c>
      <c r="B8" s="18"/>
      <c r="C8" s="24">
        <v>0</v>
      </c>
    </row>
    <row r="9" spans="1:3" ht="16.7" customHeight="1" x14ac:dyDescent="0.25">
      <c r="A9" s="11" t="s">
        <v>798</v>
      </c>
      <c r="B9" s="18"/>
      <c r="C9" s="24">
        <v>552</v>
      </c>
    </row>
    <row r="10" spans="1:3" ht="16.7" customHeight="1" x14ac:dyDescent="0.25">
      <c r="A10" s="11" t="s">
        <v>799</v>
      </c>
      <c r="B10" s="18"/>
      <c r="C10" s="24">
        <v>0</v>
      </c>
    </row>
    <row r="11" spans="1:3" ht="16.7" customHeight="1" x14ac:dyDescent="0.25">
      <c r="A11" s="11" t="s">
        <v>800</v>
      </c>
      <c r="B11" s="19"/>
      <c r="C11" s="37">
        <v>8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4">
        <v>10</v>
      </c>
    </row>
    <row r="15" spans="1:3" ht="16.7" customHeight="1" x14ac:dyDescent="0.25">
      <c r="A15" s="11" t="s">
        <v>803</v>
      </c>
      <c r="B15" s="18"/>
      <c r="C15" s="24">
        <v>111</v>
      </c>
    </row>
    <row r="16" spans="1:3" ht="16.7" customHeight="1" x14ac:dyDescent="0.25">
      <c r="A16" s="11" t="s">
        <v>804</v>
      </c>
      <c r="B16" s="19"/>
      <c r="C16" s="37">
        <v>4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4">
        <v>1</v>
      </c>
    </row>
    <row r="19" spans="1:3" ht="16.7" customHeight="1" x14ac:dyDescent="0.25">
      <c r="A19" s="11" t="s">
        <v>807</v>
      </c>
      <c r="B19" s="18"/>
      <c r="C19" s="24">
        <v>1</v>
      </c>
    </row>
    <row r="20" spans="1:3" ht="16.7" customHeight="1" x14ac:dyDescent="0.25">
      <c r="A20" s="11" t="s">
        <v>808</v>
      </c>
      <c r="B20" s="18"/>
      <c r="C20" s="24">
        <v>0</v>
      </c>
    </row>
    <row r="21" spans="1:3" ht="16.7" customHeight="1" x14ac:dyDescent="0.25">
      <c r="A21" s="11" t="s">
        <v>809</v>
      </c>
      <c r="B21" s="19"/>
      <c r="C21" s="37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16</v>
      </c>
    </row>
    <row r="24" spans="1:3" ht="16.7" customHeight="1" x14ac:dyDescent="0.25">
      <c r="A24" s="11" t="s">
        <v>812</v>
      </c>
      <c r="B24" s="18"/>
      <c r="C24" s="24">
        <v>16</v>
      </c>
    </row>
    <row r="25" spans="1:3" ht="16.7" customHeight="1" x14ac:dyDescent="0.25">
      <c r="A25" s="11" t="s">
        <v>813</v>
      </c>
      <c r="B25" s="19"/>
      <c r="C25" s="37">
        <v>1</v>
      </c>
    </row>
  </sheetData>
  <sheetProtection algorithmName="SHA-512" hashValue="jNrwPLCU1sFzo//SXeRDiSAvV5gtQRbeiBBGoPW5gprUw1De4m5A4z1Vsv6kdDzwJuiAGDZyUwEmb3qm9x3qKg==" saltValue="VOBQBw5iO073oLLNtzYwp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53</v>
      </c>
    </row>
    <row r="5" spans="1:3" ht="16.7" customHeight="1" x14ac:dyDescent="0.25">
      <c r="A5" s="11" t="s">
        <v>817</v>
      </c>
      <c r="B5" s="18"/>
      <c r="C5" s="24">
        <v>3</v>
      </c>
    </row>
    <row r="6" spans="1:3" ht="16.7" customHeight="1" x14ac:dyDescent="0.25">
      <c r="A6" s="11" t="s">
        <v>818</v>
      </c>
      <c r="B6" s="18"/>
      <c r="C6" s="24">
        <v>1</v>
      </c>
    </row>
    <row r="7" spans="1:3" ht="16.7" customHeight="1" x14ac:dyDescent="0.25">
      <c r="A7" s="11" t="s">
        <v>819</v>
      </c>
      <c r="B7" s="18"/>
      <c r="C7" s="24">
        <v>3</v>
      </c>
    </row>
    <row r="8" spans="1:3" ht="16.7" customHeight="1" x14ac:dyDescent="0.25">
      <c r="A8" s="11" t="s">
        <v>820</v>
      </c>
      <c r="B8" s="18"/>
      <c r="C8" s="24">
        <v>0</v>
      </c>
    </row>
    <row r="9" spans="1:3" ht="16.7" customHeight="1" x14ac:dyDescent="0.25">
      <c r="A9" s="11" t="s">
        <v>821</v>
      </c>
      <c r="B9" s="19"/>
      <c r="C9" s="37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112</v>
      </c>
    </row>
    <row r="13" spans="1:3" ht="16.7" customHeight="1" x14ac:dyDescent="0.25">
      <c r="A13" s="11" t="s">
        <v>824</v>
      </c>
      <c r="B13" s="18"/>
      <c r="C13" s="24">
        <v>15</v>
      </c>
    </row>
    <row r="14" spans="1:3" ht="16.7" customHeight="1" x14ac:dyDescent="0.25">
      <c r="A14" s="11" t="s">
        <v>825</v>
      </c>
      <c r="B14" s="19"/>
      <c r="C14" s="37">
        <v>1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31</v>
      </c>
    </row>
    <row r="17" spans="1:3" ht="16.7" customHeight="1" x14ac:dyDescent="0.25">
      <c r="A17" s="11" t="s">
        <v>828</v>
      </c>
      <c r="B17" s="18"/>
      <c r="C17" s="24">
        <v>5</v>
      </c>
    </row>
    <row r="18" spans="1:3" ht="16.7" customHeight="1" x14ac:dyDescent="0.25">
      <c r="A18" s="11" t="s">
        <v>829</v>
      </c>
      <c r="B18" s="19"/>
      <c r="C18" s="37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>
        <v>0</v>
      </c>
    </row>
    <row r="21" spans="1:3" ht="16.7" customHeight="1" x14ac:dyDescent="0.25">
      <c r="A21" s="11" t="s">
        <v>832</v>
      </c>
      <c r="B21" s="18"/>
      <c r="C21" s="24">
        <v>0</v>
      </c>
    </row>
    <row r="22" spans="1:3" ht="16.7" customHeight="1" x14ac:dyDescent="0.25">
      <c r="A22" s="11" t="s">
        <v>833</v>
      </c>
      <c r="B22" s="18"/>
      <c r="C22" s="24">
        <v>0</v>
      </c>
    </row>
    <row r="23" spans="1:3" ht="16.7" customHeight="1" x14ac:dyDescent="0.25">
      <c r="A23" s="11" t="s">
        <v>834</v>
      </c>
      <c r="B23" s="18"/>
      <c r="C23" s="24">
        <v>0</v>
      </c>
    </row>
    <row r="24" spans="1:3" ht="16.7" customHeight="1" x14ac:dyDescent="0.25">
      <c r="A24" s="11" t="s">
        <v>835</v>
      </c>
      <c r="B24" s="19"/>
      <c r="C24" s="37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>
        <v>0</v>
      </c>
    </row>
    <row r="28" spans="1:3" ht="16.7" customHeight="1" x14ac:dyDescent="0.25">
      <c r="A28" s="11" t="s">
        <v>838</v>
      </c>
      <c r="B28" s="18"/>
      <c r="C28" s="24">
        <v>0</v>
      </c>
    </row>
    <row r="29" spans="1:3" ht="16.7" customHeight="1" x14ac:dyDescent="0.25">
      <c r="A29" s="11" t="s">
        <v>839</v>
      </c>
      <c r="B29" s="18"/>
      <c r="C29" s="24">
        <v>2</v>
      </c>
    </row>
    <row r="30" spans="1:3" ht="16.7" customHeight="1" x14ac:dyDescent="0.25">
      <c r="A30" s="11" t="s">
        <v>758</v>
      </c>
      <c r="B30" s="18"/>
      <c r="C30" s="24">
        <v>0</v>
      </c>
    </row>
    <row r="31" spans="1:3" ht="16.7" customHeight="1" x14ac:dyDescent="0.25">
      <c r="A31" s="11" t="s">
        <v>840</v>
      </c>
      <c r="B31" s="18"/>
      <c r="C31" s="24">
        <v>0</v>
      </c>
    </row>
    <row r="32" spans="1:3" ht="16.7" customHeight="1" x14ac:dyDescent="0.25">
      <c r="A32" s="11" t="s">
        <v>841</v>
      </c>
      <c r="B32" s="19"/>
      <c r="C32" s="37">
        <v>4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>
        <v>0</v>
      </c>
    </row>
    <row r="36" spans="1:3" ht="16.7" customHeight="1" x14ac:dyDescent="0.25">
      <c r="A36" s="11" t="s">
        <v>838</v>
      </c>
      <c r="B36" s="18"/>
      <c r="C36" s="24">
        <v>0</v>
      </c>
    </row>
    <row r="37" spans="1:3" ht="16.7" customHeight="1" x14ac:dyDescent="0.25">
      <c r="A37" s="11" t="s">
        <v>839</v>
      </c>
      <c r="B37" s="18"/>
      <c r="C37" s="24">
        <v>2</v>
      </c>
    </row>
    <row r="38" spans="1:3" ht="16.7" customHeight="1" x14ac:dyDescent="0.25">
      <c r="A38" s="11" t="s">
        <v>758</v>
      </c>
      <c r="B38" s="18"/>
      <c r="C38" s="24">
        <v>3</v>
      </c>
    </row>
    <row r="39" spans="1:3" ht="16.7" customHeight="1" x14ac:dyDescent="0.25">
      <c r="A39" s="11" t="s">
        <v>840</v>
      </c>
      <c r="B39" s="19"/>
      <c r="C39" s="37">
        <v>2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>
        <v>0</v>
      </c>
    </row>
    <row r="43" spans="1:3" ht="16.7" customHeight="1" x14ac:dyDescent="0.25">
      <c r="A43" s="11" t="s">
        <v>838</v>
      </c>
      <c r="B43" s="18"/>
      <c r="C43" s="24">
        <v>0</v>
      </c>
    </row>
    <row r="44" spans="1:3" ht="16.7" customHeight="1" x14ac:dyDescent="0.25">
      <c r="A44" s="11" t="s">
        <v>839</v>
      </c>
      <c r="B44" s="18"/>
      <c r="C44" s="24">
        <v>0</v>
      </c>
    </row>
    <row r="45" spans="1:3" ht="16.7" customHeight="1" x14ac:dyDescent="0.25">
      <c r="A45" s="11" t="s">
        <v>758</v>
      </c>
      <c r="B45" s="18"/>
      <c r="C45" s="24">
        <v>0</v>
      </c>
    </row>
    <row r="46" spans="1:3" ht="16.7" customHeight="1" x14ac:dyDescent="0.25">
      <c r="A46" s="11" t="s">
        <v>840</v>
      </c>
      <c r="B46" s="19"/>
      <c r="C46" s="37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>
        <v>0</v>
      </c>
    </row>
    <row r="50" spans="1:3" ht="16.7" customHeight="1" x14ac:dyDescent="0.25">
      <c r="A50" s="11" t="s">
        <v>838</v>
      </c>
      <c r="B50" s="18"/>
      <c r="C50" s="24">
        <v>0</v>
      </c>
    </row>
    <row r="51" spans="1:3" ht="16.7" customHeight="1" x14ac:dyDescent="0.25">
      <c r="A51" s="11" t="s">
        <v>839</v>
      </c>
      <c r="B51" s="18"/>
      <c r="C51" s="24">
        <v>0</v>
      </c>
    </row>
    <row r="52" spans="1:3" ht="16.7" customHeight="1" x14ac:dyDescent="0.25">
      <c r="A52" s="11" t="s">
        <v>758</v>
      </c>
      <c r="B52" s="18"/>
      <c r="C52" s="24">
        <v>0</v>
      </c>
    </row>
    <row r="53" spans="1:3" ht="16.7" customHeight="1" x14ac:dyDescent="0.25">
      <c r="A53" s="11" t="s">
        <v>840</v>
      </c>
      <c r="B53" s="19"/>
      <c r="C53" s="37">
        <v>0</v>
      </c>
    </row>
  </sheetData>
  <sheetProtection algorithmName="SHA-512" hashValue="Solvvu/MOB/EEbUHxgxOySHI6ZFAzAK/JxZLHrO9rsGtZqqorzAkOsKWvn1aBOWZiNFxmUbSiRLqUpgmoJoCSA==" saltValue="ZwCKNRkO2VhFYZhOlUhd6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733</v>
      </c>
      <c r="C4" s="32">
        <v>606</v>
      </c>
      <c r="D4" s="33">
        <v>0.20957095709571</v>
      </c>
      <c r="E4" s="32">
        <v>2470</v>
      </c>
      <c r="F4" s="32">
        <v>2119</v>
      </c>
      <c r="G4" s="32">
        <v>262</v>
      </c>
      <c r="H4" s="32">
        <v>223</v>
      </c>
      <c r="I4" s="32">
        <v>0</v>
      </c>
      <c r="J4" s="32">
        <v>0</v>
      </c>
      <c r="K4" s="32">
        <v>0</v>
      </c>
      <c r="L4" s="32">
        <v>0</v>
      </c>
      <c r="M4" s="32">
        <v>122</v>
      </c>
      <c r="N4" s="32">
        <v>2</v>
      </c>
      <c r="O4" s="32">
        <v>2457</v>
      </c>
    </row>
    <row r="5" spans="1:15" x14ac:dyDescent="0.25">
      <c r="A5" s="12" t="s">
        <v>476</v>
      </c>
      <c r="B5" s="13">
        <v>23</v>
      </c>
      <c r="C5" s="13">
        <v>41</v>
      </c>
      <c r="D5" s="34">
        <v>-0.439024390243903</v>
      </c>
      <c r="E5" s="13">
        <v>23</v>
      </c>
      <c r="F5" s="13">
        <v>17</v>
      </c>
      <c r="G5" s="13">
        <v>4</v>
      </c>
      <c r="H5" s="13">
        <v>4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32</v>
      </c>
    </row>
    <row r="6" spans="1:15" x14ac:dyDescent="0.25">
      <c r="A6" s="12" t="s">
        <v>477</v>
      </c>
      <c r="B6" s="13">
        <v>455</v>
      </c>
      <c r="C6" s="13">
        <v>365</v>
      </c>
      <c r="D6" s="34">
        <v>0.24657534246575299</v>
      </c>
      <c r="E6" s="13">
        <v>1648</v>
      </c>
      <c r="F6" s="13">
        <v>1154</v>
      </c>
      <c r="G6" s="13">
        <v>150</v>
      </c>
      <c r="H6" s="13">
        <v>95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1329</v>
      </c>
    </row>
    <row r="7" spans="1:15" x14ac:dyDescent="0.25">
      <c r="A7" s="12" t="s">
        <v>478</v>
      </c>
      <c r="B7" s="13">
        <v>57</v>
      </c>
      <c r="C7" s="13">
        <v>50</v>
      </c>
      <c r="D7" s="34">
        <v>0.14000000000000001</v>
      </c>
      <c r="E7" s="13">
        <v>27</v>
      </c>
      <c r="F7" s="13">
        <v>17</v>
      </c>
      <c r="G7" s="13">
        <v>29</v>
      </c>
      <c r="H7" s="13">
        <v>22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4">
        <v>32</v>
      </c>
    </row>
    <row r="8" spans="1:15" x14ac:dyDescent="0.25">
      <c r="A8" s="12" t="s">
        <v>479</v>
      </c>
      <c r="B8" s="13">
        <v>3</v>
      </c>
      <c r="C8" s="13">
        <v>11</v>
      </c>
      <c r="D8" s="34">
        <v>-0.72727272727272696</v>
      </c>
      <c r="E8" s="13">
        <v>3</v>
      </c>
      <c r="F8" s="13">
        <v>6</v>
      </c>
      <c r="G8" s="13">
        <v>5</v>
      </c>
      <c r="H8" s="13">
        <v>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9</v>
      </c>
    </row>
    <row r="9" spans="1:15" x14ac:dyDescent="0.25">
      <c r="A9" s="12" t="s">
        <v>480</v>
      </c>
      <c r="B9" s="13">
        <v>15</v>
      </c>
      <c r="C9" s="13">
        <v>8</v>
      </c>
      <c r="D9" s="34">
        <v>0.875</v>
      </c>
      <c r="E9" s="13">
        <v>29</v>
      </c>
      <c r="F9" s="13">
        <v>39</v>
      </c>
      <c r="G9" s="13">
        <v>10</v>
      </c>
      <c r="H9" s="13">
        <v>11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69</v>
      </c>
    </row>
    <row r="10" spans="1:15" x14ac:dyDescent="0.25">
      <c r="A10" s="12" t="s">
        <v>481</v>
      </c>
      <c r="B10" s="13">
        <v>180</v>
      </c>
      <c r="C10" s="13">
        <v>131</v>
      </c>
      <c r="D10" s="34">
        <v>0.37404580152671801</v>
      </c>
      <c r="E10" s="13">
        <v>740</v>
      </c>
      <c r="F10" s="13">
        <v>886</v>
      </c>
      <c r="G10" s="13">
        <v>64</v>
      </c>
      <c r="H10" s="13">
        <v>89</v>
      </c>
      <c r="I10" s="13">
        <v>0</v>
      </c>
      <c r="J10" s="13">
        <v>0</v>
      </c>
      <c r="K10" s="13">
        <v>0</v>
      </c>
      <c r="L10" s="13">
        <v>0</v>
      </c>
      <c r="M10" s="13">
        <v>122</v>
      </c>
      <c r="N10" s="13">
        <v>0</v>
      </c>
      <c r="O10" s="24">
        <v>986</v>
      </c>
    </row>
    <row r="11" spans="1:15" x14ac:dyDescent="0.25">
      <c r="A11" s="15" t="s">
        <v>482</v>
      </c>
      <c r="B11" s="16">
        <v>0</v>
      </c>
      <c r="C11" s="16">
        <v>0</v>
      </c>
      <c r="D11" s="52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DqTrZJ6nt5NHOlHIBwINB0i7V4y7ijjEMrp+/juNBU4uuDXek11URrPB9uI97qtkP4Po7ClOh/9Y/MHnkfLsmg==" saltValue="1iKBZ7DZwWrYNHriLS3k0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2019-05-23T13:30:14Z</dcterms:created>
  <dcterms:modified xsi:type="dcterms:W3CDTF">2019-06-04T11:47:54Z</dcterms:modified>
</cp:coreProperties>
</file>