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4.xml" ContentType="application/vnd.openxmlformats-officedocument.drawing+xml"/>
  <Override PartName="/xl/comments2.xml" ContentType="application/vnd.openxmlformats-officedocument.spreadsheetml.comments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15.xml" ContentType="application/vnd.openxmlformats-officedocument.drawing+xml"/>
  <Override PartName="/xl/charts/chart31.xml" ContentType="application/vnd.openxmlformats-officedocument.drawingml.chart+xml"/>
  <Override PartName="/xl/drawings/drawing16.xml" ContentType="application/vnd.openxmlformats-officedocument.drawingml.chartshapes+xml"/>
  <Override PartName="/xl/charts/chart32.xml" ContentType="application/vnd.openxmlformats-officedocument.drawingml.chart+xml"/>
  <Override PartName="/xl/drawings/drawing17.xml" ContentType="application/vnd.openxmlformats-officedocument.drawingml.chartshapes+xml"/>
  <Override PartName="/xl/charts/chart33.xml" ContentType="application/vnd.openxmlformats-officedocument.drawingml.chart+xml"/>
  <Override PartName="/xl/drawings/drawing18.xml" ContentType="application/vnd.openxmlformats-officedocument.drawingml.chartshapes+xml"/>
  <Override PartName="/xl/charts/chart34.xml" ContentType="application/vnd.openxmlformats-officedocument.drawingml.chart+xml"/>
  <Override PartName="/xl/drawings/drawing19.xml" ContentType="application/vnd.openxmlformats-officedocument.drawingml.chartshapes+xml"/>
  <Override PartName="/xl/charts/chart35.xml" ContentType="application/vnd.openxmlformats-officedocument.drawingml.chart+xml"/>
  <Override PartName="/xl/drawings/drawing20.xml" ContentType="application/vnd.openxmlformats-officedocument.drawingml.chartshapes+xml"/>
  <Override PartName="/xl/charts/chart36.xml" ContentType="application/vnd.openxmlformats-officedocument.drawingml.chart+xml"/>
  <Override PartName="/xl/drawings/drawing21.xml" ContentType="application/vnd.openxmlformats-officedocument.drawingml.chartshapes+xml"/>
  <Override PartName="/xl/charts/chart37.xml" ContentType="application/vnd.openxmlformats-officedocument.drawingml.chart+xml"/>
  <Override PartName="/xl/drawings/drawing22.xml" ContentType="application/vnd.openxmlformats-officedocument.drawingml.chartshapes+xml"/>
  <Override PartName="/xl/charts/chart38.xml" ContentType="application/vnd.openxmlformats-officedocument.drawingml.chart+xml"/>
  <Override PartName="/xl/drawings/drawing23.xml" ContentType="application/vnd.openxmlformats-officedocument.drawingml.chartshapes+xml"/>
  <Override PartName="/xl/drawings/drawing24.xml" ContentType="application/vnd.openxmlformats-officedocument.drawing+xml"/>
  <Override PartName="/xl/charts/chart39.xml" ContentType="application/vnd.openxmlformats-officedocument.drawingml.chart+xml"/>
  <Override PartName="/xl/drawings/drawing25.xml" ContentType="application/vnd.openxmlformats-officedocument.drawingml.chartshapes+xml"/>
  <Override PartName="/xl/charts/chart40.xml" ContentType="application/vnd.openxmlformats-officedocument.drawingml.chart+xml"/>
  <Override PartName="/xl/drawings/drawing26.xml" ContentType="application/vnd.openxmlformats-officedocument.drawingml.chartshapes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drawings/drawing27.xml" ContentType="application/vnd.openxmlformats-officedocument.drawing+xml"/>
  <Override PartName="/xl/charts/chart44.xml" ContentType="application/vnd.openxmlformats-officedocument.drawingml.chart+xml"/>
  <Override PartName="/xl/drawings/drawing28.xml" ContentType="application/vnd.openxmlformats-officedocument.drawingml.chartshapes+xml"/>
  <Override PartName="/xl/charts/chart45.xml" ContentType="application/vnd.openxmlformats-officedocument.drawingml.chart+xml"/>
  <Override PartName="/xl/drawings/drawing29.xml" ContentType="application/vnd.openxmlformats-officedocument.drawingml.chartshapes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drawings/drawing30.xml" ContentType="application/vnd.openxmlformats-officedocument.drawing+xml"/>
  <Override PartName="/xl/comments3.xml" ContentType="application/vnd.openxmlformats-officedocument.spreadsheetml.comments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drawings/drawing31.xml" ContentType="application/vnd.openxmlformats-officedocument.drawing+xml"/>
  <Override PartName="/xl/comments4.xml" ContentType="application/vnd.openxmlformats-officedocument.spreadsheetml.comments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drawings/drawing32.xml" ContentType="application/vnd.openxmlformats-officedocument.drawing+xml"/>
  <Override PartName="/xl/comments5.xml" ContentType="application/vnd.openxmlformats-officedocument.spreadsheetml.comments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workbookProtection workbookAlgorithmName="SHA-512" workbookHashValue="PqoV9XRlEOeLlBP/1p5Kakcz2sTbswWXSMRb7c+dMbXBofKTpgPxHZJemiH0/e06GmjrpnY5jR3u1kuQxL4pHQ==" workbookSaltValue="zlldpnLx7jfz8uzHJXbk1A==" workbookSpinCount="100000" lockStructure="1"/>
  <bookViews>
    <workbookView xWindow="240" yWindow="105" windowWidth="14805" windowHeight="8010"/>
  </bookViews>
  <sheets>
    <sheet name="Consulta Estadísticas Anuales" sheetId="1" r:id="rId1"/>
    <sheet name="DatosGenerales" sheetId="2" r:id="rId2"/>
    <sheet name="DatosDelitos" sheetId="3" r:id="rId3"/>
    <sheet name="DatosMenores" sheetId="4" r:id="rId4"/>
    <sheet name="DatosViolenciaDoméstica" sheetId="5" r:id="rId5"/>
    <sheet name="DatosViolenciaGénero" sheetId="6" r:id="rId6"/>
    <sheet name="DatosSiniestralidadLaboral" sheetId="7" r:id="rId7"/>
    <sheet name="DatosExtranjería" sheetId="8" r:id="rId8"/>
    <sheet name="DatosSeguridadVial" sheetId="9" r:id="rId9"/>
    <sheet name="DatosMedioAmbiente" sheetId="10" r:id="rId10"/>
    <sheet name="DatosDelitosInf" sheetId="11" r:id="rId11"/>
    <sheet name="InformeDatosGrales" sheetId="17" r:id="rId12"/>
    <sheet name="InformeDelitos" sheetId="18" r:id="rId13"/>
    <sheet name="InformeDatosMenores" sheetId="19" r:id="rId14"/>
    <sheet name="InformeViolenciaDoméstica" sheetId="20" r:id="rId15"/>
    <sheet name="InformeViolenciaGénero" sheetId="21" r:id="rId16"/>
    <sheet name="InformeSinLaboral" sheetId="22" r:id="rId17"/>
    <sheet name="InformeSeguridadVial" sheetId="23" r:id="rId18"/>
    <sheet name="InformeMedioAmbiente" sheetId="24" r:id="rId19"/>
    <sheet name="Aux" sheetId="16" state="hidden" r:id="rId20"/>
    <sheet name="TablasVGeneroAux" sheetId="15" state="hidden" r:id="rId21"/>
    <sheet name="TablasVDomesticaAux" sheetId="14" state="hidden" r:id="rId22"/>
    <sheet name="TablasMenoresAux" sheetId="13" state="hidden" r:id="rId23"/>
    <sheet name="TablasDelitosAux" sheetId="12" state="hidden" r:id="rId24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InformeDatosGrales!$CE$4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juicios_delitos_leves">InformeDatosGrales!$CK$4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InformeDatosGrales!$BX$4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62913"/>
</workbook>
</file>

<file path=xl/calcChain.xml><?xml version="1.0" encoding="utf-8"?>
<calcChain xmlns="http://schemas.openxmlformats.org/spreadsheetml/2006/main">
  <c r="Z6" i="24" l="1"/>
  <c r="Y6" i="24"/>
  <c r="X6" i="24"/>
  <c r="W6" i="24"/>
  <c r="V6" i="24"/>
  <c r="U6" i="24"/>
  <c r="R6" i="24"/>
  <c r="Q6" i="24"/>
  <c r="P6" i="24"/>
  <c r="O6" i="24"/>
  <c r="N6" i="24"/>
  <c r="M6" i="24"/>
  <c r="D11" i="21"/>
  <c r="D10" i="21"/>
  <c r="D9" i="21"/>
  <c r="D8" i="21"/>
  <c r="D7" i="21"/>
  <c r="D6" i="21"/>
  <c r="G5" i="21"/>
  <c r="D5" i="21"/>
  <c r="G4" i="21"/>
  <c r="D4" i="21"/>
  <c r="D9" i="20"/>
  <c r="D8" i="20"/>
  <c r="D7" i="20"/>
  <c r="D6" i="20"/>
  <c r="G5" i="20"/>
  <c r="D5" i="20"/>
  <c r="G4" i="20"/>
  <c r="D4" i="20"/>
  <c r="AT11" i="19"/>
  <c r="AS11" i="19"/>
  <c r="AR11" i="19"/>
  <c r="AQ11" i="19"/>
  <c r="AP11" i="19"/>
  <c r="AL11" i="19"/>
  <c r="AK11" i="19"/>
  <c r="AJ11" i="19"/>
  <c r="AI11" i="19"/>
  <c r="AH11" i="19"/>
  <c r="AG11" i="19"/>
  <c r="AF11" i="19"/>
  <c r="AE11" i="19"/>
  <c r="H10" i="19"/>
  <c r="G10" i="19"/>
  <c r="F10" i="19"/>
  <c r="E10" i="19"/>
  <c r="D10" i="19"/>
  <c r="AU8" i="19"/>
  <c r="AT8" i="19"/>
  <c r="AS8" i="19"/>
  <c r="AR8" i="19"/>
  <c r="AQ8" i="19"/>
  <c r="AP8" i="19"/>
  <c r="AM8" i="19"/>
  <c r="AL8" i="19"/>
  <c r="AK8" i="19"/>
  <c r="AJ8" i="19"/>
  <c r="AI8" i="19"/>
  <c r="AH8" i="19"/>
  <c r="AG8" i="19"/>
  <c r="AF8" i="19"/>
  <c r="AE8" i="19"/>
  <c r="AA8" i="19"/>
  <c r="Z8" i="19"/>
  <c r="Y8" i="19"/>
  <c r="X8" i="19"/>
  <c r="W8" i="19"/>
  <c r="V8" i="19"/>
  <c r="U8" i="19"/>
  <c r="T8" i="19"/>
  <c r="S8" i="19"/>
  <c r="P8" i="19"/>
  <c r="O8" i="19"/>
  <c r="N8" i="19"/>
  <c r="M8" i="19"/>
  <c r="L8" i="19"/>
  <c r="H8" i="19"/>
  <c r="G8" i="19"/>
  <c r="F8" i="19"/>
  <c r="E8" i="19"/>
  <c r="D8" i="19"/>
  <c r="BM66" i="17"/>
  <c r="BL66" i="17"/>
  <c r="BK66" i="17"/>
  <c r="BL53" i="17"/>
  <c r="BK53" i="17"/>
  <c r="CM7" i="17"/>
  <c r="CL7" i="17"/>
  <c r="CF7" i="17"/>
  <c r="CE7" i="17"/>
  <c r="BZ7" i="17"/>
  <c r="BY7" i="17"/>
  <c r="BX7" i="17"/>
  <c r="BU7" i="17"/>
  <c r="BT7" i="17"/>
  <c r="BS7" i="17"/>
  <c r="BR7" i="17"/>
  <c r="BQ7" i="17"/>
  <c r="BP7" i="17"/>
  <c r="BO7" i="17"/>
  <c r="BN7" i="17"/>
  <c r="BM7" i="17"/>
  <c r="BL7" i="17"/>
  <c r="BK7" i="17"/>
  <c r="BG7" i="17"/>
  <c r="BF7" i="17"/>
  <c r="BE7" i="17"/>
  <c r="BA7" i="17"/>
  <c r="AZ7" i="17"/>
  <c r="AY7" i="17"/>
  <c r="AX7" i="17"/>
  <c r="AW7" i="17"/>
  <c r="AV7" i="17"/>
  <c r="AR7" i="17"/>
  <c r="AQ7" i="17"/>
  <c r="AP7" i="17"/>
  <c r="AK7" i="17"/>
  <c r="AJ7" i="17"/>
  <c r="AI7" i="17"/>
  <c r="AH7" i="17"/>
  <c r="AC7" i="17"/>
  <c r="AB7" i="17"/>
  <c r="AA7" i="17"/>
  <c r="Z7" i="17"/>
  <c r="U7" i="17"/>
  <c r="T7" i="17"/>
  <c r="S7" i="17"/>
  <c r="R7" i="17"/>
  <c r="Q7" i="17"/>
  <c r="M7" i="17"/>
  <c r="L7" i="17"/>
  <c r="K7" i="17"/>
  <c r="J7" i="17"/>
  <c r="I7" i="17"/>
  <c r="E7" i="17"/>
  <c r="D7" i="17"/>
  <c r="C7" i="17"/>
  <c r="V7" i="17"/>
  <c r="N7" i="17"/>
  <c r="C16" i="15"/>
  <c r="C15" i="15"/>
  <c r="D10" i="15"/>
  <c r="C10" i="15"/>
  <c r="D9" i="15"/>
  <c r="C9" i="15"/>
  <c r="D8" i="15"/>
  <c r="C8" i="15"/>
  <c r="D7" i="15"/>
  <c r="C7" i="15"/>
  <c r="D6" i="15"/>
  <c r="C6" i="15"/>
  <c r="D5" i="15"/>
  <c r="C5" i="15"/>
  <c r="D4" i="15"/>
  <c r="C4" i="15"/>
  <c r="C16" i="14"/>
  <c r="C15" i="14"/>
  <c r="D10" i="14"/>
  <c r="C10" i="14"/>
  <c r="D9" i="14"/>
  <c r="C9" i="14"/>
  <c r="D8" i="14"/>
  <c r="C8" i="14"/>
  <c r="D7" i="14"/>
  <c r="C7" i="14"/>
  <c r="D6" i="14"/>
  <c r="C6" i="14"/>
  <c r="D5" i="14"/>
  <c r="C5" i="14"/>
  <c r="D4" i="14"/>
  <c r="C4" i="14"/>
  <c r="C14" i="13"/>
  <c r="C13" i="13"/>
  <c r="C12" i="13"/>
  <c r="C11" i="13"/>
  <c r="C10" i="13"/>
  <c r="C9" i="13"/>
  <c r="C8" i="13"/>
  <c r="C7" i="13"/>
  <c r="C6" i="13"/>
  <c r="C5" i="13"/>
  <c r="C4" i="13"/>
  <c r="D119" i="12"/>
  <c r="D118" i="12"/>
  <c r="D117" i="12"/>
  <c r="D116" i="12"/>
  <c r="D115" i="12"/>
  <c r="D114" i="12"/>
  <c r="D113" i="12"/>
  <c r="D112" i="12"/>
  <c r="D111" i="12"/>
  <c r="D110" i="12"/>
  <c r="D109" i="12"/>
  <c r="D108" i="12"/>
  <c r="D107" i="12"/>
  <c r="D106" i="12"/>
  <c r="D105" i="12"/>
  <c r="D104" i="12"/>
  <c r="D103" i="12"/>
  <c r="D102" i="12"/>
  <c r="D101" i="12"/>
  <c r="D100" i="12"/>
  <c r="D99" i="12"/>
  <c r="D98" i="12"/>
  <c r="D97" i="12"/>
  <c r="D96" i="12"/>
  <c r="D95" i="12"/>
  <c r="D94" i="12"/>
  <c r="D93" i="12"/>
  <c r="D92" i="12"/>
  <c r="D91" i="12"/>
  <c r="D90" i="12"/>
  <c r="D89" i="12"/>
  <c r="D88" i="12"/>
  <c r="D87" i="12"/>
  <c r="D86" i="12"/>
  <c r="D85" i="12"/>
  <c r="E79" i="12"/>
  <c r="D79" i="12"/>
  <c r="E78" i="12"/>
  <c r="D78" i="12"/>
  <c r="E77" i="12"/>
  <c r="D77" i="12"/>
  <c r="E76" i="12"/>
  <c r="D76" i="12"/>
  <c r="E75" i="12"/>
  <c r="D75" i="12"/>
  <c r="E74" i="12"/>
  <c r="D74" i="12"/>
  <c r="E73" i="12"/>
  <c r="D73" i="12"/>
  <c r="E72" i="12"/>
  <c r="D72" i="12"/>
  <c r="E71" i="12"/>
  <c r="D71" i="12"/>
  <c r="E70" i="12"/>
  <c r="D70" i="12"/>
  <c r="E69" i="12"/>
  <c r="D69" i="12"/>
  <c r="E68" i="12"/>
  <c r="D68" i="12"/>
  <c r="E67" i="12"/>
  <c r="D67" i="12"/>
  <c r="E66" i="12"/>
  <c r="D66" i="12"/>
  <c r="E65" i="12"/>
  <c r="D65" i="12"/>
  <c r="E64" i="12"/>
  <c r="D64" i="12"/>
  <c r="E63" i="12"/>
  <c r="D63" i="12"/>
  <c r="E62" i="12"/>
  <c r="D62" i="12"/>
  <c r="E61" i="12"/>
  <c r="D61" i="12"/>
  <c r="E60" i="12"/>
  <c r="D60" i="12"/>
  <c r="E59" i="12"/>
  <c r="D59" i="12"/>
  <c r="E58" i="12"/>
  <c r="D58" i="12"/>
  <c r="E57" i="12"/>
  <c r="D57" i="12"/>
  <c r="E56" i="12"/>
  <c r="D56" i="12"/>
  <c r="E55" i="12"/>
  <c r="D55" i="12"/>
  <c r="E54" i="12"/>
  <c r="D54" i="12"/>
  <c r="E53" i="12"/>
  <c r="D53" i="12"/>
  <c r="E52" i="12"/>
  <c r="D52" i="12"/>
  <c r="E51" i="12"/>
  <c r="D51" i="12"/>
  <c r="E50" i="12"/>
  <c r="D50" i="12"/>
  <c r="E49" i="12"/>
  <c r="D49" i="12"/>
  <c r="E48" i="12"/>
  <c r="D48" i="12"/>
  <c r="L41" i="12"/>
  <c r="K41" i="12"/>
  <c r="J41" i="12"/>
  <c r="I41" i="12"/>
  <c r="H41" i="12"/>
  <c r="G41" i="12"/>
  <c r="F41" i="12"/>
  <c r="E41" i="12"/>
  <c r="D41" i="12"/>
  <c r="L40" i="12"/>
  <c r="K40" i="12"/>
  <c r="J40" i="12"/>
  <c r="I40" i="12"/>
  <c r="H40" i="12"/>
  <c r="G40" i="12"/>
  <c r="F40" i="12"/>
  <c r="E40" i="12"/>
  <c r="D40" i="12"/>
  <c r="L39" i="12"/>
  <c r="K39" i="12"/>
  <c r="J39" i="12"/>
  <c r="I39" i="12"/>
  <c r="H39" i="12"/>
  <c r="G39" i="12"/>
  <c r="F39" i="12"/>
  <c r="E39" i="12"/>
  <c r="D39" i="12"/>
  <c r="L38" i="12"/>
  <c r="K38" i="12"/>
  <c r="J38" i="12"/>
  <c r="I38" i="12"/>
  <c r="H38" i="12"/>
  <c r="G38" i="12"/>
  <c r="F38" i="12"/>
  <c r="E38" i="12"/>
  <c r="D38" i="12"/>
  <c r="L37" i="12"/>
  <c r="K37" i="12"/>
  <c r="J37" i="12"/>
  <c r="I37" i="12"/>
  <c r="H37" i="12"/>
  <c r="G37" i="12"/>
  <c r="F37" i="12"/>
  <c r="E37" i="12"/>
  <c r="D37" i="12"/>
  <c r="L36" i="12"/>
  <c r="K36" i="12"/>
  <c r="J36" i="12"/>
  <c r="I36" i="12"/>
  <c r="H36" i="12"/>
  <c r="G36" i="12"/>
  <c r="F36" i="12"/>
  <c r="E36" i="12"/>
  <c r="D36" i="12"/>
  <c r="L35" i="12"/>
  <c r="K35" i="12"/>
  <c r="J35" i="12"/>
  <c r="I35" i="12"/>
  <c r="H35" i="12"/>
  <c r="G35" i="12"/>
  <c r="F35" i="12"/>
  <c r="E35" i="12"/>
  <c r="D35" i="12"/>
  <c r="L34" i="12"/>
  <c r="K34" i="12"/>
  <c r="J34" i="12"/>
  <c r="I34" i="12"/>
  <c r="H34" i="12"/>
  <c r="G34" i="12"/>
  <c r="F34" i="12"/>
  <c r="E34" i="12"/>
  <c r="D34" i="12"/>
  <c r="L33" i="12"/>
  <c r="K33" i="12"/>
  <c r="J33" i="12"/>
  <c r="I33" i="12"/>
  <c r="H33" i="12"/>
  <c r="G33" i="12"/>
  <c r="F33" i="12"/>
  <c r="E33" i="12"/>
  <c r="D33" i="12"/>
  <c r="L32" i="12"/>
  <c r="K32" i="12"/>
  <c r="J32" i="12"/>
  <c r="I32" i="12"/>
  <c r="H32" i="12"/>
  <c r="G32" i="12"/>
  <c r="F32" i="12"/>
  <c r="E32" i="12"/>
  <c r="D32" i="12"/>
  <c r="L31" i="12"/>
  <c r="K31" i="12"/>
  <c r="J31" i="12"/>
  <c r="I31" i="12"/>
  <c r="H31" i="12"/>
  <c r="G31" i="12"/>
  <c r="F31" i="12"/>
  <c r="E31" i="12"/>
  <c r="D31" i="12"/>
  <c r="L30" i="12"/>
  <c r="K30" i="12"/>
  <c r="J30" i="12"/>
  <c r="I30" i="12"/>
  <c r="H30" i="12"/>
  <c r="G30" i="12"/>
  <c r="F30" i="12"/>
  <c r="E30" i="12"/>
  <c r="D30" i="12"/>
  <c r="L29" i="12"/>
  <c r="K29" i="12"/>
  <c r="J29" i="12"/>
  <c r="I29" i="12"/>
  <c r="H29" i="12"/>
  <c r="G29" i="12"/>
  <c r="F29" i="12"/>
  <c r="E29" i="12"/>
  <c r="D29" i="12"/>
  <c r="L28" i="12"/>
  <c r="K28" i="12"/>
  <c r="J28" i="12"/>
  <c r="I28" i="12"/>
  <c r="H28" i="12"/>
  <c r="G28" i="12"/>
  <c r="F28" i="12"/>
  <c r="E28" i="12"/>
  <c r="D28" i="12"/>
  <c r="L27" i="12"/>
  <c r="K27" i="12"/>
  <c r="J27" i="12"/>
  <c r="I27" i="12"/>
  <c r="H27" i="12"/>
  <c r="G27" i="12"/>
  <c r="F27" i="12"/>
  <c r="E27" i="12"/>
  <c r="D27" i="12"/>
  <c r="L26" i="12"/>
  <c r="K26" i="12"/>
  <c r="J26" i="12"/>
  <c r="I26" i="12"/>
  <c r="H26" i="12"/>
  <c r="G26" i="12"/>
  <c r="F26" i="12"/>
  <c r="E26" i="12"/>
  <c r="D26" i="12"/>
  <c r="L25" i="12"/>
  <c r="K25" i="12"/>
  <c r="J25" i="12"/>
  <c r="I25" i="12"/>
  <c r="H25" i="12"/>
  <c r="G25" i="12"/>
  <c r="F25" i="12"/>
  <c r="E25" i="12"/>
  <c r="D25" i="12"/>
  <c r="L24" i="12"/>
  <c r="K24" i="12"/>
  <c r="J24" i="12"/>
  <c r="I24" i="12"/>
  <c r="H24" i="12"/>
  <c r="G24" i="12"/>
  <c r="F24" i="12"/>
  <c r="E24" i="12"/>
  <c r="D24" i="12"/>
  <c r="L23" i="12"/>
  <c r="K23" i="12"/>
  <c r="J23" i="12"/>
  <c r="I23" i="12"/>
  <c r="H23" i="12"/>
  <c r="G23" i="12"/>
  <c r="F23" i="12"/>
  <c r="E23" i="12"/>
  <c r="D23" i="12"/>
  <c r="L22" i="12"/>
  <c r="K22" i="12"/>
  <c r="J22" i="12"/>
  <c r="I22" i="12"/>
  <c r="H22" i="12"/>
  <c r="G22" i="12"/>
  <c r="F22" i="12"/>
  <c r="E22" i="12"/>
  <c r="D22" i="12"/>
  <c r="L21" i="12"/>
  <c r="K21" i="12"/>
  <c r="J21" i="12"/>
  <c r="I21" i="12"/>
  <c r="H21" i="12"/>
  <c r="G21" i="12"/>
  <c r="F21" i="12"/>
  <c r="E21" i="12"/>
  <c r="D21" i="12"/>
  <c r="L20" i="12"/>
  <c r="K20" i="12"/>
  <c r="J20" i="12"/>
  <c r="I20" i="12"/>
  <c r="H20" i="12"/>
  <c r="G20" i="12"/>
  <c r="F20" i="12"/>
  <c r="E20" i="12"/>
  <c r="D20" i="12"/>
  <c r="L19" i="12"/>
  <c r="K19" i="12"/>
  <c r="J19" i="12"/>
  <c r="I19" i="12"/>
  <c r="H19" i="12"/>
  <c r="G19" i="12"/>
  <c r="F19" i="12"/>
  <c r="E19" i="12"/>
  <c r="D19" i="12"/>
  <c r="L18" i="12"/>
  <c r="K18" i="12"/>
  <c r="J18" i="12"/>
  <c r="I18" i="12"/>
  <c r="H18" i="12"/>
  <c r="G18" i="12"/>
  <c r="F18" i="12"/>
  <c r="E18" i="12"/>
  <c r="D18" i="12"/>
  <c r="L17" i="12"/>
  <c r="K17" i="12"/>
  <c r="J17" i="12"/>
  <c r="I17" i="12"/>
  <c r="H17" i="12"/>
  <c r="G17" i="12"/>
  <c r="F17" i="12"/>
  <c r="E17" i="12"/>
  <c r="D17" i="12"/>
  <c r="L16" i="12"/>
  <c r="K16" i="12"/>
  <c r="J16" i="12"/>
  <c r="I16" i="12"/>
  <c r="H16" i="12"/>
  <c r="G16" i="12"/>
  <c r="F16" i="12"/>
  <c r="E16" i="12"/>
  <c r="D16" i="12"/>
  <c r="L15" i="12"/>
  <c r="K15" i="12"/>
  <c r="J15" i="12"/>
  <c r="I15" i="12"/>
  <c r="H15" i="12"/>
  <c r="G15" i="12"/>
  <c r="F15" i="12"/>
  <c r="E15" i="12"/>
  <c r="D15" i="12"/>
  <c r="L14" i="12"/>
  <c r="K14" i="12"/>
  <c r="J14" i="12"/>
  <c r="I14" i="12"/>
  <c r="H14" i="12"/>
  <c r="G14" i="12"/>
  <c r="F14" i="12"/>
  <c r="E14" i="12"/>
  <c r="D14" i="12"/>
  <c r="L13" i="12"/>
  <c r="K13" i="12"/>
  <c r="J13" i="12"/>
  <c r="I13" i="12"/>
  <c r="H13" i="12"/>
  <c r="G13" i="12"/>
  <c r="F13" i="12"/>
  <c r="E13" i="12"/>
  <c r="D13" i="12"/>
  <c r="L12" i="12"/>
  <c r="K12" i="12"/>
  <c r="J12" i="12"/>
  <c r="I12" i="12"/>
  <c r="H12" i="12"/>
  <c r="G12" i="12"/>
  <c r="F12" i="12"/>
  <c r="E12" i="12"/>
  <c r="D12" i="12"/>
  <c r="L11" i="12"/>
  <c r="K11" i="12"/>
  <c r="J11" i="12"/>
  <c r="I11" i="12"/>
  <c r="H11" i="12"/>
  <c r="G11" i="12"/>
  <c r="F11" i="12"/>
  <c r="E11" i="12"/>
  <c r="D11" i="12"/>
  <c r="D120" i="12" l="1"/>
  <c r="D80" i="12"/>
  <c r="E80" i="12"/>
  <c r="K42" i="12"/>
  <c r="D42" i="12"/>
  <c r="E42" i="12"/>
  <c r="F42" i="12"/>
  <c r="L42" i="12"/>
  <c r="J42" i="12"/>
  <c r="G42" i="12"/>
  <c r="I42" i="12"/>
  <c r="H42" i="12"/>
</calcChain>
</file>

<file path=xl/comments1.xml><?xml version="1.0" encoding="utf-8"?>
<comments xmlns="http://schemas.openxmlformats.org/spreadsheetml/2006/main">
  <authors>
    <author>Autor</author>
  </authors>
  <commentList>
    <comment ref="BO38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C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H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M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R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W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B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G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C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H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M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R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W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B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G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<sst xmlns="http://schemas.openxmlformats.org/spreadsheetml/2006/main" count="1935" uniqueCount="1099">
  <si>
    <t>Estadísticas Anuales de la Fiscalía General del Estado</t>
  </si>
  <si>
    <t>Año</t>
  </si>
  <si>
    <t>2018</t>
  </si>
  <si>
    <t>Tipo Fiscalía</t>
  </si>
  <si>
    <t>Fiscalía Provincial</t>
  </si>
  <si>
    <t>Provincia/CCAA</t>
  </si>
  <si>
    <t>Las Palmas</t>
  </si>
  <si>
    <t>Fiscalía</t>
  </si>
  <si>
    <t>(Todos los Valores de Columna)</t>
  </si>
  <si>
    <t>Hoja Excel</t>
  </si>
  <si>
    <t>Todas las Hojas</t>
  </si>
  <si>
    <t>Estadísticas DatosGenerales</t>
  </si>
  <si>
    <t>DILIGENCIAS PREVIAS</t>
  </si>
  <si>
    <t>Año Seleccionado</t>
  </si>
  <si>
    <t>Año Anterior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</si>
  <si>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</si>
  <si>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</si>
  <si>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</si>
  <si>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</si>
  <si>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</si>
  <si>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</si>
  <si>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</si>
  <si>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</si>
  <si>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</si>
  <si>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</si>
  <si>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</si>
  <si>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</si>
  <si>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</si>
  <si>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</si>
  <si>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</si>
  <si>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</si>
  <si>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</si>
  <si>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</si>
  <si>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</si>
  <si>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</si>
  <si>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</si>
  <si>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</si>
  <si>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</si>
  <si>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</si>
  <si>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</si>
  <si>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</si>
  <si>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</si>
  <si>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</si>
  <si>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</si>
  <si>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</si>
  <si>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</si>
  <si>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</si>
  <si>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</si>
  <si>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</si>
  <si>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</si>
  <si>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</si>
  <si>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</si>
  <si>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</si>
  <si>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</si>
  <si>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</si>
  <si>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</si>
  <si>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</si>
  <si>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</si>
  <si>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</si>
  <si>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</si>
  <si>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</si>
  <si>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</si>
  <si>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</si>
  <si>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</si>
  <si>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/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</si>
  <si>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</si>
  <si>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</si>
  <si>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</si>
  <si>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</si>
  <si>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</si>
  <si>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</si>
  <si>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</si>
  <si>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</si>
  <si>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</si>
  <si>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</si>
  <si>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</si>
  <si>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</si>
  <si>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</si>
  <si>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</si>
  <si>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</si>
  <si>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</si>
  <si>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</si>
  <si>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</si>
  <si>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</si>
  <si>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</si>
  <si>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</si>
  <si>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</si>
  <si>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</si>
  <si>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</si>
  <si>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</si>
  <si>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</si>
  <si>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</si>
  <si>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</si>
  <si>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</si>
  <si>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</si>
  <si>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</si>
  <si>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</si>
  <si>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</si>
  <si>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</si>
  <si>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</si>
  <si>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</si>
  <si>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</si>
  <si>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</si>
  <si>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</si>
  <si>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</si>
  <si>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</si>
  <si>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</si>
  <si>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</si>
  <si>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</si>
  <si>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</si>
  <si>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</si>
  <si>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</si>
  <si>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</si>
  <si>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</si>
  <si>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</si>
  <si>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</t>
  </si>
  <si>
    <t>Clasificación de grado</t>
  </si>
  <si>
    <t>Sanciones disciplinarias</t>
  </si>
  <si>
    <t>Libertad condicional</t>
  </si>
  <si>
    <t>Arrestos fin de semana</t>
  </si>
  <si>
    <t>Medidas de seguridad</t>
  </si>
  <si>
    <t>Trabajos en beneficio de la comunidad</t>
  </si>
  <si>
    <t>Redenciones</t>
  </si>
  <si>
    <t>Refundiciones</t>
  </si>
  <si>
    <t>Otras quejas/peticiones</t>
  </si>
  <si>
    <t>Comunicaciones (Intervención/Restricción/Suspensión)</t>
  </si>
  <si>
    <t>Medidas coercitivas (art. 72 RP)</t>
  </si>
  <si>
    <t>Suspensión ejecución pena art. 60 CP</t>
  </si>
  <si>
    <t>Aplicación régimen general art. 36 CP</t>
  </si>
  <si>
    <t>Abono preventiva</t>
  </si>
  <si>
    <t>Indulto particular</t>
  </si>
  <si>
    <t>Visitas Centros Penitenciarios</t>
  </si>
  <si>
    <t>Localización permanente</t>
  </si>
  <si>
    <t>Dictámenes</t>
  </si>
  <si>
    <t>REGISTRO CIVIL</t>
  </si>
  <si>
    <t>Expedientes de matrimonio civil</t>
  </si>
  <si>
    <t>Expedientes de nacionalidad</t>
  </si>
  <si>
    <t>Otros expedientes</t>
  </si>
  <si>
    <t>PERSONAS CON DISCAPACIDAD</t>
  </si>
  <si>
    <t>Diligencias preprocesales de discapacidad</t>
  </si>
  <si>
    <t>Incoaciones del año</t>
  </si>
  <si>
    <t>Demandas presentadas por el Fiscal</t>
  </si>
  <si>
    <t>Demandas presentadas</t>
  </si>
  <si>
    <t>Sentencias estimatorias dictadas en el año</t>
  </si>
  <si>
    <t>Sentencias desestimatorias dictadas en el año</t>
  </si>
  <si>
    <t>Demandas presentadas por los particulares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</si>
  <si>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</si>
  <si>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</si>
  <si>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</si>
  <si>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</si>
  <si>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</si>
  <si>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</si>
  <si>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</si>
  <si>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</si>
  <si>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</si>
  <si>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</si>
  <si>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</si>
  <si>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</si>
  <si>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</si>
  <si>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</si>
  <si>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</si>
  <si>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</si>
  <si>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</si>
  <si>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</si>
  <si>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</si>
  <si>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</si>
  <si>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</si>
  <si>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</si>
  <si>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</si>
  <si>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</si>
  <si>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</si>
  <si>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</si>
  <si>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Matrimonio</t>
  </si>
  <si>
    <t>Desacuerdo conyugal</t>
  </si>
  <si>
    <t>Dispensa de impedimento</t>
  </si>
  <si>
    <t>Separación contencioso</t>
  </si>
  <si>
    <t>Separación mutuo acuerdo</t>
  </si>
  <si>
    <t>Divorcio contencioso</t>
  </si>
  <si>
    <t>Divorcio mutuo acuerdo</t>
  </si>
  <si>
    <t>Unión de hecho contencioso</t>
  </si>
  <si>
    <t>Unión de hecho mutuo acuerdo</t>
  </si>
  <si>
    <t>Nulidad matrimonial</t>
  </si>
  <si>
    <t>Medidas provisionales previas/coetáneas/posteriores</t>
  </si>
  <si>
    <t>Incidente modificación medidas contencioso</t>
  </si>
  <si>
    <t>Incidente modificación medidas mutuo acuerdo</t>
  </si>
  <si>
    <t>Liquidación régimen económico matrimonial</t>
  </si>
  <si>
    <t>Ejecución forzosa medidas</t>
  </si>
  <si>
    <t>Reconocimiento resolución eclesiástica nulidad y medidas cautelares</t>
  </si>
  <si>
    <t>Total</t>
  </si>
  <si>
    <t>Civil Filiación</t>
  </si>
  <si>
    <t>Medidas cautelares</t>
  </si>
  <si>
    <t>Reclamación/Impugnación filiación</t>
  </si>
  <si>
    <t>Reconocimiento filiación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</si>
  <si>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</si>
  <si>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</si>
  <si>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</si>
  <si>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</si>
  <si>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</si>
  <si>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</si>
  <si>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</si>
  <si>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</si>
  <si>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</si>
  <si>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</si>
  <si>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</si>
  <si>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</si>
  <si>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</si>
  <si>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</si>
  <si>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</si>
  <si>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</si>
  <si>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</si>
  <si>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</si>
  <si>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</si>
  <si>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</si>
  <si>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</si>
  <si>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</si>
  <si>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</si>
  <si>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</si>
  <si>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</si>
  <si>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</si>
  <si>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</si>
  <si>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</si>
  <si>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</si>
  <si>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</si>
  <si>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</si>
  <si>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</si>
  <si>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</si>
  <si>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</si>
  <si>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derechos fundamentales</t>
  </si>
  <si>
    <t>Derecho al honor, intimidad e imagen/otros derechos fundamentales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</si>
  <si>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</si>
  <si>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</si>
  <si>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</si>
  <si>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</si>
  <si>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</si>
  <si>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</si>
  <si>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</si>
  <si>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</si>
  <si>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</si>
  <si>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</si>
  <si>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Civil consumo</t>
  </si>
  <si>
    <t>Acción defensa intereses colectivos/difusos consumidores/usuarios</t>
  </si>
  <si>
    <t>Acción relativa condiciones generales contratación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</si>
  <si>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</si>
  <si>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</si>
  <si>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</si>
  <si>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</si>
  <si>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</si>
  <si>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</si>
  <si>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</si>
  <si>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</si>
  <si>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</si>
  <si>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</si>
  <si>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</si>
  <si>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</si>
  <si>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Ejecución</t>
  </si>
  <si>
    <t>Ejecución</t>
  </si>
  <si>
    <t>Ejecución de resoluciones extranjeras</t>
  </si>
  <si>
    <t>Exequator</t>
  </si>
  <si>
    <t>Civil Competencia y jurisdicción</t>
  </si>
  <si>
    <t>Conflictos jurisdicción</t>
  </si>
  <si>
    <t>Cuestión de competencia</t>
  </si>
  <si>
    <t>Cuestión prejudicial</t>
  </si>
  <si>
    <t>Mercantil</t>
  </si>
  <si>
    <t>Cambiario</t>
  </si>
  <si>
    <t>Concurso abreviado</t>
  </si>
  <si>
    <t>Concurso ordinario</t>
  </si>
  <si>
    <t>Concurso LD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</si>
  <si>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</si>
  <si>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</si>
  <si>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</si>
  <si>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</si>
  <si>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</si>
  <si>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</si>
  <si>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</si>
  <si>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</si>
  <si>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Discapaces</t>
  </si>
  <si>
    <t>Aborto</t>
  </si>
  <si>
    <t>Aceptación/Repudiación herencia</t>
  </si>
  <si>
    <t>Ensayos clínicos</t>
  </si>
  <si>
    <t>Esterilización</t>
  </si>
  <si>
    <t>Excusa tutor/curador</t>
  </si>
  <si>
    <t>Guarda/Administración Inadecuada</t>
  </si>
  <si>
    <t>Incapacitación</t>
  </si>
  <si>
    <t>Internamientos</t>
  </si>
  <si>
    <t>Medidas cautelares previas</t>
  </si>
  <si>
    <t>Protección patrimonio</t>
  </si>
  <si>
    <t>Rehabilitación de capacidad</t>
  </si>
  <si>
    <t>Remoción tutor curador</t>
  </si>
  <si>
    <t>Estadísticas DatosDelitos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</si>
  <si>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</si>
  <si>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</si>
  <si>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</si>
  <si>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</si>
  <si>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</si>
  <si>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</si>
  <si>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</si>
  <si>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</si>
  <si>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</si>
  <si>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</si>
  <si>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</si>
  <si>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</si>
  <si>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</si>
  <si>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</si>
  <si>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Del homicidio y sus formas - Total</t>
  </si>
  <si>
    <t>Homicidio</t>
  </si>
  <si>
    <t>Asesinato</t>
  </si>
  <si>
    <t>Homicidio por imprudencia</t>
  </si>
  <si>
    <t>Auxilio e inducción al suicidio</t>
  </si>
  <si>
    <t>Del aborto - Total</t>
  </si>
  <si>
    <t>Aborto por imprudencia</t>
  </si>
  <si>
    <t>De las lesiones - Total</t>
  </si>
  <si>
    <t>Lesiones</t>
  </si>
  <si>
    <t>Lesiones cualificadas</t>
  </si>
  <si>
    <t>Lesiones por imprudencia</t>
  </si>
  <si>
    <t>Violencia doméstica y de género. Lesiones y maltrato familiar</t>
  </si>
  <si>
    <t>Riña tumultuaria</t>
  </si>
  <si>
    <t>Tráfico de órganos</t>
  </si>
  <si>
    <t>De las lesiones al feto - Total</t>
  </si>
  <si>
    <t>Lesiones al feto</t>
  </si>
  <si>
    <t>Lesiones al feto por imprudencia</t>
  </si>
  <si>
    <t>Relativos a la manipulación genética - Total</t>
  </si>
  <si>
    <t>Manipulación genética</t>
  </si>
  <si>
    <t>Manipulación genética imprudente</t>
  </si>
  <si>
    <t>Fabricación de armas biológicas</t>
  </si>
  <si>
    <t>Fecundación ilícita de óvulos</t>
  </si>
  <si>
    <t>Clonación</t>
  </si>
  <si>
    <t>Reproducción asistida inconsentida</t>
  </si>
  <si>
    <t>Contra la libertad - Total</t>
  </si>
  <si>
    <t>Detención ilegal</t>
  </si>
  <si>
    <t>Secuestro condicional</t>
  </si>
  <si>
    <t>Amenazas (todos los supuestos no condicionales)</t>
  </si>
  <si>
    <t>Amenazas condicionales</t>
  </si>
  <si>
    <t>Coacciones</t>
  </si>
  <si>
    <t>Violencia en el ámbito familiar. Amenazas</t>
  </si>
  <si>
    <t>Violencia en el ámbito familiar. Coacciones</t>
  </si>
  <si>
    <t>Violencia en el ámbito familiar. Acoso</t>
  </si>
  <si>
    <t>Detención / secuestro de autoridad o funcionario del Estado</t>
  </si>
  <si>
    <t>Coacciones Matrimonio Forzado</t>
  </si>
  <si>
    <t>Acoso</t>
  </si>
  <si>
    <t>De las torturas y otros delitos contra la integridad moral - Total</t>
  </si>
  <si>
    <t>Tratos degradantes</t>
  </si>
  <si>
    <t>Violencia doméstica y de género. Maltrato habitual</t>
  </si>
  <si>
    <t>Torturas</t>
  </si>
  <si>
    <t>Contra la integridad moral por autoridad o funcionario</t>
  </si>
  <si>
    <t>Omisión del deber de impedir torturas</t>
  </si>
  <si>
    <t>Acoso laboral</t>
  </si>
  <si>
    <t>Acoso inmobiliario</t>
  </si>
  <si>
    <t>Contra la libertad sexual - Total</t>
  </si>
  <si>
    <t>Agresiones sexuales</t>
  </si>
  <si>
    <t>Violación</t>
  </si>
  <si>
    <t>Abusos sexuales</t>
  </si>
  <si>
    <t>Abuso sexual con acceso carnal</t>
  </si>
  <si>
    <t>Abuso sexual con engaño</t>
  </si>
  <si>
    <t>Acoso sexual</t>
  </si>
  <si>
    <t>Exhibicionismo y provocación sexual</t>
  </si>
  <si>
    <t>Prostitución de persona menor de edad o incapaz</t>
  </si>
  <si>
    <t>Prostitución de persona mayor de edad</t>
  </si>
  <si>
    <t>Utilización de menores con fines pornográficos</t>
  </si>
  <si>
    <t>Producción, distribución o tenencia material pornográfico</t>
  </si>
  <si>
    <t>Corrupción de menores</t>
  </si>
  <si>
    <t>Abuso sexual a menores de 16 años</t>
  </si>
  <si>
    <t>Agresión sexual a menores de 16 años</t>
  </si>
  <si>
    <t>Acoso por telecomunicaciones a menores de 16 años</t>
  </si>
  <si>
    <t>Abuso sexual con engaño sobre mayores de 16 y menores de 18 años</t>
  </si>
  <si>
    <t>Agresión sexual de menores de 16 años con acceso carnal (violación)</t>
  </si>
  <si>
    <t>Omisión de los deberes de guarda del menor estado prost/corrup</t>
  </si>
  <si>
    <t>Exhibición y provocación sexual sobre menores de 16 años</t>
  </si>
  <si>
    <t>Uso de prostitución de persona menor de edad o incapaz</t>
  </si>
  <si>
    <t>Asistencia a espectaculos exhibicionistas o porno.</t>
  </si>
  <si>
    <t>De la omisión del deber de socorro - Total</t>
  </si>
  <si>
    <t>Omisión del deber de socorro</t>
  </si>
  <si>
    <t>Contra la intimidad - Total</t>
  </si>
  <si>
    <t>Descubrimiento de secretos</t>
  </si>
  <si>
    <t>Descubrimiento/revelación de secretos por funcionario público</t>
  </si>
  <si>
    <t>Allanamiento de morada</t>
  </si>
  <si>
    <t>Allanamiento de local</t>
  </si>
  <si>
    <t>Revelación de secretos por particular (art. 199 CP)</t>
  </si>
  <si>
    <t>Ataques a sistemas de información / interceptación de datos electrónicos</t>
  </si>
  <si>
    <t>Descubrimiento o relevación de secretos 197-1 C.P.</t>
  </si>
  <si>
    <t>Contra el honor - Total</t>
  </si>
  <si>
    <t>Calumnia</t>
  </si>
  <si>
    <t>Injuria</t>
  </si>
  <si>
    <t>Contra las relaciones familiares - Total</t>
  </si>
  <si>
    <t>Matrimonio ilegal</t>
  </si>
  <si>
    <t>Suposición de parto</t>
  </si>
  <si>
    <t>Alteración de la paternidad, estado o condición del menor</t>
  </si>
  <si>
    <t>Quebrantamiento de los deberes de custodia</t>
  </si>
  <si>
    <t>Inducción de menores al abandono del domicilio</t>
  </si>
  <si>
    <t>Sustracción de menores</t>
  </si>
  <si>
    <t>Abandono de familia</t>
  </si>
  <si>
    <t>Abandono de niños</t>
  </si>
  <si>
    <t>Impago de pensiones</t>
  </si>
  <si>
    <t>Utilización menores para mendicidad</t>
  </si>
  <si>
    <t>Entrega indebida de un menor o incapaz</t>
  </si>
  <si>
    <t>Contra el patrimonio - Total</t>
  </si>
  <si>
    <t>Hurto (Conductas varias)</t>
  </si>
  <si>
    <t>Robo con fuerza en las cosas</t>
  </si>
  <si>
    <t>Robo con fuerza en casa habitada o local abierto al público</t>
  </si>
  <si>
    <t>Robo con violencia o intimidación</t>
  </si>
  <si>
    <t>Extorsión</t>
  </si>
  <si>
    <t>Hurto - Robo de uso de vehículos</t>
  </si>
  <si>
    <t>Usurpación</t>
  </si>
  <si>
    <t>Estafa (Todos los supuestos)</t>
  </si>
  <si>
    <t>Apropiación indebida (Todos los supuestos)</t>
  </si>
  <si>
    <t>Defraudación de fluido eléctrico o análogas</t>
  </si>
  <si>
    <t>Frustración de la ejecución</t>
  </si>
  <si>
    <t>Insolvencia punible</t>
  </si>
  <si>
    <t>Alteración precios en concursos y subastas públicas</t>
  </si>
  <si>
    <t>Daños</t>
  </si>
  <si>
    <t>Daños a medios o recursos a Fuerzas Armadas</t>
  </si>
  <si>
    <t>Daños con medios destructivos</t>
  </si>
  <si>
    <t>Daños por imprudencia</t>
  </si>
  <si>
    <t>Contra la propiedad intelectual ordinario</t>
  </si>
  <si>
    <t>Contra la propiedad industrial patentes y mod. utilidad</t>
  </si>
  <si>
    <t>Descubrimiento de secretos empresariales</t>
  </si>
  <si>
    <t>Contra el mercado y los consumidores</t>
  </si>
  <si>
    <t>Sustracción de cosa propia a su utilidad social</t>
  </si>
  <si>
    <t>Delitos societarios</t>
  </si>
  <si>
    <t>Receptación y conductas afines</t>
  </si>
  <si>
    <t>Blanqueo de capitales</t>
  </si>
  <si>
    <t>Daños informáticos</t>
  </si>
  <si>
    <t>Corrupción en el sector privado</t>
  </si>
  <si>
    <t>Corrupción deportiva</t>
  </si>
  <si>
    <t>Administración desleal</t>
  </si>
  <si>
    <t>Contra la propiedad intelectural en la Soc. Info.</t>
  </si>
  <si>
    <t>Contra la propiedad industrial. Marcas</t>
  </si>
  <si>
    <t>Contra la propiedad industrial. Var. Vegetales</t>
  </si>
  <si>
    <t>Contra la propiedad industrial. Denominación Ori.</t>
  </si>
  <si>
    <t>Contra la Hacienda Pública y contra la Seguridad Social - Total</t>
  </si>
  <si>
    <t>Defraudación tributaria</t>
  </si>
  <si>
    <t>Fraudes comunitarios</t>
  </si>
  <si>
    <t>Contra la Seguridad Social</t>
  </si>
  <si>
    <t>Fraude de subvenciones</t>
  </si>
  <si>
    <t>Delito contable</t>
  </si>
  <si>
    <t>Contra los derechos de los trabajadores - Total</t>
  </si>
  <si>
    <t>Imposición de condiciones ilegales de trabajo</t>
  </si>
  <si>
    <t>Tráfico ilegal de mano de obra</t>
  </si>
  <si>
    <t>Discriminación laboral</t>
  </si>
  <si>
    <t>Contra la libertad sindical o derecho de huelga</t>
  </si>
  <si>
    <t>Contra la seguridad e higiene en el trabajo</t>
  </si>
  <si>
    <t>Contra la seguridad e higiene en el trabajo por imprudencia</t>
  </si>
  <si>
    <t>Contra los derechos de los ciudadanos extranjeros - Total</t>
  </si>
  <si>
    <t>Delitos contra los derechos de los ciudadanos extranjeros</t>
  </si>
  <si>
    <t>Tráfico ilegal / inmigración clandestina</t>
  </si>
  <si>
    <t>Ordenación del territorio, patrimonio histórico y medio ambiente - Total</t>
  </si>
  <si>
    <t>Contra la ordenación del territorio</t>
  </si>
  <si>
    <t>Contra el patrimonio histórico</t>
  </si>
  <si>
    <t>Contra el patrimonio histórico por imprudencia</t>
  </si>
  <si>
    <t>Contra los recursos naturales y el medio ambiente</t>
  </si>
  <si>
    <t>Contra los recursos naturales y el medio ambiente por imprudencia</t>
  </si>
  <si>
    <t>Contra la flora</t>
  </si>
  <si>
    <t>Contra la fauna</t>
  </si>
  <si>
    <t>Maltrato de animales domésticos</t>
  </si>
  <si>
    <t>Contra la seguridad colectiva - Total</t>
  </si>
  <si>
    <t>Relativo a energía nuclear y radiaciones</t>
  </si>
  <si>
    <t>Estragos</t>
  </si>
  <si>
    <t>Estragos por imprudencia</t>
  </si>
  <si>
    <t>Riesgos provocados por otros agentes</t>
  </si>
  <si>
    <t>Incendios con peligro para la vida o integridad física</t>
  </si>
  <si>
    <t>Incendios forestales</t>
  </si>
  <si>
    <t>Incendios de vegetación no forestal</t>
  </si>
  <si>
    <t>Incendios de bienes propios</t>
  </si>
  <si>
    <t>Incendios por imprudecia</t>
  </si>
  <si>
    <t>Contra la salud pública - Total</t>
  </si>
  <si>
    <t>Sobre sustancias nocivas para la salud</t>
  </si>
  <si>
    <t>Sobre sustancias nocivas para la salud por imprudencia</t>
  </si>
  <si>
    <t>Sobre medicamentos</t>
  </si>
  <si>
    <t>Sobre medicamentos por imprudencia</t>
  </si>
  <si>
    <t>Sobre alimentos</t>
  </si>
  <si>
    <t>Sobre alimentos por imprudencia</t>
  </si>
  <si>
    <t>Tráfico de drogas grave daño a la salud</t>
  </si>
  <si>
    <t>Tráfico de drogas sin grave daño a la salud</t>
  </si>
  <si>
    <t>Tráfico de drogas cualificado</t>
  </si>
  <si>
    <t>Tráfico de sustancias para la fabricación de drogas</t>
  </si>
  <si>
    <t>Dopaje deportivo</t>
  </si>
  <si>
    <t>Contra la seguridad del tráfico - Total</t>
  </si>
  <si>
    <t>Conducción a velocidad con exceso reglamentario</t>
  </si>
  <si>
    <t>Conducción bajo la influencia de alcohol/drogas</t>
  </si>
  <si>
    <t>Conducción temeraria</t>
  </si>
  <si>
    <t>Conducción con desprecio para la vida</t>
  </si>
  <si>
    <t>Negativa a realización de pruebas alcohol/drogas</t>
  </si>
  <si>
    <t>Conducción sin licencia/permiso</t>
  </si>
  <si>
    <t>Creación de otros riesgos para la circulación</t>
  </si>
  <si>
    <t>De las falsedades - Total</t>
  </si>
  <si>
    <t>Falsificación de moneda</t>
  </si>
  <si>
    <t>Falsificación de efectos timbrados</t>
  </si>
  <si>
    <t>Falsificación documentos públicos</t>
  </si>
  <si>
    <t>Falsificación imprudente de documentos públicos</t>
  </si>
  <si>
    <t>Falsificación por particular de documento público oficial o mercantil</t>
  </si>
  <si>
    <t>Falsificación de despachos telegráficos</t>
  </si>
  <si>
    <t>Falsificación de documentos privados</t>
  </si>
  <si>
    <t>Falsificación de certificados</t>
  </si>
  <si>
    <t>Fabricación o tenencia de útiles para la falsificación</t>
  </si>
  <si>
    <t>Uso de documento falso (público o mercantil)</t>
  </si>
  <si>
    <t>Usurpación de estado civil</t>
  </si>
  <si>
    <t>Usurpación de funciones públicas</t>
  </si>
  <si>
    <t>Intrusismo</t>
  </si>
  <si>
    <t>Falsificación de tarjeta de crédito y cheques de viaje</t>
  </si>
  <si>
    <t>Contra la Administración Pública - Total</t>
  </si>
  <si>
    <t>Prevaricación administrativa</t>
  </si>
  <si>
    <t>Nombramientos ilegales</t>
  </si>
  <si>
    <t>Abandono de destino</t>
  </si>
  <si>
    <t>Omisión del funcionario deber de perseguir delitos</t>
  </si>
  <si>
    <t>Desobediencia de autoridades o funcionarios</t>
  </si>
  <si>
    <t>Denegación de auxilio por funcionario</t>
  </si>
  <si>
    <t>Infidelidad en la custodia de documentos por funcionario</t>
  </si>
  <si>
    <t>Infidelidad en la custodia de documentos por particular</t>
  </si>
  <si>
    <t>Violación de secretos por funcionario</t>
  </si>
  <si>
    <t>Violación de secretos por particular</t>
  </si>
  <si>
    <t>Cohecho</t>
  </si>
  <si>
    <t>Tráfico de influencias</t>
  </si>
  <si>
    <t>Malversación</t>
  </si>
  <si>
    <t>Fraude por autoridad o funcionario</t>
  </si>
  <si>
    <t>Exacciones ilegales</t>
  </si>
  <si>
    <t>Negociaciones prohibidas a los funcionarios</t>
  </si>
  <si>
    <t>Estafa o fraude prestación S.S. por autoridad o funcionario público</t>
  </si>
  <si>
    <t>Abuso sexual del funcionario en el ejercicio de su función</t>
  </si>
  <si>
    <t>Corrupción en las Transacciones Comerciales Internacionales</t>
  </si>
  <si>
    <t>Contra la Administración de Justicia - Total</t>
  </si>
  <si>
    <t>Prevaricación judicial</t>
  </si>
  <si>
    <t>Prevaricación judicial por imprudencia</t>
  </si>
  <si>
    <t>Negativa a juzgar injustificada</t>
  </si>
  <si>
    <t>Retardo malicioso en la Administración de Justicia</t>
  </si>
  <si>
    <t>Omisión del deber de impedir determinados delitos</t>
  </si>
  <si>
    <t>Encubrimiento</t>
  </si>
  <si>
    <t>Realización arbitraria del propio derecho</t>
  </si>
  <si>
    <t>Acusación o denuncia falsa</t>
  </si>
  <si>
    <t>Simulación de delito</t>
  </si>
  <si>
    <t>Falso testimonio</t>
  </si>
  <si>
    <t>Obstrucción a la justicia por incomparecencia</t>
  </si>
  <si>
    <t>Obstrucción a la justicia por coacciones o amenazas a partes</t>
  </si>
  <si>
    <t>Deslealtad profesional</t>
  </si>
  <si>
    <t>Deslealtad profesional por imprudencia</t>
  </si>
  <si>
    <t>Quebrantamiento condena o medida cautelar (Todos los supuestos)</t>
  </si>
  <si>
    <t>Favorecimiento de evasión</t>
  </si>
  <si>
    <t>Favorecimiento de evasión por funcionario</t>
  </si>
  <si>
    <t>Contra la Admón. de Justicia de la Corte Penal Internacional. Falso testimonio</t>
  </si>
  <si>
    <t>Contra la Admón. de Justicia de la Corte Penal Internacional. Obstrucción a la justicia</t>
  </si>
  <si>
    <t>Contra la Admón. de Justicia de la Corte Penal Internacional. Cohecho</t>
  </si>
  <si>
    <t>Contra la Constitución - Total</t>
  </si>
  <si>
    <t>Rebelión</t>
  </si>
  <si>
    <t>Contra la Corona</t>
  </si>
  <si>
    <t>Contra las Instituciones del Estado</t>
  </si>
  <si>
    <t>Usurpación de atribuciones</t>
  </si>
  <si>
    <t>Delito de Discriminación</t>
  </si>
  <si>
    <t>Reunión o manifestación ilícita</t>
  </si>
  <si>
    <t>Contra la libertad de reunión o manifestación</t>
  </si>
  <si>
    <t>Asociación ilícita</t>
  </si>
  <si>
    <t>Pertenencia a banda armada u organización terrorista</t>
  </si>
  <si>
    <t>Contra la libertad de conciencia</t>
  </si>
  <si>
    <t>Contra los sentimiento religiosos</t>
  </si>
  <si>
    <t>Contra respeto a los difuntos</t>
  </si>
  <si>
    <t>Entrega o reclamación indebida de causas criminales</t>
  </si>
  <si>
    <t>Detención ilegal por funcionario público</t>
  </si>
  <si>
    <t>Detención ilegal por funcionario público imprudente</t>
  </si>
  <si>
    <t>Rigor innecesario por funcionario público</t>
  </si>
  <si>
    <t>Contra la inviolabilidad del domicilio por funcionario público</t>
  </si>
  <si>
    <t>Contra la inviolabilidad de la correspondencia por funcionario público</t>
  </si>
  <si>
    <t>Contra la inviolabilidad de comunicaciones por funcionario público</t>
  </si>
  <si>
    <t>Contra el derecho de asistencia letrada</t>
  </si>
  <si>
    <t>Censura previa o ilegal</t>
  </si>
  <si>
    <t>Contra libertad de asociación por funcionario público</t>
  </si>
  <si>
    <t>Contra libertad de reunión por funcionario público</t>
  </si>
  <si>
    <t>Expropiación ilegal</t>
  </si>
  <si>
    <t>Contra el ejercicio de otros derechos cívicos por funcionario público</t>
  </si>
  <si>
    <t>Ultrajes a España o Comunidades Autónomas</t>
  </si>
  <si>
    <t>Contra el orden público - Total</t>
  </si>
  <si>
    <t>Sedición</t>
  </si>
  <si>
    <t>Atentado</t>
  </si>
  <si>
    <t>Resistencia o grave desobediencia a autoridad y agentes</t>
  </si>
  <si>
    <t>Maltrato o resistencia a fuerza armada</t>
  </si>
  <si>
    <t>Desórdenes públicos</t>
  </si>
  <si>
    <t>Tenencia de armas prohibidas</t>
  </si>
  <si>
    <t>Tenencia de armas sin licencia o permiso</t>
  </si>
  <si>
    <t>Depósito de armas o municiones</t>
  </si>
  <si>
    <t>Tenencia o depósito de explosivos</t>
  </si>
  <si>
    <t>Estragos o incendios terroristas</t>
  </si>
  <si>
    <t>Atentado terrorista contra las personas</t>
  </si>
  <si>
    <t>Depósito o tenencia de armas, municiones o explosivos terrorista</t>
  </si>
  <si>
    <t>Otros delitos terroristas</t>
  </si>
  <si>
    <t>Atentado contra el patrimonio terroristas</t>
  </si>
  <si>
    <t>Colaboración con terroristas</t>
  </si>
  <si>
    <t>Subversión orden constitucional o alteración de la paz pública</t>
  </si>
  <si>
    <t>Apología terrorismo</t>
  </si>
  <si>
    <t>Provocación, conspiración y proposición terrorismo</t>
  </si>
  <si>
    <t>Colaboración banda armada por funcionario público</t>
  </si>
  <si>
    <t>Grupos Criminales: Creac./Financ./Integrac.</t>
  </si>
  <si>
    <t>Org./Grupos/Terrorist.: Creac./Direc./Integrac.</t>
  </si>
  <si>
    <t>Financiación Terrorismo</t>
  </si>
  <si>
    <t>Organizaciones criminales: Creación, Dirección, Integración</t>
  </si>
  <si>
    <t>Delito de terrorismo genérico</t>
  </si>
  <si>
    <t>Desórdenes públicos (terrorismo)</t>
  </si>
  <si>
    <t>Rebelión (terrorismo)</t>
  </si>
  <si>
    <t>Sedición (Terrorismo)</t>
  </si>
  <si>
    <t>Acc. Relativas a mat. Y ele. de alto riesgo (ter)</t>
  </si>
  <si>
    <t>Capacitación para llevar a cabo delitos terr.</t>
  </si>
  <si>
    <t>De traición, contra la paz y defensa nacional - Total</t>
  </si>
  <si>
    <t>Traición</t>
  </si>
  <si>
    <t>Contra la paz e independencia del estado</t>
  </si>
  <si>
    <t>Descubrimiento y revelación de secretos relativos a la defensa nacional</t>
  </si>
  <si>
    <t>Contra la comunidad internacional - Total</t>
  </si>
  <si>
    <t>Contra el derecho de gentes</t>
  </si>
  <si>
    <t>Genocidio</t>
  </si>
  <si>
    <t>Lesa humanidad</t>
  </si>
  <si>
    <t>Contra personas en conflicto armado</t>
  </si>
  <si>
    <t>Contra bienes en conflicto armado</t>
  </si>
  <si>
    <t>Piratería</t>
  </si>
  <si>
    <t>Leyes especiales. Contrabando - Total</t>
  </si>
  <si>
    <t>Contrabando</t>
  </si>
  <si>
    <t>Exportación géneros de interés histórico-artístico (Ley 12/1995)</t>
  </si>
  <si>
    <t>Fauna y flora silvestre (Ley 12/1995)</t>
  </si>
  <si>
    <t>Obtención mediante causa falsa de despacho o autorización (Ley 12/1995)</t>
  </si>
  <si>
    <t>En buques (Ley 12/1995)</t>
  </si>
  <si>
    <t>Leyes especiales. Delitos electorales - Total</t>
  </si>
  <si>
    <t>Delitos electorales</t>
  </si>
  <si>
    <t>Leyes especiales. Navegación aérea - Total</t>
  </si>
  <si>
    <t>Delitos relativos a navegación aérea</t>
  </si>
  <si>
    <t>Faltas relativas a navegación aérea</t>
  </si>
  <si>
    <t>Delitos sin especificar - Total</t>
  </si>
  <si>
    <t>Delitos sin especificar</t>
  </si>
  <si>
    <t>De la trata de seres humanos - Total</t>
  </si>
  <si>
    <t>Trata de seres humanos</t>
  </si>
  <si>
    <t>Financiación ilegal de partidos políticos - Total</t>
  </si>
  <si>
    <t>Financiación ilegal de partidos políticos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</si>
  <si>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</si>
  <si>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</si>
  <si>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</si>
  <si>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</si>
  <si>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</si>
  <si>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</si>
  <si>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</si>
  <si>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</si>
  <si>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</si>
  <si>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</si>
  <si>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</si>
  <si>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</si>
  <si>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</si>
  <si>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</si>
  <si>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</si>
  <si>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</si>
  <si>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</si>
  <si>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</si>
  <si>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</si>
  <si>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</si>
  <si>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</si>
  <si>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</si>
  <si>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</si>
  <si>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</si>
  <si>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</si>
  <si>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</si>
  <si>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</si>
  <si>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</si>
  <si>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</si>
  <si>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</si>
  <si>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</si>
  <si>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</si>
  <si>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</si>
  <si>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</si>
  <si>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</si>
  <si>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</si>
  <si>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</si>
  <si>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</si>
  <si>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</si>
  <si>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</si>
  <si>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</si>
  <si>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</si>
  <si>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</si>
  <si>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</si>
  <si>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</si>
  <si>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</si>
  <si>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</si>
  <si>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</si>
  <si>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</si>
  <si>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</si>
  <si>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</si>
  <si>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</si>
  <si>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</si>
  <si>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</si>
  <si>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</si>
  <si>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</si>
  <si>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</si>
  <si>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</si>
  <si>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</si>
  <si>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</si>
  <si>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</si>
  <si>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</si>
  <si>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</si>
  <si>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</si>
  <si>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</si>
  <si>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</si>
  <si>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</si>
  <si>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</si>
  <si>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</si>
  <si>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</si>
  <si>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</si>
  <si>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</si>
  <si>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</si>
  <si>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</si>
  <si>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</si>
  <si>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</si>
  <si>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</si>
  <si>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</si>
  <si>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</si>
  <si>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</si>
  <si>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</si>
  <si>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</si>
  <si>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</si>
  <si>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</si>
  <si>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</si>
  <si>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</si>
  <si>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</si>
  <si>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</si>
  <si>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</si>
  <si>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</si>
  <si>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</si>
  <si>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</si>
  <si>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</si>
  <si>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</si>
  <si>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</si>
  <si>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</si>
  <si>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</si>
  <si>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</si>
  <si>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</si>
  <si>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</si>
  <si>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</si>
  <si>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</si>
  <si>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</si>
  <si>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</si>
  <si>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</si>
  <si>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</si>
  <si>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</si>
  <si>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</si>
  <si>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</si>
  <si>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</si>
  <si>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</si>
  <si>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</si>
  <si>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</si>
  <si>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</si>
  <si>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</si>
  <si>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</si>
  <si>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</si>
  <si>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</si>
  <si>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</si>
  <si>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</si>
  <si>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</si>
  <si>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Delitos Total</t>
  </si>
  <si>
    <t>Amenazas 171 C.P.</t>
  </si>
  <si>
    <t>Coacciones 172 C.P.</t>
  </si>
  <si>
    <t>Delitos leves Total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</si>
  <si>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</si>
  <si>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</si>
  <si>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</si>
  <si>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</si>
  <si>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</si>
  <si>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</si>
  <si>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</si>
  <si>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</si>
  <si>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</si>
  <si>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</si>
  <si>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</si>
  <si>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</si>
  <si>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</si>
  <si>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</si>
  <si>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Parentesco</t>
  </si>
  <si>
    <t>Reincidencia</t>
  </si>
  <si>
    <t>Atenuante de reparación del daño 21-5 del C.P.</t>
  </si>
  <si>
    <t>Noviazgo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</si>
  <si>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</si>
  <si>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</si>
  <si>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</si>
  <si>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</si>
  <si>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</si>
  <si>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</si>
  <si>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Adoptadas solo con medidas penales</t>
  </si>
  <si>
    <t>Adoptadas con medidas civiles y penales</t>
  </si>
  <si>
    <t>Adoptadas con medidas civiles</t>
  </si>
  <si>
    <t>USO DE DISPOSITIVOS ELECTRÓNICOS</t>
  </si>
  <si>
    <t>Penas de alejamiento</t>
  </si>
  <si>
    <t>Medidas cautelares de alejamiento</t>
  </si>
  <si>
    <t>Resolución uso instrumento tecn. verif. aproximación</t>
  </si>
  <si>
    <t>EJECUCIÓN DE SENTENCIAS</t>
  </si>
  <si>
    <t>Penas</t>
  </si>
  <si>
    <t>Prisión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</si>
  <si>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</si>
  <si>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</si>
  <si>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</si>
  <si>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</si>
  <si>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</si>
  <si>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</si>
  <si>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</si>
  <si>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</si>
  <si>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Delitos Leves Total</t>
  </si>
  <si>
    <t>Estadísticas DatosSiniestralidadLaboral</t>
  </si>
  <si>
    <t>Delito de homicidio por accidente laboral</t>
  </si>
  <si>
    <t>Delito de lesiones por accidente laboral</t>
  </si>
  <si>
    <t>Delito de riesgo sin resultado lesivo (art. 316, 317 del cp)</t>
  </si>
  <si>
    <t>Muerte por accidente laboral, falta por imprudencia leve (art. 621.2 del cp)</t>
  </si>
  <si>
    <t>Lesiones en accidente laboral, falta de imprudencia grave (art. 621.1 del cp)</t>
  </si>
  <si>
    <t>Lesiones en accidente laboral, falta por imprudencia leve (art. 621.3 del cp)</t>
  </si>
  <si>
    <t>Delito leve muerte laboral por imprudencia</t>
  </si>
  <si>
    <t>Delito leve lesiones laborales por imprudencia</t>
  </si>
  <si>
    <t>DELITOS CAUSAS PENDIENTES</t>
  </si>
  <si>
    <t>Homicidio en accidente laboral</t>
  </si>
  <si>
    <t>Lesiones en accidente laboral</t>
  </si>
  <si>
    <t>Riesgo sin resultado lesivo, (arts. 316 y 317 del cp)</t>
  </si>
  <si>
    <t>DILIGENCIAS DE INVESTIGACIÓN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</si>
  <si>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</si>
  <si>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</si>
  <si>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</si>
  <si>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</si>
  <si>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</si>
  <si>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</si>
  <si>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</si>
  <si>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</si>
  <si>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</si>
  <si>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</si>
  <si>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</si>
  <si>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</si>
  <si>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</si>
  <si>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</si>
  <si>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</si>
  <si>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</si>
  <si>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</si>
  <si>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</si>
  <si>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</si>
  <si>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</si>
  <si>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</si>
  <si>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</si>
  <si>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</si>
  <si>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</si>
  <si>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</si>
  <si>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</si>
  <si>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</si>
  <si>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</si>
  <si>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</si>
  <si>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</si>
  <si>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</si>
  <si>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</si>
  <si>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</si>
  <si>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</si>
  <si>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</si>
  <si>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</si>
  <si>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</si>
  <si>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</si>
  <si>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</si>
  <si>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</si>
  <si>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</si>
  <si>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</si>
  <si>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</si>
  <si>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</si>
  <si>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</si>
  <si>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</si>
  <si>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</si>
  <si>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</si>
  <si>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</si>
  <si>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</si>
  <si>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</si>
  <si>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</si>
  <si>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</si>
  <si>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</si>
  <si>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</si>
  <si>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</si>
  <si>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</si>
  <si>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</si>
  <si>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</si>
  <si>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</si>
  <si>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</si>
  <si>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</si>
  <si>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</si>
  <si>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</si>
  <si>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</si>
  <si>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</si>
  <si>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</si>
  <si>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</si>
  <si>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</si>
  <si>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</si>
  <si>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</si>
  <si>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</si>
  <si>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</si>
  <si>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</si>
  <si>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</si>
  <si>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</si>
  <si>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</si>
  <si>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</si>
  <si>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</si>
  <si>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</si>
  <si>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</si>
  <si>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</si>
  <si>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</si>
  <si>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</si>
  <si>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Judicializadas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</si>
  <si>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</si>
  <si>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</si>
  <si>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</si>
  <si>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</si>
  <si>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</si>
  <si>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</si>
  <si>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</si>
  <si>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</si>
  <si>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</si>
  <si>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</si>
  <si>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</si>
  <si>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</si>
  <si>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</si>
  <si>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</si>
  <si>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</si>
  <si>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</si>
  <si>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</si>
  <si>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</si>
  <si>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</si>
  <si>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</si>
  <si>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</si>
  <si>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</si>
  <si>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</si>
  <si>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</si>
  <si>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</si>
  <si>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</si>
  <si>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</si>
  <si>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</si>
  <si>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</si>
  <si>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</si>
  <si>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</si>
  <si>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</si>
  <si>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</si>
  <si>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</si>
  <si>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</si>
  <si>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</si>
  <si>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</si>
  <si>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</si>
  <si>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</si>
  <si>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</si>
  <si>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</si>
  <si>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</si>
  <si>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</si>
  <si>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</si>
  <si>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</si>
  <si>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</si>
  <si>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</si>
  <si>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</si>
  <si>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</si>
  <si>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</si>
  <si>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</si>
  <si>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</si>
  <si>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</si>
  <si>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</si>
  <si>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</si>
  <si>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</si>
  <si>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</si>
  <si>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</si>
  <si>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</si>
  <si>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</si>
  <si>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</si>
  <si>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</si>
  <si>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</si>
  <si>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</si>
  <si>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</si>
  <si>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</si>
  <si>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</si>
  <si>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</si>
  <si>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</si>
  <si>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</si>
  <si>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</si>
  <si>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</si>
  <si>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</si>
  <si>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</si>
  <si>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</si>
  <si>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</si>
  <si>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</si>
  <si>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</si>
  <si>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</si>
  <si>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</si>
  <si>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</si>
  <si>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</si>
  <si>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</si>
  <si>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</si>
  <si>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</si>
  <si>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</si>
  <si>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</si>
  <si>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</si>
  <si>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</si>
  <si>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</si>
  <si>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</si>
  <si>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</si>
  <si>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</si>
  <si>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</si>
  <si>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</si>
  <si>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INFRACCIONES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</si>
  <si>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</si>
  <si>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</si>
  <si>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</si>
  <si>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</si>
  <si>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</si>
  <si>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</si>
  <si>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</si>
  <si>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</si>
  <si>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</si>
  <si>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</si>
  <si>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</si>
  <si>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</si>
  <si>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</si>
  <si>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</si>
  <si>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</si>
  <si>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</si>
  <si>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</si>
  <si>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</si>
  <si>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</si>
  <si>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</si>
  <si>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</si>
  <si>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</si>
  <si>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</si>
  <si>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</si>
  <si>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</si>
  <si>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</si>
  <si>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</si>
  <si>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</si>
  <si>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</si>
  <si>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</si>
  <si>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</si>
  <si>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</si>
  <si>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</si>
  <si>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</si>
  <si>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</si>
  <si>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</si>
  <si>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</si>
  <si>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</si>
  <si>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</si>
  <si>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</si>
  <si>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</si>
  <si>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</si>
  <si>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Urgentes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</si>
  <si>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</si>
  <si>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</si>
  <si>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</si>
  <si>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</si>
  <si>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</si>
  <si>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</si>
  <si>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</si>
  <si>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</si>
  <si>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</si>
  <si>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</si>
  <si>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</si>
  <si>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</si>
  <si>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</si>
  <si>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</si>
  <si>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</si>
  <si>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</si>
  <si>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</si>
  <si>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</si>
  <si>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</si>
  <si>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</si>
  <si>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</si>
  <si>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</si>
  <si>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</si>
  <si>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</si>
  <si>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</si>
  <si>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</si>
  <si>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</si>
  <si>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</si>
  <si>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</si>
  <si>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</si>
  <si>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</si>
  <si>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</si>
  <si>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</si>
  <si>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</si>
  <si>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</si>
  <si>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</si>
  <si>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</si>
  <si>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</si>
  <si>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</si>
  <si>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</si>
  <si>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</si>
  <si>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</si>
  <si>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</si>
  <si>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</si>
  <si>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</si>
  <si>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</si>
  <si>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</si>
  <si>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</si>
  <si>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</si>
  <si>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</si>
  <si>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</si>
  <si>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</si>
  <si>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</si>
  <si>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</si>
  <si>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</si>
  <si>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</si>
  <si>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</si>
  <si>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</si>
  <si>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</si>
  <si>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</si>
  <si>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Infracciones</t>
  </si>
  <si>
    <t>Delitos causas pendientes</t>
  </si>
  <si>
    <t>Diligencias de investigación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</si>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</sst>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#,##0&quot;    &quot;"/>
    <numFmt numFmtId="166" formatCode="#,##0&quot;  &quot;"/>
  </numFmts>
  <fonts count="41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rgb="FF333399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theme="1"/>
      <name val="Calibri"/>
      <family val="2"/>
    </font>
    <font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000080"/>
      <name val="Calibri"/>
      <family val="2"/>
    </font>
    <font>
      <b/>
      <sz val="10"/>
      <color rgb="FF333399"/>
      <name val="Helvetica"/>
    </font>
    <font>
      <sz val="8"/>
      <color theme="1"/>
      <name val="Helvetica"/>
    </font>
    <font>
      <sz val="8"/>
      <color rgb="FF000080"/>
      <name val="Helvetica"/>
    </font>
    <font>
      <b/>
      <sz val="8"/>
      <color theme="1"/>
      <name val="Helvetica"/>
    </font>
    <font>
      <b/>
      <sz val="8"/>
      <color rgb="FF000080"/>
      <name val="Helvetica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Arial"/>
      <family val="2"/>
    </font>
    <font>
      <b/>
      <sz val="14"/>
      <name val="Times New Roman"/>
      <family val="1"/>
    </font>
    <font>
      <sz val="8"/>
      <color indexed="9"/>
      <name val="Times New Roman"/>
      <family val="1"/>
    </font>
    <font>
      <sz val="8"/>
      <name val="Times New Roman"/>
      <family val="1"/>
    </font>
    <font>
      <sz val="7"/>
      <name val="Times New Roman"/>
      <family val="1"/>
    </font>
    <font>
      <sz val="7"/>
      <color indexed="9"/>
      <name val="Times New Roman"/>
      <family val="1"/>
    </font>
    <font>
      <sz val="9"/>
      <name val="Times New Roman"/>
      <family val="1"/>
    </font>
    <font>
      <sz val="9"/>
      <color indexed="9"/>
      <name val="Times New Roman"/>
      <family val="1"/>
    </font>
    <font>
      <b/>
      <sz val="9"/>
      <name val="Times New Roman"/>
      <family val="1"/>
    </font>
    <font>
      <u/>
      <sz val="10"/>
      <name val="Times New Roman"/>
      <family val="1"/>
    </font>
    <font>
      <sz val="10"/>
      <color indexed="22"/>
      <name val="Times New Roman"/>
      <family val="1"/>
    </font>
    <font>
      <sz val="7"/>
      <color indexed="22"/>
      <name val="Times New Roman"/>
      <family val="1"/>
    </font>
    <font>
      <sz val="9"/>
      <color indexed="22"/>
      <name val="Times New Roman"/>
      <family val="1"/>
    </font>
    <font>
      <b/>
      <i/>
      <sz val="12"/>
      <name val="Arial"/>
      <family val="2"/>
    </font>
    <font>
      <sz val="8"/>
      <color indexed="81"/>
      <name val="Tahoma"/>
      <family val="2"/>
    </font>
    <font>
      <sz val="9"/>
      <color indexed="10"/>
      <name val="Times New Roman"/>
      <family val="1"/>
    </font>
    <font>
      <sz val="12"/>
      <name val="Times New Roman"/>
      <family val="1"/>
    </font>
    <font>
      <b/>
      <sz val="7"/>
      <name val="Times New Roman"/>
      <family val="1"/>
    </font>
    <font>
      <sz val="9"/>
      <color theme="0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rgb="FFD5D9E2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3F2EA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theme="0" tint="-0.249977111117893"/>
        <bgColor indexed="31"/>
      </patternFill>
    </fill>
  </fills>
  <borders count="51">
    <border>
      <left/>
      <right/>
      <top/>
      <bottom/>
      <diagonal/>
    </border>
    <border>
      <left style="thin">
        <color rgb="FF959595"/>
      </left>
      <right/>
      <top style="thin">
        <color rgb="FF959595"/>
      </top>
      <bottom/>
      <diagonal/>
    </border>
    <border>
      <left/>
      <right/>
      <top style="thin">
        <color rgb="FF959595"/>
      </top>
      <bottom/>
      <diagonal/>
    </border>
    <border>
      <left style="thin">
        <color rgb="FF959595"/>
      </left>
      <right style="thin">
        <color rgb="FF959595"/>
      </right>
      <top style="thin">
        <color rgb="FF959595"/>
      </top>
      <bottom/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959595"/>
      </left>
      <right/>
      <top style="thin">
        <color rgb="FF959595"/>
      </top>
      <bottom style="thin">
        <color rgb="FF959595"/>
      </bottom>
      <diagonal/>
    </border>
    <border>
      <left style="thin">
        <color rgb="FF959595"/>
      </left>
      <right style="thin">
        <color rgb="FF959595"/>
      </right>
      <top style="thin">
        <color rgb="FF959595"/>
      </top>
      <bottom style="thin">
        <color rgb="FF959595"/>
      </bottom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/>
      <diagonal/>
    </border>
    <border>
      <left style="double">
        <color rgb="FF666666"/>
      </left>
      <right style="double">
        <color rgb="FF666666"/>
      </right>
      <top/>
      <bottom/>
      <diagonal/>
    </border>
    <border>
      <left style="double">
        <color rgb="FF666666"/>
      </left>
      <right style="double">
        <color rgb="FF666666"/>
      </right>
      <top/>
      <bottom style="double">
        <color rgb="FF666666"/>
      </bottom>
      <diagonal/>
    </border>
    <border>
      <left style="double">
        <color rgb="FF666666"/>
      </left>
      <right/>
      <top style="double">
        <color rgb="FF666666"/>
      </top>
      <bottom style="double">
        <color rgb="FF666666"/>
      </bottom>
      <diagonal/>
    </border>
    <border>
      <left/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/>
      <top style="double">
        <color rgb="FF666666"/>
      </top>
      <bottom style="double">
        <color rgb="FF666666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8"/>
      </bottom>
      <diagonal/>
    </border>
  </borders>
  <cellStyleXfs count="3">
    <xf numFmtId="0" fontId="0" fillId="0" borderId="0"/>
    <xf numFmtId="0" fontId="17" fillId="0" borderId="0"/>
    <xf numFmtId="0" fontId="16" fillId="0" borderId="0"/>
  </cellStyleXfs>
  <cellXfs count="239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0" fontId="7" fillId="4" borderId="4" xfId="0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horizontal="left" vertical="top" wrapText="1"/>
    </xf>
    <xf numFmtId="3" fontId="8" fillId="0" borderId="1" xfId="0" applyNumberFormat="1" applyFont="1" applyBorder="1" applyAlignment="1">
      <alignment horizontal="right" vertical="top" wrapText="1"/>
    </xf>
    <xf numFmtId="164" fontId="8" fillId="0" borderId="3" xfId="0" applyNumberFormat="1" applyFont="1" applyBorder="1" applyAlignment="1">
      <alignment horizontal="right" vertical="top" wrapText="1"/>
    </xf>
    <xf numFmtId="0" fontId="7" fillId="5" borderId="5" xfId="0" applyFont="1" applyFill="1" applyBorder="1" applyAlignment="1">
      <alignment horizontal="left" vertical="top" wrapText="1"/>
    </xf>
    <xf numFmtId="3" fontId="8" fillId="0" borderId="5" xfId="0" applyNumberFormat="1" applyFont="1" applyBorder="1" applyAlignment="1">
      <alignment horizontal="right" vertical="top" wrapText="1"/>
    </xf>
    <xf numFmtId="164" fontId="8" fillId="0" borderId="6" xfId="0" applyNumberFormat="1" applyFont="1" applyBorder="1" applyAlignment="1">
      <alignment horizontal="right" vertical="top" wrapText="1"/>
    </xf>
    <xf numFmtId="0" fontId="0" fillId="5" borderId="1" xfId="0" applyFill="1" applyBorder="1" applyAlignment="1">
      <alignment horizontal="left" vertical="top" wrapText="1"/>
    </xf>
    <xf numFmtId="0" fontId="0" fillId="5" borderId="5" xfId="0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0" borderId="1" xfId="0" applyBorder="1" applyAlignment="1">
      <alignment horizontal="right" vertical="top" wrapText="1"/>
    </xf>
    <xf numFmtId="0" fontId="0" fillId="0" borderId="5" xfId="0" applyBorder="1" applyAlignment="1">
      <alignment horizontal="right" vertical="top" wrapText="1"/>
    </xf>
    <xf numFmtId="0" fontId="0" fillId="0" borderId="3" xfId="0" applyBorder="1" applyAlignment="1">
      <alignment horizontal="right" vertical="top" wrapText="1"/>
    </xf>
    <xf numFmtId="3" fontId="8" fillId="0" borderId="3" xfId="0" applyNumberFormat="1" applyFont="1" applyBorder="1" applyAlignment="1">
      <alignment horizontal="right" vertical="top" wrapText="1"/>
    </xf>
    <xf numFmtId="3" fontId="10" fillId="6" borderId="1" xfId="0" applyNumberFormat="1" applyFont="1" applyFill="1" applyBorder="1" applyAlignment="1">
      <alignment horizontal="right" vertical="top" wrapText="1"/>
    </xf>
    <xf numFmtId="3" fontId="10" fillId="6" borderId="3" xfId="0" applyNumberFormat="1" applyFont="1" applyFill="1" applyBorder="1" applyAlignment="1">
      <alignment horizontal="right" vertical="top" wrapText="1"/>
    </xf>
    <xf numFmtId="0" fontId="0" fillId="6" borderId="1" xfId="0" applyFill="1" applyBorder="1" applyAlignment="1">
      <alignment horizontal="right" vertical="top" wrapText="1"/>
    </xf>
    <xf numFmtId="0" fontId="0" fillId="6" borderId="3" xfId="0" applyFill="1" applyBorder="1" applyAlignment="1">
      <alignment horizontal="right" vertical="top" wrapText="1"/>
    </xf>
    <xf numFmtId="3" fontId="10" fillId="6" borderId="5" xfId="0" applyNumberFormat="1" applyFont="1" applyFill="1" applyBorder="1" applyAlignment="1">
      <alignment horizontal="right" vertical="top" wrapText="1"/>
    </xf>
    <xf numFmtId="3" fontId="10" fillId="6" borderId="6" xfId="0" applyNumberFormat="1" applyFont="1" applyFill="1" applyBorder="1" applyAlignment="1">
      <alignment horizontal="right" vertical="top" wrapText="1"/>
    </xf>
    <xf numFmtId="0" fontId="9" fillId="4" borderId="12" xfId="0" applyFont="1" applyFill="1" applyBorder="1" applyAlignment="1">
      <alignment horizontal="left" vertical="top" wrapText="1"/>
    </xf>
    <xf numFmtId="3" fontId="10" fillId="4" borderId="12" xfId="0" applyNumberFormat="1" applyFont="1" applyFill="1" applyBorder="1" applyAlignment="1">
      <alignment horizontal="right" vertical="top" wrapText="1"/>
    </xf>
    <xf numFmtId="164" fontId="10" fillId="4" borderId="12" xfId="0" applyNumberFormat="1" applyFont="1" applyFill="1" applyBorder="1" applyAlignment="1">
      <alignment horizontal="right" vertical="top" wrapText="1"/>
    </xf>
    <xf numFmtId="164" fontId="8" fillId="0" borderId="1" xfId="0" applyNumberFormat="1" applyFont="1" applyBorder="1" applyAlignment="1">
      <alignment horizontal="right" vertical="top" wrapText="1"/>
    </xf>
    <xf numFmtId="0" fontId="9" fillId="4" borderId="13" xfId="0" applyFont="1" applyFill="1" applyBorder="1" applyAlignment="1">
      <alignment horizontal="left" vertical="top" wrapText="1"/>
    </xf>
    <xf numFmtId="0" fontId="9" fillId="4" borderId="13" xfId="0" applyFont="1" applyFill="1" applyBorder="1" applyAlignment="1">
      <alignment horizontal="right" vertical="top" wrapText="1"/>
    </xf>
    <xf numFmtId="3" fontId="8" fillId="0" borderId="6" xfId="0" applyNumberFormat="1" applyFont="1" applyBorder="1" applyAlignment="1">
      <alignment horizontal="right" vertical="top" wrapText="1"/>
    </xf>
    <xf numFmtId="0" fontId="1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2" fillId="4" borderId="4" xfId="0" applyFont="1" applyFill="1" applyBorder="1" applyAlignment="1">
      <alignment horizontal="left" vertical="top" wrapText="1"/>
    </xf>
    <xf numFmtId="0" fontId="12" fillId="5" borderId="1" xfId="0" applyFont="1" applyFill="1" applyBorder="1" applyAlignment="1">
      <alignment horizontal="left" vertical="top" wrapText="1"/>
    </xf>
    <xf numFmtId="3" fontId="13" fillId="0" borderId="3" xfId="0" applyNumberFormat="1" applyFont="1" applyBorder="1" applyAlignment="1">
      <alignment horizontal="right" vertical="top" wrapText="1"/>
    </xf>
    <xf numFmtId="0" fontId="12" fillId="5" borderId="5" xfId="0" applyFont="1" applyFill="1" applyBorder="1" applyAlignment="1">
      <alignment horizontal="left" vertical="top" wrapText="1"/>
    </xf>
    <xf numFmtId="3" fontId="13" fillId="0" borderId="6" xfId="0" applyNumberFormat="1" applyFont="1" applyBorder="1" applyAlignment="1">
      <alignment horizontal="right" vertical="top" wrapText="1"/>
    </xf>
    <xf numFmtId="0" fontId="14" fillId="4" borderId="4" xfId="0" applyFont="1" applyFill="1" applyBorder="1" applyAlignment="1">
      <alignment horizontal="left" vertical="top" wrapText="1"/>
    </xf>
    <xf numFmtId="3" fontId="13" fillId="0" borderId="1" xfId="0" applyNumberFormat="1" applyFont="1" applyBorder="1" applyAlignment="1">
      <alignment horizontal="right" vertical="top" wrapText="1"/>
    </xf>
    <xf numFmtId="3" fontId="15" fillId="4" borderId="4" xfId="0" applyNumberFormat="1" applyFont="1" applyFill="1" applyBorder="1" applyAlignment="1">
      <alignment horizontal="right" vertical="top" wrapText="1"/>
    </xf>
    <xf numFmtId="0" fontId="0" fillId="0" borderId="6" xfId="0" applyBorder="1" applyAlignment="1">
      <alignment horizontal="right" vertical="top" wrapText="1"/>
    </xf>
    <xf numFmtId="0" fontId="9" fillId="4" borderId="4" xfId="0" applyFont="1" applyFill="1" applyBorder="1" applyAlignment="1">
      <alignment horizontal="left" vertical="top" wrapText="1"/>
    </xf>
    <xf numFmtId="0" fontId="9" fillId="4" borderId="4" xfId="0" applyFont="1" applyFill="1" applyBorder="1" applyAlignment="1">
      <alignment horizontal="center" vertical="top" wrapText="1"/>
    </xf>
    <xf numFmtId="3" fontId="10" fillId="4" borderId="4" xfId="0" applyNumberFormat="1" applyFont="1" applyFill="1" applyBorder="1" applyAlignment="1">
      <alignment horizontal="right" vertical="top" wrapText="1"/>
    </xf>
    <xf numFmtId="164" fontId="8" fillId="0" borderId="5" xfId="0" applyNumberFormat="1" applyFont="1" applyBorder="1" applyAlignment="1">
      <alignment horizontal="right" vertical="top" wrapText="1"/>
    </xf>
    <xf numFmtId="0" fontId="9" fillId="2" borderId="1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3" fontId="10" fillId="4" borderId="15" xfId="0" applyNumberFormat="1" applyFont="1" applyFill="1" applyBorder="1" applyAlignment="1">
      <alignment horizontal="right" vertical="top" wrapText="1"/>
    </xf>
    <xf numFmtId="0" fontId="0" fillId="4" borderId="4" xfId="0" applyFill="1" applyBorder="1" applyAlignment="1">
      <alignment horizontal="right" vertical="top" wrapText="1"/>
    </xf>
    <xf numFmtId="0" fontId="9" fillId="4" borderId="16" xfId="0" applyFont="1" applyFill="1" applyBorder="1" applyAlignment="1">
      <alignment horizontal="left" vertical="top" wrapText="1"/>
    </xf>
    <xf numFmtId="0" fontId="9" fillId="4" borderId="17" xfId="0" applyFont="1" applyFill="1" applyBorder="1" applyAlignment="1">
      <alignment horizontal="left" vertical="top" wrapText="1"/>
    </xf>
    <xf numFmtId="165" fontId="18" fillId="0" borderId="0" xfId="1" applyNumberFormat="1" applyFont="1"/>
    <xf numFmtId="165" fontId="19" fillId="7" borderId="19" xfId="1" applyNumberFormat="1" applyFont="1" applyFill="1" applyBorder="1" applyAlignment="1">
      <alignment horizontal="center" vertical="center" wrapText="1"/>
    </xf>
    <xf numFmtId="165" fontId="19" fillId="7" borderId="20" xfId="1" applyNumberFormat="1" applyFont="1" applyFill="1" applyBorder="1" applyAlignment="1">
      <alignment horizontal="center" vertical="center" wrapText="1"/>
    </xf>
    <xf numFmtId="165" fontId="19" fillId="7" borderId="21" xfId="1" applyNumberFormat="1" applyFont="1" applyFill="1" applyBorder="1" applyAlignment="1">
      <alignment horizontal="center" vertical="center" wrapText="1"/>
    </xf>
    <xf numFmtId="165" fontId="17" fillId="0" borderId="0" xfId="1" applyNumberFormat="1"/>
    <xf numFmtId="1" fontId="18" fillId="8" borderId="19" xfId="1" applyNumberFormat="1" applyFont="1" applyFill="1" applyBorder="1" applyAlignment="1">
      <alignment horizontal="center" vertical="center"/>
    </xf>
    <xf numFmtId="1" fontId="18" fillId="9" borderId="20" xfId="1" applyNumberFormat="1" applyFont="1" applyFill="1" applyBorder="1" applyAlignment="1">
      <alignment horizontal="center" vertical="center"/>
    </xf>
    <xf numFmtId="1" fontId="18" fillId="8" borderId="20" xfId="1" applyNumberFormat="1" applyFont="1" applyFill="1" applyBorder="1" applyAlignment="1">
      <alignment horizontal="center" vertical="center"/>
    </xf>
    <xf numFmtId="1" fontId="18" fillId="10" borderId="20" xfId="1" applyNumberFormat="1" applyFont="1" applyFill="1" applyBorder="1" applyAlignment="1">
      <alignment horizontal="center" vertical="center"/>
    </xf>
    <xf numFmtId="1" fontId="18" fillId="8" borderId="21" xfId="1" applyNumberFormat="1" applyFont="1" applyFill="1" applyBorder="1" applyAlignment="1">
      <alignment horizontal="center" vertical="center"/>
    </xf>
    <xf numFmtId="1" fontId="18" fillId="0" borderId="0" xfId="1" applyNumberFormat="1" applyFont="1" applyAlignment="1">
      <alignment horizontal="center" vertical="center"/>
    </xf>
    <xf numFmtId="165" fontId="18" fillId="8" borderId="0" xfId="1" applyNumberFormat="1" applyFont="1" applyFill="1"/>
    <xf numFmtId="165" fontId="17" fillId="8" borderId="0" xfId="1" applyNumberFormat="1" applyFill="1"/>
    <xf numFmtId="165" fontId="19" fillId="7" borderId="22" xfId="1" applyNumberFormat="1" applyFont="1" applyFill="1" applyBorder="1" applyAlignment="1">
      <alignment horizontal="center" vertical="center" wrapText="1"/>
    </xf>
    <xf numFmtId="165" fontId="19" fillId="7" borderId="23" xfId="1" applyNumberFormat="1" applyFont="1" applyFill="1" applyBorder="1" applyAlignment="1">
      <alignment horizontal="center" vertical="center" wrapText="1"/>
    </xf>
    <xf numFmtId="165" fontId="19" fillId="7" borderId="24" xfId="1" applyNumberFormat="1" applyFont="1" applyFill="1" applyBorder="1" applyAlignment="1">
      <alignment horizontal="center" vertical="center" wrapText="1"/>
    </xf>
    <xf numFmtId="165" fontId="19" fillId="0" borderId="25" xfId="1" applyNumberFormat="1" applyFont="1" applyFill="1" applyBorder="1" applyAlignment="1">
      <alignment horizontal="center" vertical="center" wrapText="1"/>
    </xf>
    <xf numFmtId="165" fontId="17" fillId="0" borderId="27" xfId="1" applyNumberFormat="1" applyBorder="1" applyProtection="1"/>
    <xf numFmtId="165" fontId="17" fillId="0" borderId="28" xfId="1" applyNumberFormat="1" applyBorder="1" applyProtection="1"/>
    <xf numFmtId="165" fontId="17" fillId="0" borderId="23" xfId="1" applyNumberFormat="1" applyBorder="1" applyProtection="1"/>
    <xf numFmtId="165" fontId="17" fillId="0" borderId="24" xfId="1" applyNumberFormat="1" applyBorder="1" applyProtection="1"/>
    <xf numFmtId="165" fontId="17" fillId="0" borderId="30" xfId="1" applyNumberFormat="1" applyBorder="1" applyProtection="1"/>
    <xf numFmtId="165" fontId="17" fillId="0" borderId="31" xfId="1" applyNumberFormat="1" applyBorder="1" applyProtection="1"/>
    <xf numFmtId="165" fontId="17" fillId="0" borderId="32" xfId="1" applyNumberFormat="1" applyBorder="1" applyProtection="1"/>
    <xf numFmtId="165" fontId="17" fillId="0" borderId="34" xfId="1" applyNumberFormat="1" applyBorder="1" applyProtection="1"/>
    <xf numFmtId="165" fontId="18" fillId="9" borderId="0" xfId="1" applyNumberFormat="1" applyFont="1" applyFill="1"/>
    <xf numFmtId="165" fontId="17" fillId="9" borderId="0" xfId="1" applyNumberFormat="1" applyFill="1"/>
    <xf numFmtId="165" fontId="16" fillId="0" borderId="31" xfId="2" applyNumberFormat="1" applyBorder="1"/>
    <xf numFmtId="165" fontId="16" fillId="0" borderId="31" xfId="2" applyNumberFormat="1" applyFill="1" applyBorder="1"/>
    <xf numFmtId="165" fontId="18" fillId="10" borderId="0" xfId="2" applyNumberFormat="1" applyFont="1" applyFill="1"/>
    <xf numFmtId="165" fontId="16" fillId="10" borderId="0" xfId="2" applyNumberFormat="1" applyFill="1"/>
    <xf numFmtId="165" fontId="16" fillId="0" borderId="0" xfId="2" applyNumberFormat="1"/>
    <xf numFmtId="165" fontId="19" fillId="7" borderId="26" xfId="1" applyNumberFormat="1" applyFont="1" applyFill="1" applyBorder="1" applyAlignment="1">
      <alignment horizontal="center" vertical="center" wrapText="1"/>
    </xf>
    <xf numFmtId="0" fontId="17" fillId="0" borderId="0" xfId="1" applyProtection="1"/>
    <xf numFmtId="0" fontId="21" fillId="7" borderId="31" xfId="1" applyFont="1" applyFill="1" applyBorder="1" applyAlignment="1" applyProtection="1">
      <alignment horizontal="left" wrapText="1"/>
    </xf>
    <xf numFmtId="3" fontId="22" fillId="0" borderId="31" xfId="1" applyNumberFormat="1" applyFont="1" applyBorder="1" applyAlignment="1" applyProtection="1">
      <alignment wrapText="1"/>
      <protection hidden="1"/>
    </xf>
    <xf numFmtId="1" fontId="22" fillId="0" borderId="31" xfId="1" applyNumberFormat="1" applyFont="1" applyBorder="1" applyAlignment="1" applyProtection="1">
      <alignment wrapText="1"/>
      <protection hidden="1"/>
    </xf>
    <xf numFmtId="165" fontId="17" fillId="0" borderId="0" xfId="1" applyNumberFormat="1" applyProtection="1">
      <protection hidden="1"/>
    </xf>
    <xf numFmtId="165" fontId="19" fillId="7" borderId="36" xfId="1" applyNumberFormat="1" applyFont="1" applyFill="1" applyBorder="1" applyAlignment="1" applyProtection="1">
      <alignment horizontal="center" vertical="center" wrapText="1"/>
      <protection hidden="1"/>
    </xf>
    <xf numFmtId="0" fontId="17" fillId="0" borderId="0" xfId="1" applyProtection="1">
      <protection hidden="1"/>
    </xf>
    <xf numFmtId="165" fontId="19" fillId="7" borderId="35" xfId="1" applyNumberFormat="1" applyFont="1" applyFill="1" applyBorder="1" applyAlignment="1" applyProtection="1">
      <alignment horizontal="left" wrapText="1"/>
      <protection hidden="1"/>
    </xf>
    <xf numFmtId="165" fontId="17" fillId="0" borderId="31" xfId="1" applyNumberFormat="1" applyBorder="1" applyProtection="1">
      <protection hidden="1"/>
    </xf>
    <xf numFmtId="0" fontId="21" fillId="7" borderId="38" xfId="1" applyFont="1" applyFill="1" applyBorder="1" applyAlignment="1" applyProtection="1">
      <alignment horizontal="left" wrapText="1"/>
      <protection hidden="1"/>
    </xf>
    <xf numFmtId="3" fontId="22" fillId="0" borderId="39" xfId="1" applyNumberFormat="1" applyFont="1" applyBorder="1" applyAlignment="1" applyProtection="1">
      <alignment wrapText="1"/>
      <protection hidden="1"/>
    </xf>
    <xf numFmtId="0" fontId="21" fillId="7" borderId="40" xfId="1" applyFont="1" applyFill="1" applyBorder="1" applyAlignment="1" applyProtection="1">
      <alignment horizontal="left" wrapText="1"/>
      <protection hidden="1"/>
    </xf>
    <xf numFmtId="1" fontId="22" fillId="0" borderId="40" xfId="1" applyNumberFormat="1" applyFont="1" applyBorder="1" applyAlignment="1" applyProtection="1">
      <alignment wrapText="1"/>
      <protection hidden="1"/>
    </xf>
    <xf numFmtId="0" fontId="19" fillId="0" borderId="0" xfId="1" applyFont="1" applyAlignment="1">
      <alignment horizontal="center" vertical="center" wrapText="1"/>
    </xf>
    <xf numFmtId="0" fontId="17" fillId="0" borderId="0" xfId="1"/>
    <xf numFmtId="3" fontId="21" fillId="7" borderId="0" xfId="1" applyNumberFormat="1" applyFont="1" applyFill="1" applyAlignment="1">
      <alignment horizontal="center" vertical="center"/>
    </xf>
    <xf numFmtId="3" fontId="23" fillId="0" borderId="0" xfId="1" applyNumberFormat="1" applyFont="1" applyAlignment="1">
      <alignment horizontal="left" vertical="center"/>
    </xf>
    <xf numFmtId="3" fontId="21" fillId="0" borderId="0" xfId="1" applyNumberFormat="1" applyFont="1" applyAlignment="1">
      <alignment horizontal="center" vertical="center"/>
    </xf>
    <xf numFmtId="3" fontId="24" fillId="0" borderId="0" xfId="1" applyNumberFormat="1" applyFont="1" applyAlignment="1">
      <alignment horizontal="center" vertical="center"/>
    </xf>
    <xf numFmtId="3" fontId="25" fillId="0" borderId="0" xfId="1" applyNumberFormat="1" applyFont="1" applyAlignment="1">
      <alignment horizontal="center" vertical="center"/>
    </xf>
    <xf numFmtId="3" fontId="25" fillId="0" borderId="0" xfId="1" applyNumberFormat="1" applyFont="1" applyFill="1" applyAlignment="1">
      <alignment horizontal="left" vertical="center"/>
    </xf>
    <xf numFmtId="3" fontId="26" fillId="0" borderId="0" xfId="1" applyNumberFormat="1" applyFont="1" applyAlignment="1">
      <alignment horizontal="center" vertical="center"/>
    </xf>
    <xf numFmtId="3" fontId="26" fillId="0" borderId="42" xfId="1" applyNumberFormat="1" applyFont="1" applyBorder="1" applyAlignment="1">
      <alignment horizontal="center" vertical="center"/>
    </xf>
    <xf numFmtId="3" fontId="26" fillId="0" borderId="36" xfId="1" applyNumberFormat="1" applyFont="1" applyBorder="1" applyAlignment="1">
      <alignment horizontal="center" vertical="center"/>
    </xf>
    <xf numFmtId="3" fontId="26" fillId="0" borderId="43" xfId="1" applyNumberFormat="1" applyFont="1" applyBorder="1" applyAlignment="1">
      <alignment horizontal="center" vertical="center"/>
    </xf>
    <xf numFmtId="3" fontId="26" fillId="0" borderId="44" xfId="1" applyNumberFormat="1" applyFont="1" applyBorder="1" applyAlignment="1">
      <alignment horizontal="center" vertical="center"/>
    </xf>
    <xf numFmtId="3" fontId="26" fillId="0" borderId="31" xfId="1" applyNumberFormat="1" applyFont="1" applyBorder="1" applyAlignment="1">
      <alignment horizontal="center" vertical="center"/>
    </xf>
    <xf numFmtId="3" fontId="26" fillId="0" borderId="41" xfId="1" applyNumberFormat="1" applyFont="1" applyBorder="1" applyAlignment="1">
      <alignment horizontal="center" vertical="center"/>
    </xf>
    <xf numFmtId="3" fontId="26" fillId="0" borderId="35" xfId="1" applyNumberFormat="1" applyFont="1" applyBorder="1" applyAlignment="1">
      <alignment horizontal="center" vertical="center"/>
    </xf>
    <xf numFmtId="3" fontId="27" fillId="0" borderId="0" xfId="1" applyNumberFormat="1" applyFont="1" applyBorder="1" applyAlignment="1" applyProtection="1">
      <alignment horizontal="center" vertical="center"/>
      <protection hidden="1"/>
    </xf>
    <xf numFmtId="3" fontId="26" fillId="0" borderId="45" xfId="1" applyNumberFormat="1" applyFont="1" applyBorder="1" applyAlignment="1">
      <alignment horizontal="center" vertical="center"/>
    </xf>
    <xf numFmtId="3" fontId="26" fillId="0" borderId="46" xfId="1" applyNumberFormat="1" applyFont="1" applyBorder="1" applyAlignment="1">
      <alignment horizontal="center" vertical="center"/>
    </xf>
    <xf numFmtId="3" fontId="26" fillId="0" borderId="47" xfId="1" applyNumberFormat="1" applyFont="1" applyBorder="1" applyAlignment="1">
      <alignment horizontal="center" vertical="center"/>
    </xf>
    <xf numFmtId="3" fontId="28" fillId="0" borderId="0" xfId="1" applyNumberFormat="1" applyFont="1" applyAlignment="1">
      <alignment horizontal="center" vertical="center"/>
    </xf>
    <xf numFmtId="3" fontId="28" fillId="0" borderId="44" xfId="1" applyNumberFormat="1" applyFont="1" applyFill="1" applyBorder="1" applyAlignment="1">
      <alignment horizontal="center" vertical="center"/>
    </xf>
    <xf numFmtId="3" fontId="28" fillId="0" borderId="31" xfId="1" applyNumberFormat="1" applyFont="1" applyBorder="1" applyAlignment="1">
      <alignment horizontal="center" vertical="center"/>
    </xf>
    <xf numFmtId="3" fontId="28" fillId="0" borderId="44" xfId="1" applyNumberFormat="1" applyFont="1" applyBorder="1" applyAlignment="1">
      <alignment horizontal="center" vertical="center"/>
    </xf>
    <xf numFmtId="3" fontId="28" fillId="0" borderId="41" xfId="1" applyNumberFormat="1" applyFont="1" applyBorder="1" applyAlignment="1">
      <alignment horizontal="center" vertical="center"/>
    </xf>
    <xf numFmtId="3" fontId="29" fillId="0" borderId="0" xfId="1" applyNumberFormat="1" applyFont="1" applyFill="1" applyBorder="1" applyAlignment="1" applyProtection="1">
      <alignment horizontal="center" vertical="center"/>
      <protection hidden="1"/>
    </xf>
    <xf numFmtId="3" fontId="28" fillId="0" borderId="41" xfId="1" applyNumberFormat="1" applyFont="1" applyFill="1" applyBorder="1" applyAlignment="1">
      <alignment horizontal="center" vertical="center"/>
    </xf>
    <xf numFmtId="3" fontId="28" fillId="0" borderId="31" xfId="1" applyNumberFormat="1" applyFont="1" applyFill="1" applyBorder="1" applyAlignment="1">
      <alignment horizontal="center" vertical="center"/>
    </xf>
    <xf numFmtId="3" fontId="28" fillId="0" borderId="35" xfId="1" applyNumberFormat="1" applyFont="1" applyFill="1" applyBorder="1" applyAlignment="1">
      <alignment horizontal="center" vertical="center"/>
    </xf>
    <xf numFmtId="3" fontId="28" fillId="0" borderId="35" xfId="1" applyNumberFormat="1" applyFont="1" applyBorder="1" applyAlignment="1">
      <alignment horizontal="center" vertical="center"/>
    </xf>
    <xf numFmtId="3" fontId="20" fillId="0" borderId="0" xfId="1" applyNumberFormat="1" applyFont="1" applyAlignment="1">
      <alignment horizontal="center" vertical="center"/>
    </xf>
    <xf numFmtId="3" fontId="21" fillId="0" borderId="0" xfId="1" applyNumberFormat="1" applyFont="1" applyBorder="1" applyAlignment="1">
      <alignment horizontal="center" vertical="center"/>
    </xf>
    <xf numFmtId="3" fontId="26" fillId="0" borderId="0" xfId="1" applyNumberFormat="1" applyFont="1" applyBorder="1" applyAlignment="1">
      <alignment vertical="center" wrapText="1"/>
    </xf>
    <xf numFmtId="0" fontId="30" fillId="0" borderId="0" xfId="1" applyFont="1"/>
    <xf numFmtId="3" fontId="31" fillId="0" borderId="0" xfId="1" applyNumberFormat="1" applyFont="1" applyAlignment="1">
      <alignment horizontal="center" vertical="center"/>
    </xf>
    <xf numFmtId="3" fontId="21" fillId="0" borderId="0" xfId="1" applyNumberFormat="1" applyFont="1" applyFill="1" applyAlignment="1">
      <alignment horizontal="left" vertical="center"/>
    </xf>
    <xf numFmtId="3" fontId="32" fillId="0" borderId="0" xfId="1" applyNumberFormat="1" applyFont="1" applyAlignment="1">
      <alignment horizontal="center" vertical="center"/>
    </xf>
    <xf numFmtId="3" fontId="33" fillId="0" borderId="0" xfId="1" applyNumberFormat="1" applyFont="1" applyAlignment="1">
      <alignment horizontal="center" vertical="center"/>
    </xf>
    <xf numFmtId="3" fontId="34" fillId="0" borderId="0" xfId="1" applyNumberFormat="1" applyFont="1" applyAlignment="1">
      <alignment horizontal="center" vertical="center"/>
    </xf>
    <xf numFmtId="0" fontId="35" fillId="7" borderId="48" xfId="1" applyFont="1" applyFill="1" applyBorder="1" applyAlignment="1" applyProtection="1">
      <alignment horizontal="right"/>
    </xf>
    <xf numFmtId="166" fontId="18" fillId="7" borderId="49" xfId="1" applyNumberFormat="1" applyFont="1" applyFill="1" applyBorder="1" applyAlignment="1" applyProtection="1">
      <alignment horizontal="right"/>
      <protection locked="0"/>
    </xf>
    <xf numFmtId="3" fontId="33" fillId="0" borderId="0" xfId="1" applyNumberFormat="1" applyFont="1" applyBorder="1" applyAlignment="1">
      <alignment horizontal="center" vertical="center"/>
    </xf>
    <xf numFmtId="3" fontId="34" fillId="0" borderId="0" xfId="1" applyNumberFormat="1" applyFont="1" applyBorder="1" applyAlignment="1">
      <alignment horizontal="center" vertical="center"/>
    </xf>
    <xf numFmtId="0" fontId="28" fillId="7" borderId="0" xfId="1" applyFont="1" applyFill="1"/>
    <xf numFmtId="0" fontId="28" fillId="0" borderId="0" xfId="1" applyFont="1"/>
    <xf numFmtId="0" fontId="28" fillId="0" borderId="0" xfId="1" applyFont="1" applyFill="1"/>
    <xf numFmtId="0" fontId="37" fillId="0" borderId="0" xfId="1" applyFont="1" applyFill="1"/>
    <xf numFmtId="0" fontId="38" fillId="0" borderId="0" xfId="1" applyFont="1"/>
    <xf numFmtId="3" fontId="26" fillId="0" borderId="0" xfId="1" applyNumberFormat="1" applyFont="1" applyBorder="1" applyAlignment="1">
      <alignment horizontal="center" vertical="center"/>
    </xf>
    <xf numFmtId="3" fontId="26" fillId="0" borderId="35" xfId="1" applyNumberFormat="1" applyFont="1" applyBorder="1" applyAlignment="1">
      <alignment horizontal="center" vertical="center" wrapText="1"/>
    </xf>
    <xf numFmtId="3" fontId="26" fillId="0" borderId="44" xfId="1" applyNumberFormat="1" applyFont="1" applyBorder="1" applyAlignment="1">
      <alignment horizontal="center" vertical="center" wrapText="1"/>
    </xf>
    <xf numFmtId="3" fontId="26" fillId="0" borderId="31" xfId="1" applyNumberFormat="1" applyFont="1" applyBorder="1" applyAlignment="1">
      <alignment horizontal="center" vertical="center" wrapText="1"/>
    </xf>
    <xf numFmtId="3" fontId="26" fillId="0" borderId="41" xfId="1" applyNumberFormat="1" applyFont="1" applyBorder="1" applyAlignment="1">
      <alignment horizontal="center" vertical="center" wrapText="1"/>
    </xf>
    <xf numFmtId="164" fontId="21" fillId="0" borderId="0" xfId="1" applyNumberFormat="1" applyFont="1" applyAlignment="1">
      <alignment horizontal="center" vertical="center"/>
    </xf>
    <xf numFmtId="3" fontId="21" fillId="0" borderId="50" xfId="1" applyNumberFormat="1" applyFont="1" applyBorder="1" applyAlignment="1">
      <alignment horizontal="center" vertical="center"/>
    </xf>
    <xf numFmtId="3" fontId="21" fillId="0" borderId="44" xfId="1" applyNumberFormat="1" applyFont="1" applyBorder="1" applyAlignment="1">
      <alignment horizontal="center" vertical="center"/>
    </xf>
    <xf numFmtId="3" fontId="21" fillId="7" borderId="0" xfId="1" applyNumberFormat="1" applyFont="1" applyFill="1" applyAlignment="1" applyProtection="1">
      <alignment horizontal="center" vertical="center"/>
      <protection hidden="1"/>
    </xf>
    <xf numFmtId="3" fontId="23" fillId="0" borderId="0" xfId="1" applyNumberFormat="1" applyFont="1" applyAlignment="1" applyProtection="1">
      <alignment horizontal="left" vertical="center"/>
      <protection hidden="1"/>
    </xf>
    <xf numFmtId="3" fontId="21" fillId="0" borderId="0" xfId="1" applyNumberFormat="1" applyFont="1" applyAlignment="1" applyProtection="1">
      <alignment horizontal="center" vertical="center"/>
      <protection hidden="1"/>
    </xf>
    <xf numFmtId="0" fontId="28" fillId="7" borderId="0" xfId="1" applyFont="1" applyFill="1" applyProtection="1">
      <protection hidden="1"/>
    </xf>
    <xf numFmtId="0" fontId="28" fillId="0" borderId="0" xfId="1" applyFont="1" applyProtection="1">
      <protection hidden="1"/>
    </xf>
    <xf numFmtId="3" fontId="25" fillId="0" borderId="0" xfId="1" applyNumberFormat="1" applyFont="1" applyAlignment="1" applyProtection="1">
      <alignment horizontal="center" vertical="center"/>
      <protection hidden="1"/>
    </xf>
    <xf numFmtId="3" fontId="25" fillId="0" borderId="0" xfId="1" applyNumberFormat="1" applyFont="1" applyBorder="1" applyAlignment="1" applyProtection="1">
      <alignment horizontal="center" vertical="center"/>
      <protection hidden="1"/>
    </xf>
    <xf numFmtId="3" fontId="25" fillId="0" borderId="50" xfId="1" applyNumberFormat="1" applyFont="1" applyBorder="1" applyAlignment="1" applyProtection="1">
      <alignment horizontal="center" vertical="center"/>
      <protection hidden="1"/>
    </xf>
    <xf numFmtId="3" fontId="21" fillId="0" borderId="0" xfId="1" applyNumberFormat="1" applyFont="1" applyBorder="1" applyAlignment="1" applyProtection="1">
      <alignment horizontal="center" vertical="center"/>
      <protection hidden="1"/>
    </xf>
    <xf numFmtId="0" fontId="17" fillId="0" borderId="0" xfId="1" applyBorder="1" applyAlignment="1" applyProtection="1">
      <alignment horizontal="center" wrapText="1"/>
      <protection hidden="1"/>
    </xf>
    <xf numFmtId="0" fontId="30" fillId="0" borderId="0" xfId="1" applyFont="1" applyProtection="1">
      <protection hidden="1"/>
    </xf>
    <xf numFmtId="0" fontId="21" fillId="0" borderId="41" xfId="1" applyFont="1" applyFill="1" applyBorder="1" applyAlignment="1" applyProtection="1">
      <alignment horizontal="left" wrapText="1"/>
      <protection hidden="1"/>
    </xf>
    <xf numFmtId="3" fontId="22" fillId="0" borderId="44" xfId="1" applyNumberFormat="1" applyFont="1" applyBorder="1" applyAlignment="1" applyProtection="1">
      <alignment wrapText="1"/>
      <protection hidden="1"/>
    </xf>
    <xf numFmtId="1" fontId="22" fillId="0" borderId="35" xfId="1" applyNumberFormat="1" applyFont="1" applyBorder="1" applyAlignment="1" applyProtection="1">
      <alignment wrapText="1"/>
      <protection hidden="1"/>
    </xf>
    <xf numFmtId="0" fontId="22" fillId="0" borderId="0" xfId="1" applyFont="1" applyBorder="1" applyAlignment="1" applyProtection="1">
      <alignment wrapText="1"/>
      <protection hidden="1"/>
    </xf>
    <xf numFmtId="3" fontId="22" fillId="0" borderId="35" xfId="1" applyNumberFormat="1" applyFont="1" applyBorder="1" applyAlignment="1" applyProtection="1">
      <alignment wrapText="1"/>
      <protection hidden="1"/>
    </xf>
    <xf numFmtId="0" fontId="28" fillId="0" borderId="0" xfId="1" applyFont="1" applyFill="1" applyProtection="1">
      <protection hidden="1"/>
    </xf>
    <xf numFmtId="3" fontId="26" fillId="0" borderId="0" xfId="1" applyNumberFormat="1" applyFont="1" applyAlignment="1" applyProtection="1">
      <alignment horizontal="center" vertical="center"/>
      <protection hidden="1"/>
    </xf>
    <xf numFmtId="3" fontId="28" fillId="0" borderId="0" xfId="1" applyNumberFormat="1" applyFont="1" applyAlignment="1" applyProtection="1">
      <alignment horizontal="center" vertical="center"/>
      <protection hidden="1"/>
    </xf>
    <xf numFmtId="0" fontId="38" fillId="0" borderId="0" xfId="1" applyFont="1" applyProtection="1">
      <protection hidden="1"/>
    </xf>
    <xf numFmtId="0" fontId="35" fillId="7" borderId="48" xfId="1" applyFont="1" applyFill="1" applyBorder="1" applyAlignment="1" applyProtection="1">
      <alignment horizontal="right"/>
      <protection hidden="1"/>
    </xf>
    <xf numFmtId="166" fontId="18" fillId="7" borderId="49" xfId="1" applyNumberFormat="1" applyFont="1" applyFill="1" applyBorder="1" applyAlignment="1" applyProtection="1">
      <alignment horizontal="right"/>
      <protection locked="0" hidden="1"/>
    </xf>
    <xf numFmtId="3" fontId="22" fillId="0" borderId="50" xfId="1" applyNumberFormat="1" applyFont="1" applyBorder="1" applyAlignment="1" applyProtection="1">
      <alignment wrapText="1"/>
      <protection hidden="1"/>
    </xf>
    <xf numFmtId="0" fontId="28" fillId="7" borderId="0" xfId="1" applyFont="1" applyFill="1" applyProtection="1"/>
    <xf numFmtId="0" fontId="28" fillId="0" borderId="0" xfId="1" applyFont="1" applyProtection="1"/>
    <xf numFmtId="3" fontId="30" fillId="0" borderId="0" xfId="1" applyNumberFormat="1" applyFont="1" applyBorder="1" applyAlignment="1" applyProtection="1">
      <alignment vertical="center"/>
    </xf>
    <xf numFmtId="3" fontId="21" fillId="0" borderId="0" xfId="1" applyNumberFormat="1" applyFont="1" applyAlignment="1" applyProtection="1">
      <alignment horizontal="center" vertical="center"/>
    </xf>
    <xf numFmtId="3" fontId="25" fillId="0" borderId="0" xfId="1" applyNumberFormat="1" applyFont="1" applyAlignment="1" applyProtection="1">
      <alignment horizontal="center" vertical="center"/>
    </xf>
    <xf numFmtId="0" fontId="30" fillId="0" borderId="0" xfId="1" applyFont="1" applyProtection="1"/>
    <xf numFmtId="0" fontId="28" fillId="0" borderId="0" xfId="1" applyFont="1" applyFill="1" applyProtection="1"/>
    <xf numFmtId="3" fontId="26" fillId="0" borderId="0" xfId="1" applyNumberFormat="1" applyFont="1" applyAlignment="1" applyProtection="1">
      <alignment horizontal="center" vertical="center"/>
    </xf>
    <xf numFmtId="3" fontId="28" fillId="0" borderId="0" xfId="1" applyNumberFormat="1" applyFont="1" applyAlignment="1" applyProtection="1">
      <alignment horizontal="center" vertical="center"/>
    </xf>
    <xf numFmtId="0" fontId="38" fillId="0" borderId="0" xfId="1" applyFont="1" applyProtection="1"/>
    <xf numFmtId="0" fontId="40" fillId="0" borderId="0" xfId="1" applyFont="1" applyFill="1" applyBorder="1" applyAlignment="1" applyProtection="1">
      <alignment wrapText="1"/>
    </xf>
    <xf numFmtId="3" fontId="40" fillId="0" borderId="0" xfId="1" applyNumberFormat="1" applyFont="1" applyFill="1" applyBorder="1" applyProtection="1"/>
    <xf numFmtId="0" fontId="1" fillId="0" borderId="0" xfId="0" applyFont="1" applyAlignment="1">
      <alignment horizontal="center" vertical="top" wrapText="1"/>
    </xf>
    <xf numFmtId="0" fontId="7" fillId="4" borderId="7" xfId="0" applyFont="1" applyFill="1" applyBorder="1" applyAlignment="1">
      <alignment horizontal="left" vertical="top" wrapText="1"/>
    </xf>
    <xf numFmtId="0" fontId="7" fillId="4" borderId="8" xfId="0" applyFont="1" applyFill="1" applyBorder="1" applyAlignment="1">
      <alignment horizontal="left" vertical="top" wrapText="1"/>
    </xf>
    <xf numFmtId="0" fontId="7" fillId="4" borderId="9" xfId="0" applyFont="1" applyFill="1" applyBorder="1" applyAlignment="1">
      <alignment horizontal="left" vertical="top" wrapText="1"/>
    </xf>
    <xf numFmtId="0" fontId="0" fillId="4" borderId="7" xfId="0" applyFill="1" applyBorder="1" applyAlignment="1">
      <alignment horizontal="left" vertical="top" wrapText="1"/>
    </xf>
    <xf numFmtId="0" fontId="0" fillId="4" borderId="8" xfId="0" applyFill="1" applyBorder="1" applyAlignment="1">
      <alignment horizontal="left" vertical="top" wrapText="1"/>
    </xf>
    <xf numFmtId="0" fontId="0" fillId="4" borderId="9" xfId="0" applyFill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9" fillId="4" borderId="10" xfId="0" applyFont="1" applyFill="1" applyBorder="1" applyAlignment="1">
      <alignment horizontal="right" vertical="top" wrapText="1"/>
    </xf>
    <xf numFmtId="0" fontId="9" fillId="4" borderId="11" xfId="0" applyFont="1" applyFill="1" applyBorder="1" applyAlignment="1">
      <alignment horizontal="right" vertical="top" wrapText="1"/>
    </xf>
    <xf numFmtId="0" fontId="14" fillId="4" borderId="10" xfId="0" applyFont="1" applyFill="1" applyBorder="1" applyAlignment="1">
      <alignment horizontal="left" vertical="top" wrapText="1"/>
    </xf>
    <xf numFmtId="0" fontId="14" fillId="4" borderId="14" xfId="0" applyFont="1" applyFill="1" applyBorder="1" applyAlignment="1">
      <alignment horizontal="left" vertical="top" wrapText="1"/>
    </xf>
    <xf numFmtId="0" fontId="12" fillId="4" borderId="7" xfId="0" applyFont="1" applyFill="1" applyBorder="1" applyAlignment="1">
      <alignment horizontal="left" vertical="top" wrapText="1"/>
    </xf>
    <xf numFmtId="0" fontId="12" fillId="4" borderId="8" xfId="0" applyFont="1" applyFill="1" applyBorder="1" applyAlignment="1">
      <alignment horizontal="left" vertical="top" wrapText="1"/>
    </xf>
    <xf numFmtId="0" fontId="12" fillId="4" borderId="9" xfId="0" applyFont="1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left" vertical="top" wrapText="1"/>
    </xf>
    <xf numFmtId="0" fontId="9" fillId="4" borderId="14" xfId="0" applyFont="1" applyFill="1" applyBorder="1" applyAlignment="1">
      <alignment horizontal="left" vertical="top" wrapText="1"/>
    </xf>
    <xf numFmtId="0" fontId="9" fillId="4" borderId="11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9" fillId="4" borderId="16" xfId="0" applyFont="1" applyFill="1" applyBorder="1" applyAlignment="1">
      <alignment horizontal="left" vertical="top" wrapText="1"/>
    </xf>
    <xf numFmtId="0" fontId="9" fillId="4" borderId="18" xfId="0" applyFont="1" applyFill="1" applyBorder="1" applyAlignment="1">
      <alignment horizontal="left" vertical="top" wrapText="1"/>
    </xf>
    <xf numFmtId="3" fontId="26" fillId="0" borderId="0" xfId="1" applyNumberFormat="1" applyFont="1" applyBorder="1" applyAlignment="1">
      <alignment horizontal="center" vertical="center"/>
    </xf>
    <xf numFmtId="3" fontId="25" fillId="0" borderId="0" xfId="1" applyNumberFormat="1" applyFont="1" applyBorder="1" applyAlignment="1">
      <alignment horizontal="center" vertical="center"/>
    </xf>
    <xf numFmtId="3" fontId="23" fillId="0" borderId="0" xfId="1" applyNumberFormat="1" applyFont="1" applyBorder="1" applyAlignment="1">
      <alignment horizontal="center" vertical="center"/>
    </xf>
    <xf numFmtId="3" fontId="26" fillId="0" borderId="31" xfId="1" applyNumberFormat="1" applyFont="1" applyBorder="1" applyAlignment="1">
      <alignment horizontal="center" vertical="center" wrapText="1"/>
    </xf>
    <xf numFmtId="3" fontId="26" fillId="0" borderId="41" xfId="1" applyNumberFormat="1" applyFont="1" applyBorder="1" applyAlignment="1">
      <alignment horizontal="center" vertical="center" wrapText="1"/>
    </xf>
    <xf numFmtId="3" fontId="26" fillId="0" borderId="35" xfId="1" applyNumberFormat="1" applyFont="1" applyBorder="1" applyAlignment="1">
      <alignment horizontal="center" vertical="center" wrapText="1"/>
    </xf>
    <xf numFmtId="3" fontId="39" fillId="0" borderId="41" xfId="1" applyNumberFormat="1" applyFont="1" applyBorder="1" applyAlignment="1">
      <alignment horizontal="center" vertical="center"/>
    </xf>
    <xf numFmtId="3" fontId="30" fillId="0" borderId="0" xfId="1" applyNumberFormat="1" applyFont="1" applyBorder="1" applyAlignment="1">
      <alignment horizontal="left" vertical="center"/>
    </xf>
    <xf numFmtId="3" fontId="26" fillId="0" borderId="41" xfId="1" applyNumberFormat="1" applyFont="1" applyBorder="1" applyAlignment="1">
      <alignment horizontal="center" vertical="center"/>
    </xf>
    <xf numFmtId="3" fontId="26" fillId="0" borderId="31" xfId="1" applyNumberFormat="1" applyFont="1" applyBorder="1" applyAlignment="1">
      <alignment horizontal="center" vertical="center"/>
    </xf>
    <xf numFmtId="3" fontId="26" fillId="0" borderId="35" xfId="1" applyNumberFormat="1" applyFont="1" applyBorder="1" applyAlignment="1">
      <alignment horizontal="center" vertical="center"/>
    </xf>
    <xf numFmtId="3" fontId="30" fillId="0" borderId="0" xfId="1" applyNumberFormat="1" applyFont="1" applyBorder="1" applyAlignment="1" applyProtection="1">
      <alignment horizontal="left" vertical="center"/>
      <protection hidden="1"/>
    </xf>
    <xf numFmtId="0" fontId="20" fillId="0" borderId="44" xfId="1" applyFont="1" applyBorder="1" applyAlignment="1" applyProtection="1">
      <alignment horizontal="center" wrapText="1"/>
      <protection hidden="1"/>
    </xf>
    <xf numFmtId="3" fontId="30" fillId="0" borderId="0" xfId="1" applyNumberFormat="1" applyFont="1" applyBorder="1" applyAlignment="1" applyProtection="1">
      <alignment horizontal="left" vertical="center"/>
    </xf>
    <xf numFmtId="0" fontId="20" fillId="0" borderId="37" xfId="1" applyFont="1" applyBorder="1" applyAlignment="1" applyProtection="1">
      <alignment horizontal="left" wrapText="1"/>
      <protection hidden="1"/>
    </xf>
    <xf numFmtId="0" fontId="20" fillId="0" borderId="31" xfId="1" applyFont="1" applyBorder="1" applyAlignment="1" applyProtection="1">
      <alignment horizontal="center" wrapText="1"/>
    </xf>
    <xf numFmtId="165" fontId="19" fillId="7" borderId="26" xfId="1" applyNumberFormat="1" applyFont="1" applyFill="1" applyBorder="1" applyAlignment="1">
      <alignment horizontal="left" wrapText="1"/>
    </xf>
    <xf numFmtId="165" fontId="19" fillId="7" borderId="29" xfId="1" applyNumberFormat="1" applyFont="1" applyFill="1" applyBorder="1" applyAlignment="1">
      <alignment horizontal="left" wrapText="1"/>
    </xf>
    <xf numFmtId="165" fontId="19" fillId="11" borderId="29" xfId="1" applyNumberFormat="1" applyFont="1" applyFill="1" applyBorder="1" applyAlignment="1">
      <alignment horizontal="left" wrapText="1"/>
    </xf>
    <xf numFmtId="165" fontId="19" fillId="7" borderId="35" xfId="2" applyNumberFormat="1" applyFont="1" applyFill="1" applyBorder="1" applyAlignment="1">
      <alignment horizontal="left" wrapText="1"/>
    </xf>
    <xf numFmtId="165" fontId="19" fillId="7" borderId="33" xfId="1" applyNumberFormat="1" applyFont="1" applyFill="1" applyBorder="1" applyAlignment="1">
      <alignment horizontal="left" wrapText="1"/>
    </xf>
    <xf numFmtId="165" fontId="19" fillId="7" borderId="31" xfId="2" applyNumberFormat="1" applyFont="1" applyFill="1" applyBorder="1" applyAlignment="1">
      <alignment horizontal="left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4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9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C1B-40C8-BF2B-33E8D2F7B5F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C1B-40C8-BF2B-33E8D2F7B5F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2336</c:v>
                </c:pt>
                <c:pt idx="1">
                  <c:v>421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C1B-40C8-BF2B-33E8D2F7B5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5E3-49D0-9A3D-8C1139B6FAC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5E3-49D0-9A3D-8C1139B6FAC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5E3-49D0-9A3D-8C1139B6FACF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45</c:v>
                </c:pt>
                <c:pt idx="1">
                  <c:v>1346</c:v>
                </c:pt>
                <c:pt idx="2">
                  <c:v>1749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5E3-49D0-9A3D-8C1139B6FA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D0C-4413-8008-C87587B08A3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D0C-4413-8008-C87587B08A3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1575</c:v>
                </c:pt>
                <c:pt idx="1">
                  <c:v>642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D0C-4413-8008-C87587B08A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A14-4DEB-B651-44F0DE8A762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A14-4DEB-B651-44F0DE8A762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InformeDatosGrales!$CL$6:$CM$6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InformeDatosGrales!$CL$7:$CM$7</c:f>
              <c:numCache>
                <c:formatCode>#,##0</c:formatCode>
                <c:ptCount val="2"/>
                <c:pt idx="0">
                  <c:v>12243</c:v>
                </c:pt>
                <c:pt idx="1">
                  <c:v>1767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14-4DEB-B651-44F0DE8A76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3541</c:v>
              </c:pt>
              <c:pt idx="1">
                <c:v>3042</c:v>
              </c:pt>
              <c:pt idx="2">
                <c:v>47</c:v>
              </c:pt>
              <c:pt idx="3">
                <c:v>8</c:v>
              </c:pt>
              <c:pt idx="4">
                <c:v>830</c:v>
              </c:pt>
            </c:numLit>
          </c:val>
          <c:extLst>
            <c:ext xmlns:c16="http://schemas.microsoft.com/office/drawing/2014/chart" uri="{C3380CC4-5D6E-409C-BE32-E72D297353CC}">
              <c16:uniqueId val="{00000000-4AE6-4102-9A27-DF819B6627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4425</c:v>
              </c:pt>
              <c:pt idx="1">
                <c:v>2276</c:v>
              </c:pt>
              <c:pt idx="2">
                <c:v>126</c:v>
              </c:pt>
              <c:pt idx="3">
                <c:v>56</c:v>
              </c:pt>
              <c:pt idx="4">
                <c:v>11</c:v>
              </c:pt>
            </c:numLit>
          </c:val>
          <c:extLst>
            <c:ext xmlns:c16="http://schemas.microsoft.com/office/drawing/2014/chart" uri="{C3380CC4-5D6E-409C-BE32-E72D297353CC}">
              <c16:uniqueId val="{00000000-C7BC-45B7-9064-0935636D6F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Aux!$B$2:$B$7</c:f>
              <c:strCache>
                <c:ptCount val="6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21</c:v>
              </c:pt>
              <c:pt idx="1">
                <c:v>148</c:v>
              </c:pt>
              <c:pt idx="2">
                <c:v>16</c:v>
              </c:pt>
              <c:pt idx="3">
                <c:v>2</c:v>
              </c:pt>
              <c:pt idx="4">
                <c:v>146</c:v>
              </c:pt>
              <c:pt idx="5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D8E9-4C0F-8482-55639ABD7E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55973003374578"/>
          <c:y val="7.7755905511811024E-2"/>
          <c:w val="0.3001169853768279"/>
          <c:h val="0.92224409448818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198</c:v>
              </c:pt>
              <c:pt idx="1">
                <c:v>243</c:v>
              </c:pt>
              <c:pt idx="2">
                <c:v>105</c:v>
              </c:pt>
            </c:numLit>
          </c:val>
          <c:extLst>
            <c:ext xmlns:c16="http://schemas.microsoft.com/office/drawing/2014/chart" uri="{C3380CC4-5D6E-409C-BE32-E72D297353CC}">
              <c16:uniqueId val="{00000000-AC1C-4438-8FD8-C0D58234A8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Aux!$C$2:$C$10</c:f>
              <c:strCache>
                <c:ptCount val="9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Sucesiones</c:v>
                </c:pt>
                <c:pt idx="4">
                  <c:v>Otros jurisdicción voluntaria</c:v>
                </c:pt>
                <c:pt idx="5">
                  <c:v>Ejecución</c:v>
                </c:pt>
                <c:pt idx="6">
                  <c:v>Competencia y jurisdicción</c:v>
                </c:pt>
                <c:pt idx="7">
                  <c:v>Mercantil</c:v>
                </c:pt>
                <c:pt idx="8">
                  <c:v>Discapaces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4321</c:v>
              </c:pt>
              <c:pt idx="1">
                <c:v>121</c:v>
              </c:pt>
              <c:pt idx="2">
                <c:v>116</c:v>
              </c:pt>
              <c:pt idx="3">
                <c:v>15</c:v>
              </c:pt>
              <c:pt idx="4">
                <c:v>139</c:v>
              </c:pt>
              <c:pt idx="5">
                <c:v>128</c:v>
              </c:pt>
              <c:pt idx="6">
                <c:v>813</c:v>
              </c:pt>
              <c:pt idx="7">
                <c:v>1</c:v>
              </c:pt>
              <c:pt idx="8">
                <c:v>4201</c:v>
              </c:pt>
            </c:numLit>
          </c:val>
          <c:extLst>
            <c:ext xmlns:c16="http://schemas.microsoft.com/office/drawing/2014/chart" uri="{C3380CC4-5D6E-409C-BE32-E72D297353CC}">
              <c16:uniqueId val="{00000000-45D5-4D43-BDD7-549E416D8F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871476377952759"/>
          <c:y val="5.2362204724409452E-2"/>
          <c:w val="0.26628523622047245"/>
          <c:h val="0.94763779527559056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Aux!$AI$2:$AI$11</c:f>
              <c:strCache>
                <c:ptCount val="10"/>
                <c:pt idx="0">
                  <c:v>Separación contencioso</c:v>
                </c:pt>
                <c:pt idx="1">
                  <c:v>Separación mutuo acuerdo</c:v>
                </c:pt>
                <c:pt idx="2">
                  <c:v>Divorcio contencioso</c:v>
                </c:pt>
                <c:pt idx="3">
                  <c:v>Divorcio mutuo acuerdo</c:v>
                </c:pt>
                <c:pt idx="4">
                  <c:v>Unión de hecho contencioso</c:v>
                </c:pt>
                <c:pt idx="5">
                  <c:v>Unión de hecho mutuo acuerdo</c:v>
                </c:pt>
                <c:pt idx="6">
                  <c:v>Incidente modificación medidas contencioso</c:v>
                </c:pt>
                <c:pt idx="7">
                  <c:v>Incidente modificación medidas mutuo acuerdo</c:v>
                </c:pt>
                <c:pt idx="8">
                  <c:v>Ejecución forzosa medidas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15</c:v>
              </c:pt>
              <c:pt idx="1">
                <c:v>30</c:v>
              </c:pt>
              <c:pt idx="2">
                <c:v>582</c:v>
              </c:pt>
              <c:pt idx="3">
                <c:v>764</c:v>
              </c:pt>
              <c:pt idx="4">
                <c:v>1004</c:v>
              </c:pt>
              <c:pt idx="5">
                <c:v>745</c:v>
              </c:pt>
              <c:pt idx="6">
                <c:v>925</c:v>
              </c:pt>
              <c:pt idx="7">
                <c:v>223</c:v>
              </c:pt>
              <c:pt idx="8">
                <c:v>17</c:v>
              </c:pt>
              <c:pt idx="9">
                <c:v>16</c:v>
              </c:pt>
            </c:numLit>
          </c:val>
          <c:extLst>
            <c:ext xmlns:c16="http://schemas.microsoft.com/office/drawing/2014/chart" uri="{C3380CC4-5D6E-409C-BE32-E72D297353CC}">
              <c16:uniqueId val="{00000000-1EC7-4E0B-A9A8-5E1862D663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816854143232094"/>
          <c:y val="5.5185531496062992E-2"/>
          <c:w val="0.33754574428196477"/>
          <c:h val="0.94481446850393702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Aux!$D$2:$D$18</c:f>
              <c:strCache>
                <c:ptCount val="17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Honor</c:v>
                </c:pt>
                <c:pt idx="5">
                  <c:v>Relaciones familiares</c:v>
                </c:pt>
                <c:pt idx="6">
                  <c:v>Patrimonio</c:v>
                </c:pt>
                <c:pt idx="7">
                  <c:v>Derechos trabajadores</c:v>
                </c:pt>
                <c:pt idx="8">
                  <c:v>Ordenación territorio / patrimonio histórico / medio ambiente</c:v>
                </c:pt>
                <c:pt idx="9">
                  <c:v>Drogas</c:v>
                </c:pt>
                <c:pt idx="10">
                  <c:v>Seguridad Vial </c:v>
                </c:pt>
                <c:pt idx="11">
                  <c:v>Falsedades</c:v>
                </c:pt>
                <c:pt idx="12">
                  <c:v>Administración Pública</c:v>
                </c:pt>
                <c:pt idx="13">
                  <c:v>Administración Justicia</c:v>
                </c:pt>
                <c:pt idx="14">
                  <c:v>Orden público</c:v>
                </c:pt>
                <c:pt idx="15">
                  <c:v>S / E</c:v>
                </c:pt>
                <c:pt idx="16">
                  <c:v>Otros</c:v>
                </c:pt>
              </c:strCache>
            </c:strRef>
          </c:cat>
          <c:val>
            <c:numLit>
              <c:formatCode>General</c:formatCode>
              <c:ptCount val="17"/>
              <c:pt idx="0">
                <c:v>34919</c:v>
              </c:pt>
              <c:pt idx="1">
                <c:v>2111</c:v>
              </c:pt>
              <c:pt idx="2">
                <c:v>5342</c:v>
              </c:pt>
              <c:pt idx="3">
                <c:v>856</c:v>
              </c:pt>
              <c:pt idx="4">
                <c:v>241</c:v>
              </c:pt>
              <c:pt idx="5">
                <c:v>1325</c:v>
              </c:pt>
              <c:pt idx="6">
                <c:v>20885</c:v>
              </c:pt>
              <c:pt idx="7">
                <c:v>459</c:v>
              </c:pt>
              <c:pt idx="8">
                <c:v>143</c:v>
              </c:pt>
              <c:pt idx="9">
                <c:v>974</c:v>
              </c:pt>
              <c:pt idx="10">
                <c:v>928</c:v>
              </c:pt>
              <c:pt idx="11">
                <c:v>628</c:v>
              </c:pt>
              <c:pt idx="12">
                <c:v>185</c:v>
              </c:pt>
              <c:pt idx="13">
                <c:v>1485</c:v>
              </c:pt>
              <c:pt idx="14">
                <c:v>2042</c:v>
              </c:pt>
              <c:pt idx="15">
                <c:v>13842</c:v>
              </c:pt>
              <c:pt idx="16">
                <c:v>404</c:v>
              </c:pt>
            </c:numLit>
          </c:val>
          <c:extLst>
            <c:ext xmlns:c16="http://schemas.microsoft.com/office/drawing/2014/chart" uri="{C3380CC4-5D6E-409C-BE32-E72D297353CC}">
              <c16:uniqueId val="{00000000-CE80-40E9-9CD2-81B039D3F8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677755905511815"/>
          <c:y val="4.4750160946862773E-2"/>
          <c:w val="0.31822244094488189"/>
          <c:h val="0.95524983905313721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E88-4EC2-AE48-788E5F806C7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E88-4EC2-AE48-788E5F806C7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71</c:v>
                </c:pt>
                <c:pt idx="1">
                  <c:v>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E88-4EC2-AE48-788E5F806C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Aux!$G$2:$G$13</c:f>
              <c:strCache>
                <c:ptCount val="12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Seguridad Vial </c:v>
                </c:pt>
                <c:pt idx="7">
                  <c:v>Falsedades</c:v>
                </c:pt>
                <c:pt idx="8">
                  <c:v>Administración Justicia</c:v>
                </c:pt>
                <c:pt idx="9">
                  <c:v>Orden público</c:v>
                </c:pt>
                <c:pt idx="10">
                  <c:v>S / E</c:v>
                </c:pt>
                <c:pt idx="11">
                  <c:v>Otros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671</c:v>
              </c:pt>
              <c:pt idx="1">
                <c:v>2113</c:v>
              </c:pt>
              <c:pt idx="2">
                <c:v>1046</c:v>
              </c:pt>
              <c:pt idx="3">
                <c:v>65</c:v>
              </c:pt>
              <c:pt idx="4">
                <c:v>149</c:v>
              </c:pt>
              <c:pt idx="5">
                <c:v>1024</c:v>
              </c:pt>
              <c:pt idx="6">
                <c:v>2490</c:v>
              </c:pt>
              <c:pt idx="7">
                <c:v>103</c:v>
              </c:pt>
              <c:pt idx="8">
                <c:v>736</c:v>
              </c:pt>
              <c:pt idx="9">
                <c:v>341</c:v>
              </c:pt>
              <c:pt idx="10">
                <c:v>230</c:v>
              </c:pt>
              <c:pt idx="11">
                <c:v>80</c:v>
              </c:pt>
            </c:numLit>
          </c:val>
          <c:extLst>
            <c:ext xmlns:c16="http://schemas.microsoft.com/office/drawing/2014/chart" uri="{C3380CC4-5D6E-409C-BE32-E72D297353CC}">
              <c16:uniqueId val="{00000000-6DFB-4E3B-B9A1-006C47F4A2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Aux!$H$2:$H$14</c:f>
              <c:strCache>
                <c:ptCount val="13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Pública</c:v>
                </c:pt>
                <c:pt idx="10">
                  <c:v>Administración Justicia</c:v>
                </c:pt>
                <c:pt idx="11">
                  <c:v>Orden público</c:v>
                </c:pt>
                <c:pt idx="12">
                  <c:v>Otros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226</c:v>
              </c:pt>
              <c:pt idx="1">
                <c:v>589</c:v>
              </c:pt>
              <c:pt idx="2">
                <c:v>410</c:v>
              </c:pt>
              <c:pt idx="3">
                <c:v>26</c:v>
              </c:pt>
              <c:pt idx="4">
                <c:v>60</c:v>
              </c:pt>
              <c:pt idx="5">
                <c:v>421</c:v>
              </c:pt>
              <c:pt idx="6">
                <c:v>295</c:v>
              </c:pt>
              <c:pt idx="7">
                <c:v>2167</c:v>
              </c:pt>
              <c:pt idx="8">
                <c:v>64</c:v>
              </c:pt>
              <c:pt idx="9">
                <c:v>31</c:v>
              </c:pt>
              <c:pt idx="10">
                <c:v>413</c:v>
              </c:pt>
              <c:pt idx="11">
                <c:v>179</c:v>
              </c:pt>
              <c:pt idx="12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0-6F4A-4C5C-B39C-D65FA7E5BB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Aux!$I$2:$I$14</c:f>
              <c:strCache>
                <c:ptCount val="13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Justicia</c:v>
                </c:pt>
                <c:pt idx="10">
                  <c:v>Orden público</c:v>
                </c:pt>
                <c:pt idx="11">
                  <c:v>S / E</c:v>
                </c:pt>
                <c:pt idx="12">
                  <c:v>Otros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364</c:v>
              </c:pt>
              <c:pt idx="1">
                <c:v>153</c:v>
              </c:pt>
              <c:pt idx="2">
                <c:v>145</c:v>
              </c:pt>
              <c:pt idx="3">
                <c:v>80</c:v>
              </c:pt>
              <c:pt idx="4">
                <c:v>244</c:v>
              </c:pt>
              <c:pt idx="5">
                <c:v>1310</c:v>
              </c:pt>
              <c:pt idx="6">
                <c:v>289</c:v>
              </c:pt>
              <c:pt idx="7">
                <c:v>182</c:v>
              </c:pt>
              <c:pt idx="8">
                <c:v>99</c:v>
              </c:pt>
              <c:pt idx="9">
                <c:v>296</c:v>
              </c:pt>
              <c:pt idx="10">
                <c:v>73</c:v>
              </c:pt>
              <c:pt idx="11">
                <c:v>334</c:v>
              </c:pt>
              <c:pt idx="12">
                <c:v>154</c:v>
              </c:pt>
            </c:numLit>
          </c:val>
          <c:extLst>
            <c:ext xmlns:c16="http://schemas.microsoft.com/office/drawing/2014/chart" uri="{C3380CC4-5D6E-409C-BE32-E72D297353CC}">
              <c16:uniqueId val="{00000000-D1BC-44B4-992E-9E711C8212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Aux!$J$2:$J$12</c:f>
              <c:strCache>
                <c:ptCount val="11"/>
                <c:pt idx="0">
                  <c:v>Vida /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Relaciones familiares</c:v>
                </c:pt>
                <c:pt idx="4">
                  <c:v>Patrimonio</c:v>
                </c:pt>
                <c:pt idx="5">
                  <c:v>Drogas</c:v>
                </c:pt>
                <c:pt idx="6">
                  <c:v>Seguridad Vial </c:v>
                </c:pt>
                <c:pt idx="7">
                  <c:v>Falsedades</c:v>
                </c:pt>
                <c:pt idx="8">
                  <c:v>Administración Justicia</c:v>
                </c:pt>
                <c:pt idx="9">
                  <c:v>Orden público</c:v>
                </c:pt>
                <c:pt idx="10">
                  <c:v>Otros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249</c:v>
              </c:pt>
              <c:pt idx="1">
                <c:v>65</c:v>
              </c:pt>
              <c:pt idx="2">
                <c:v>58</c:v>
              </c:pt>
              <c:pt idx="3">
                <c:v>200</c:v>
              </c:pt>
              <c:pt idx="4">
                <c:v>1017</c:v>
              </c:pt>
              <c:pt idx="5">
                <c:v>199</c:v>
              </c:pt>
              <c:pt idx="6">
                <c:v>152</c:v>
              </c:pt>
              <c:pt idx="7">
                <c:v>85</c:v>
              </c:pt>
              <c:pt idx="8">
                <c:v>253</c:v>
              </c:pt>
              <c:pt idx="9">
                <c:v>80</c:v>
              </c:pt>
              <c:pt idx="10">
                <c:v>125</c:v>
              </c:pt>
            </c:numLit>
          </c:val>
          <c:extLst>
            <c:ext xmlns:c16="http://schemas.microsoft.com/office/drawing/2014/chart" uri="{C3380CC4-5D6E-409C-BE32-E72D297353CC}">
              <c16:uniqueId val="{00000000-5A15-49A6-B360-F0144DE57E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Aux!$K$2:$K$15</c:f>
              <c:strCache>
                <c:ptCount val="14"/>
                <c:pt idx="0">
                  <c:v>Vida / integridad</c:v>
                </c:pt>
                <c:pt idx="1">
                  <c:v>Aborto</c:v>
                </c:pt>
                <c:pt idx="2">
                  <c:v>Violencia doméstica / género</c:v>
                </c:pt>
                <c:pt idx="3">
                  <c:v>Libertad</c:v>
                </c:pt>
                <c:pt idx="4">
                  <c:v>Libertad sexual</c:v>
                </c:pt>
                <c:pt idx="5">
                  <c:v>Intimidad / propia imagen / inviolabilidad domicilio</c:v>
                </c:pt>
                <c:pt idx="6">
                  <c:v>Patrimonio</c:v>
                </c:pt>
                <c:pt idx="7">
                  <c:v>Ordenación territorio / patrimonio histórico / medio ambiente</c:v>
                </c:pt>
                <c:pt idx="8">
                  <c:v>Seguridad colectiva</c:v>
                </c:pt>
                <c:pt idx="9">
                  <c:v>Drogas</c:v>
                </c:pt>
                <c:pt idx="10">
                  <c:v>Falsedades</c:v>
                </c:pt>
                <c:pt idx="11">
                  <c:v>Administración Justicia</c:v>
                </c:pt>
                <c:pt idx="12">
                  <c:v>Orden público</c:v>
                </c:pt>
                <c:pt idx="13">
                  <c:v>S / E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36</c:v>
              </c:pt>
              <c:pt idx="1">
                <c:v>1</c:v>
              </c:pt>
              <c:pt idx="2">
                <c:v>4</c:v>
              </c:pt>
              <c:pt idx="3">
                <c:v>3</c:v>
              </c:pt>
              <c:pt idx="4">
                <c:v>111</c:v>
              </c:pt>
              <c:pt idx="5">
                <c:v>3</c:v>
              </c:pt>
              <c:pt idx="6">
                <c:v>10</c:v>
              </c:pt>
              <c:pt idx="7">
                <c:v>2</c:v>
              </c:pt>
              <c:pt idx="8">
                <c:v>4</c:v>
              </c:pt>
              <c:pt idx="9">
                <c:v>12</c:v>
              </c:pt>
              <c:pt idx="10">
                <c:v>2</c:v>
              </c:pt>
              <c:pt idx="11">
                <c:v>8</c:v>
              </c:pt>
              <c:pt idx="12">
                <c:v>6</c:v>
              </c:pt>
              <c:pt idx="13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FC52-41E6-8414-EB03636AED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677755905511815"/>
          <c:y val="6.3310866141732286E-2"/>
          <c:w val="0.31822244094488189"/>
          <c:h val="0.9366891338582676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Aux!$L$2:$L$9</c:f>
              <c:strCache>
                <c:ptCount val="8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 sexual</c:v>
                </c:pt>
                <c:pt idx="3">
                  <c:v>Patrimonio</c:v>
                </c:pt>
                <c:pt idx="4">
                  <c:v>Seguridad colectiva</c:v>
                </c:pt>
                <c:pt idx="5">
                  <c:v>Drogas</c:v>
                </c:pt>
                <c:pt idx="6">
                  <c:v>Falsedades</c:v>
                </c:pt>
                <c:pt idx="7">
                  <c:v>De la trata de seres humanos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12</c:v>
              </c:pt>
              <c:pt idx="1">
                <c:v>1</c:v>
              </c:pt>
              <c:pt idx="2">
                <c:v>23</c:v>
              </c:pt>
              <c:pt idx="3">
                <c:v>2</c:v>
              </c:pt>
              <c:pt idx="4">
                <c:v>1</c:v>
              </c:pt>
              <c:pt idx="5">
                <c:v>4</c:v>
              </c:pt>
              <c:pt idx="6">
                <c:v>1</c:v>
              </c:pt>
              <c:pt idx="7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F1ED-4C59-B844-B3565CD7E2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Aux!$M$2:$M$10</c:f>
              <c:strCache>
                <c:ptCount val="9"/>
                <c:pt idx="0">
                  <c:v>Vida / integridad</c:v>
                </c:pt>
                <c:pt idx="1">
                  <c:v>Libertad</c:v>
                </c:pt>
                <c:pt idx="2">
                  <c:v>Intimidad / propia imagen / inviolabilidad domicilio</c:v>
                </c:pt>
                <c:pt idx="3">
                  <c:v>Patrimonio</c:v>
                </c:pt>
                <c:pt idx="4">
                  <c:v>Seguridad colectiva</c:v>
                </c:pt>
                <c:pt idx="5">
                  <c:v>Administración Pública</c:v>
                </c:pt>
                <c:pt idx="6">
                  <c:v>Orden público</c:v>
                </c:pt>
                <c:pt idx="7">
                  <c:v>Traición / paz / independencia del Estado / defensa nacional</c:v>
                </c:pt>
                <c:pt idx="8">
                  <c:v>S / E</c:v>
                </c:pt>
              </c:strCache>
            </c:strRef>
          </c:cat>
          <c:val>
            <c:numLit>
              <c:formatCode>General</c:formatCode>
              <c:ptCount val="9"/>
              <c:pt idx="0">
                <c:v>7</c:v>
              </c:pt>
              <c:pt idx="1">
                <c:v>2</c:v>
              </c:pt>
              <c:pt idx="2">
                <c:v>2</c:v>
              </c:pt>
              <c:pt idx="3">
                <c:v>3</c:v>
              </c:pt>
              <c:pt idx="4">
                <c:v>1</c:v>
              </c:pt>
              <c:pt idx="5">
                <c:v>2</c:v>
              </c:pt>
              <c:pt idx="6">
                <c:v>1</c:v>
              </c:pt>
              <c:pt idx="7">
                <c:v>1</c:v>
              </c:pt>
              <c:pt idx="8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1B48-4E32-8AB4-8BBE0848A9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Aux!$N$2:$N$7</c:f>
              <c:strCache>
                <c:ptCount val="6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Intimidad / propia imagen / inviolabilidad domicilio</c:v>
                </c:pt>
                <c:pt idx="4">
                  <c:v>Administración Pública</c:v>
                </c:pt>
                <c:pt idx="5">
                  <c:v>Administración Justicia</c:v>
                </c:pt>
              </c:strCache>
            </c:strRef>
          </c:cat>
          <c:val>
            <c:numLit>
              <c:formatCode>General</c:formatCode>
              <c:ptCount val="6"/>
              <c:pt idx="0">
                <c:v>9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B0CC-4A47-A6E2-5E28E84C35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Aux!$F$2:$F$12</c:f>
              <c:strCache>
                <c:ptCount val="11"/>
                <c:pt idx="0">
                  <c:v>Vida / integridad</c:v>
                </c:pt>
                <c:pt idx="1">
                  <c:v>Libertad</c:v>
                </c:pt>
                <c:pt idx="2">
                  <c:v>Patrimonio</c:v>
                </c:pt>
                <c:pt idx="3">
                  <c:v>Hacienda Pública / Seguridad Social</c:v>
                </c:pt>
                <c:pt idx="4">
                  <c:v>Ordenación territorio</c:v>
                </c:pt>
                <c:pt idx="5">
                  <c:v>Medio ambiente</c:v>
                </c:pt>
                <c:pt idx="6">
                  <c:v>Drogas</c:v>
                </c:pt>
                <c:pt idx="7">
                  <c:v>Seguridad Vial </c:v>
                </c:pt>
                <c:pt idx="8">
                  <c:v>Administración Pública</c:v>
                </c:pt>
                <c:pt idx="9">
                  <c:v>Orden público</c:v>
                </c:pt>
                <c:pt idx="10">
                  <c:v>Otros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12</c:v>
              </c:pt>
              <c:pt idx="1">
                <c:v>28</c:v>
              </c:pt>
              <c:pt idx="2">
                <c:v>65</c:v>
              </c:pt>
              <c:pt idx="3">
                <c:v>14</c:v>
              </c:pt>
              <c:pt idx="4">
                <c:v>19</c:v>
              </c:pt>
              <c:pt idx="5">
                <c:v>20</c:v>
              </c:pt>
              <c:pt idx="6">
                <c:v>79</c:v>
              </c:pt>
              <c:pt idx="7">
                <c:v>22</c:v>
              </c:pt>
              <c:pt idx="8">
                <c:v>28</c:v>
              </c:pt>
              <c:pt idx="9">
                <c:v>22</c:v>
              </c:pt>
              <c:pt idx="10">
                <c:v>40</c:v>
              </c:pt>
            </c:numLit>
          </c:val>
          <c:extLst>
            <c:ext xmlns:c16="http://schemas.microsoft.com/office/drawing/2014/chart" uri="{C3380CC4-5D6E-409C-BE32-E72D297353CC}">
              <c16:uniqueId val="{00000000-C8E6-420B-87C2-67338965EF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Aux!$E$2:$E$13</c:f>
              <c:strCache>
                <c:ptCount val="12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Patrimonio</c:v>
                </c:pt>
                <c:pt idx="6">
                  <c:v>Derechos extranjeros</c:v>
                </c:pt>
                <c:pt idx="7">
                  <c:v>Seguridad colectiva</c:v>
                </c:pt>
                <c:pt idx="8">
                  <c:v>Drogas</c:v>
                </c:pt>
                <c:pt idx="9">
                  <c:v>Seguridad Vial </c:v>
                </c:pt>
                <c:pt idx="10">
                  <c:v>Administración Justicia</c:v>
                </c:pt>
                <c:pt idx="11">
                  <c:v>Orden público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13</c:v>
              </c:pt>
              <c:pt idx="1">
                <c:v>5</c:v>
              </c:pt>
              <c:pt idx="2">
                <c:v>1</c:v>
              </c:pt>
              <c:pt idx="3">
                <c:v>3</c:v>
              </c:pt>
              <c:pt idx="4">
                <c:v>3</c:v>
              </c:pt>
              <c:pt idx="5">
                <c:v>81</c:v>
              </c:pt>
              <c:pt idx="6">
                <c:v>5</c:v>
              </c:pt>
              <c:pt idx="7">
                <c:v>2</c:v>
              </c:pt>
              <c:pt idx="8">
                <c:v>41</c:v>
              </c:pt>
              <c:pt idx="9">
                <c:v>3</c:v>
              </c:pt>
              <c:pt idx="10">
                <c:v>10</c:v>
              </c:pt>
              <c:pt idx="11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623B-494A-857B-F2FCE918A2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6.3310866141732286E-2"/>
          <c:w val="0.27392224409448818"/>
          <c:h val="0.9366891338582676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DD4-405A-A830-BC3DB8D29ED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DD4-405A-A830-BC3DB8D29ED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152</c:v>
                </c:pt>
                <c:pt idx="1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DD4-405A-A830-BC3DB8D29E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Aux!$O$2:$O$10</c:f>
              <c:strCache>
                <c:ptCount val="9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Vial </c:v>
                </c:pt>
                <c:pt idx="5">
                  <c:v>Falsedades</c:v>
                </c:pt>
                <c:pt idx="6">
                  <c:v>Administración Justicia</c:v>
                </c:pt>
                <c:pt idx="7">
                  <c:v>Orden público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179</c:v>
              </c:pt>
              <c:pt idx="1">
                <c:v>425</c:v>
              </c:pt>
              <c:pt idx="2">
                <c:v>372</c:v>
              </c:pt>
              <c:pt idx="3">
                <c:v>286</c:v>
              </c:pt>
              <c:pt idx="4">
                <c:v>2343</c:v>
              </c:pt>
              <c:pt idx="5">
                <c:v>63</c:v>
              </c:pt>
              <c:pt idx="6">
                <c:v>304</c:v>
              </c:pt>
              <c:pt idx="7">
                <c:v>144</c:v>
              </c:pt>
              <c:pt idx="8">
                <c:v>137</c:v>
              </c:pt>
            </c:numLit>
          </c:val>
          <c:extLst>
            <c:ext xmlns:c16="http://schemas.microsoft.com/office/drawing/2014/chart" uri="{C3380CC4-5D6E-409C-BE32-E72D297353CC}">
              <c16:uniqueId val="{00000000-A7F1-4AFD-93B8-70709B52C6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847036818639051"/>
          <c:y val="0.31168831168831168"/>
          <c:w val="0.76776161138578858"/>
          <c:h val="0.3636363636363636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573-472F-858E-EDF58EA6A7E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573-472F-858E-EDF58EA6A7E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573-472F-858E-EDF58EA6A7E3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InformeDatosMenores!$L$6:$N$7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Ref>
              <c:f>InformeDatosMenores!$L$8:$N$8</c:f>
              <c:numCache>
                <c:formatCode>#,##0</c:formatCode>
                <c:ptCount val="3"/>
                <c:pt idx="0">
                  <c:v>17</c:v>
                </c:pt>
                <c:pt idx="1">
                  <c:v>87</c:v>
                </c:pt>
                <c:pt idx="2">
                  <c:v>598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573-472F-858E-EDF58EA6A7E3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Medidas</a:t>
            </a:r>
          </a:p>
        </c:rich>
      </c:tx>
      <c:layout>
        <c:manualLayout>
          <c:xMode val="edge"/>
          <c:yMode val="edge"/>
          <c:x val="0.46237858406903681"/>
          <c:y val="0.13475215598050244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339740913067687"/>
          <c:y val="0.34296137982752156"/>
          <c:w val="0.43434343434343431"/>
          <c:h val="0.502533558305211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E1B-4513-B385-22B629746D5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E1B-4513-B385-22B629746D5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E1B-4513-B385-22B629746D5D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AE1B-4513-B385-22B629746D5D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AE1B-4513-B385-22B629746D5D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AE1B-4513-B385-22B629746D5D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AE1B-4513-B385-22B629746D5D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AE1B-4513-B385-22B629746D5D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AE1B-4513-B385-22B629746D5D}"/>
              </c:ext>
            </c:extLst>
          </c:dPt>
          <c:dLbls>
            <c:dLbl>
              <c:idx val="5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AE1B-4513-B385-22B629746D5D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InformeDatosMenores!$S$7:$AA$7</c:f>
              <c:strCache>
                <c:ptCount val="9"/>
                <c:pt idx="0">
                  <c:v>Expedientes de ejecución</c:v>
                </c:pt>
                <c:pt idx="1">
                  <c:v>Internamientos</c:v>
                </c:pt>
                <c:pt idx="2">
                  <c:v>Permanencias de fines de semana</c:v>
                </c:pt>
                <c:pt idx="3">
                  <c:v>Libertad vigilada</c:v>
                </c:pt>
                <c:pt idx="4">
                  <c:v>Prestaciones en beneficio de la comunidad</c:v>
                </c:pt>
                <c:pt idx="5">
                  <c:v>Privación de permisos y licencias</c:v>
                </c:pt>
                <c:pt idx="6">
                  <c:v>Convivencia Familiar Educativa</c:v>
                </c:pt>
                <c:pt idx="7">
                  <c:v>Amonestaciones</c:v>
                </c:pt>
                <c:pt idx="8">
                  <c:v>Otras</c:v>
                </c:pt>
              </c:strCache>
            </c:strRef>
          </c:cat>
          <c:val>
            <c:numRef>
              <c:f>InformeDatosMenores!$S$8:$AA$8</c:f>
              <c:numCache>
                <c:formatCode>#,##0</c:formatCode>
                <c:ptCount val="9"/>
                <c:pt idx="0">
                  <c:v>687</c:v>
                </c:pt>
                <c:pt idx="1">
                  <c:v>93</c:v>
                </c:pt>
                <c:pt idx="2">
                  <c:v>7</c:v>
                </c:pt>
                <c:pt idx="3">
                  <c:v>333</c:v>
                </c:pt>
                <c:pt idx="4">
                  <c:v>88</c:v>
                </c:pt>
                <c:pt idx="5">
                  <c:v>0</c:v>
                </c:pt>
                <c:pt idx="6">
                  <c:v>33</c:v>
                </c:pt>
                <c:pt idx="7">
                  <c:v>32</c:v>
                </c:pt>
                <c:pt idx="8">
                  <c:v>130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E1B-4513-B385-22B629746D5D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5"/>
        <c:delete val="1"/>
      </c:legendEntry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795922626967853"/>
          <c:y val="0.1897775010027232"/>
          <c:w val="0.76020408163265307"/>
          <c:h val="0.39403973509933776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EB0-48DA-AADE-AFA9721069E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EB0-48DA-AADE-AFA9721069E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EB0-48DA-AADE-AFA9721069E2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AEB0-48DA-AADE-AFA9721069E2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AEB0-48DA-AADE-AFA9721069E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InformeDatosMenores!$D$9:$H$9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Ref>
              <c:f>InformeDatosMenores!$D$10:$H$10</c:f>
              <c:numCache>
                <c:formatCode>#,##0</c:formatCode>
                <c:ptCount val="5"/>
                <c:pt idx="0">
                  <c:v>942</c:v>
                </c:pt>
                <c:pt idx="1">
                  <c:v>73</c:v>
                </c:pt>
                <c:pt idx="2">
                  <c:v>28</c:v>
                </c:pt>
                <c:pt idx="3">
                  <c:v>816</c:v>
                </c:pt>
                <c:pt idx="4">
                  <c:v>183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EB0-48DA-AADE-AFA9721069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6.75965206138497E-2"/>
          <c:y val="0.67026415598854427"/>
          <c:w val="0.79127674895508837"/>
          <c:h val="0.1983981057327619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559465223097116"/>
          <c:y val="8.3314453028277127E-2"/>
          <c:w val="0.62890704969666755"/>
          <c:h val="0.56637331297621962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C79-4864-884D-CDF47EB2ED7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C79-4864-884D-CDF47EB2ED7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C79-4864-884D-CDF47EB2ED77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EC79-4864-884D-CDF47EB2ED77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EC79-4864-884D-CDF47EB2ED77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EC79-4864-884D-CDF47EB2ED77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EC79-4864-884D-CDF47EB2ED77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EC79-4864-884D-CDF47EB2ED77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EC79-4864-884D-CDF47EB2ED77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EC79-4864-884D-CDF47EB2ED77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EC79-4864-884D-CDF47EB2ED77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B-EC79-4864-884D-CDF47EB2ED77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EC79-4864-884D-CDF47EB2ED77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EC79-4864-884D-CDF47EB2ED77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EC79-4864-884D-CDF47EB2ED77}"/>
              </c:ext>
            </c:extLst>
          </c:dPt>
          <c:dLbls>
            <c:dLbl>
              <c:idx val="9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EC79-4864-884D-CDF47EB2ED77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749C-4740-84CA-F313B77F15F7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DatosMenores!$B$4:$B$20</c:f>
              <c:strCache>
                <c:ptCount val="17"/>
                <c:pt idx="0">
                  <c:v>Homicidio/Asesinato dolosos</c:v>
                </c:pt>
                <c:pt idx="1">
                  <c:v>Lesiones</c:v>
                </c:pt>
                <c:pt idx="2">
                  <c:v>Agresión sexual</c:v>
                </c:pt>
                <c:pt idx="3">
                  <c:v>Abuso sexual</c:v>
                </c:pt>
                <c:pt idx="4">
                  <c:v>Robos con fuerza</c:v>
                </c:pt>
                <c:pt idx="5">
                  <c:v>Robos con violencia o intimidación</c:v>
                </c:pt>
                <c:pt idx="6">
                  <c:v>Hurtos</c:v>
                </c:pt>
                <c:pt idx="7">
                  <c:v>Daños</c:v>
                </c:pt>
                <c:pt idx="8">
                  <c:v>Contra la salud pública</c:v>
                </c:pt>
                <c:pt idx="9">
                  <c:v>Conduccción etílica/drogas</c:v>
                </c:pt>
                <c:pt idx="10">
                  <c:v>Conducción temeraria</c:v>
                </c:pt>
                <c:pt idx="11">
                  <c:v>Conducción sin permiso</c:v>
                </c:pt>
                <c:pt idx="12">
                  <c:v>Violencia doméstica</c:v>
                </c:pt>
                <c:pt idx="13">
                  <c:v>Violencia de género</c:v>
                </c:pt>
                <c:pt idx="14">
                  <c:v>Otros</c:v>
                </c:pt>
                <c:pt idx="15">
                  <c:v>Atentados y delitos de resistencia y desobediencia grave</c:v>
                </c:pt>
                <c:pt idx="16">
                  <c:v>Otros delitos contra el orden público</c:v>
                </c:pt>
              </c:strCache>
            </c:strRef>
          </c:cat>
          <c:val>
            <c:numRef>
              <c:f>DatosMenores!$C$4:$C$20</c:f>
              <c:numCache>
                <c:formatCode>#,##0</c:formatCode>
                <c:ptCount val="17"/>
                <c:pt idx="0">
                  <c:v>1</c:v>
                </c:pt>
                <c:pt idx="1">
                  <c:v>458</c:v>
                </c:pt>
                <c:pt idx="2">
                  <c:v>24</c:v>
                </c:pt>
                <c:pt idx="3">
                  <c:v>71</c:v>
                </c:pt>
                <c:pt idx="4">
                  <c:v>182</c:v>
                </c:pt>
                <c:pt idx="5">
                  <c:v>71</c:v>
                </c:pt>
                <c:pt idx="6">
                  <c:v>394</c:v>
                </c:pt>
                <c:pt idx="7">
                  <c:v>126</c:v>
                </c:pt>
                <c:pt idx="8">
                  <c:v>47</c:v>
                </c:pt>
                <c:pt idx="9">
                  <c:v>0</c:v>
                </c:pt>
                <c:pt idx="10">
                  <c:v>4</c:v>
                </c:pt>
                <c:pt idx="11">
                  <c:v>73</c:v>
                </c:pt>
                <c:pt idx="12">
                  <c:v>224</c:v>
                </c:pt>
                <c:pt idx="13">
                  <c:v>41</c:v>
                </c:pt>
                <c:pt idx="14">
                  <c:v>691</c:v>
                </c:pt>
                <c:pt idx="15">
                  <c:v>49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EC79-4864-884D-CDF47EB2ED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9"/>
        <c:delete val="1"/>
      </c:legendEntry>
      <c:legendEntry>
        <c:idx val="16"/>
        <c:delete val="1"/>
      </c:legendEntry>
      <c:layout>
        <c:manualLayout>
          <c:xMode val="edge"/>
          <c:yMode val="edge"/>
          <c:x val="1.8950951443569557E-2"/>
          <c:y val="0.64317598679369969"/>
          <c:w val="0.96904254155730551"/>
          <c:h val="0.3411008639210618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651664482399783"/>
          <c:y val="8.6780601288475298E-2"/>
          <c:w val="0.81282564451910178"/>
          <c:h val="0.5224719101123596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134-4B39-AF01-B4A385666C2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134-4B39-AF01-B4A385666C2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134-4B39-AF01-B4A385666C2B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0134-4B39-AF01-B4A385666C2B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0134-4B39-AF01-B4A385666C2B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0134-4B39-AF01-B4A385666C2B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0134-4B39-AF01-B4A385666C2B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0134-4B39-AF01-B4A385666C2B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0134-4B39-AF01-B4A385666C2B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0134-4B39-AF01-B4A385666C2B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0134-4B39-AF01-B4A385666C2B}"/>
              </c:ext>
            </c:extLst>
          </c:dPt>
          <c:dLbls>
            <c:dLbl>
              <c:idx val="5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134-4B39-AF01-B4A385666C2B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0134-4B39-AF01-B4A385666C2B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0134-4B39-AF01-B4A385666C2B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TablasMenoresAux!$B$4:$B$14</c:f>
              <c:strCache>
                <c:ptCount val="11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Intervención en acogimientos</c:v>
                </c:pt>
                <c:pt idx="4">
                  <c:v>Intervención en adopciones</c:v>
                </c:pt>
                <c:pt idx="5">
                  <c:v>Defensa de los derechos fundamentales</c:v>
                </c:pt>
                <c:pt idx="6">
                  <c:v>Sustracción internacional de menores</c:v>
                </c:pt>
                <c:pt idx="7">
                  <c:v>Visitas a Centros</c:v>
                </c:pt>
                <c:pt idx="8">
                  <c:v>Ensayos Clínicos</c:v>
                </c:pt>
                <c:pt idx="9">
                  <c:v>Impugnación a instacia del Fiscal</c:v>
                </c:pt>
                <c:pt idx="10">
                  <c:v>Impugnación a instancia de particulares</c:v>
                </c:pt>
              </c:strCache>
            </c:strRef>
          </c:cat>
          <c:val>
            <c:numRef>
              <c:f>TablasMenoresAux!$C$4:$C$14</c:f>
              <c:numCache>
                <c:formatCode>0</c:formatCode>
                <c:ptCount val="11"/>
                <c:pt idx="0" formatCode="#,##0">
                  <c:v>381</c:v>
                </c:pt>
                <c:pt idx="1">
                  <c:v>9</c:v>
                </c:pt>
                <c:pt idx="2">
                  <c:v>761</c:v>
                </c:pt>
                <c:pt idx="3">
                  <c:v>5</c:v>
                </c:pt>
                <c:pt idx="4">
                  <c:v>53</c:v>
                </c:pt>
                <c:pt idx="5">
                  <c:v>0</c:v>
                </c:pt>
                <c:pt idx="6">
                  <c:v>2</c:v>
                </c:pt>
                <c:pt idx="7">
                  <c:v>23</c:v>
                </c:pt>
                <c:pt idx="8">
                  <c:v>0</c:v>
                </c:pt>
                <c:pt idx="9">
                  <c:v>0</c:v>
                </c:pt>
                <c:pt idx="10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0134-4B39-AF01-B4A385666C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5"/>
        <c:delete val="1"/>
      </c:legendEntry>
      <c:legendEntry>
        <c:idx val="8"/>
        <c:delete val="1"/>
      </c:legendEntry>
      <c:legendEntry>
        <c:idx val="9"/>
        <c:delete val="1"/>
      </c:legendEntry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766513128546679"/>
          <c:y val="0.18585044243474871"/>
          <c:w val="0.72081307603936495"/>
          <c:h val="0.3737704918032787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A24-4D19-BAD9-B428022A430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A24-4D19-BAD9-B428022A430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A24-4D19-BAD9-B428022A430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AA24-4D19-BAD9-B428022A430C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AA24-4D19-BAD9-B428022A430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InformeDatosMenores!$D$7:$H$7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Ref>
              <c:f>InformeDatosMenores!$D$8:$H$8</c:f>
              <c:numCache>
                <c:formatCode>#,##0</c:formatCode>
                <c:ptCount val="5"/>
                <c:pt idx="0">
                  <c:v>2456</c:v>
                </c:pt>
                <c:pt idx="1">
                  <c:v>269</c:v>
                </c:pt>
                <c:pt idx="2">
                  <c:v>241</c:v>
                </c:pt>
                <c:pt idx="3">
                  <c:v>1973</c:v>
                </c:pt>
                <c:pt idx="4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A24-4D19-BAD9-B428022A43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5512537217432"/>
          <c:y val="0.58622569393679913"/>
          <c:w val="0.64824209226811069"/>
          <c:h val="0.3262703899413104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177905393404772E-2"/>
          <c:y val="0.57395816194617455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446-490C-AE8B-794B64BC4CB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446-490C-AE8B-794B64BC4CB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446-490C-AE8B-794B64BC4CB2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A446-490C-AE8B-794B64BC4CB2}"/>
              </c:ext>
            </c:extLst>
          </c:dPt>
          <c:dLbls>
            <c:dLbl>
              <c:idx val="2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446-490C-AE8B-794B64BC4CB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DatosMenores!$B$26:$B$29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DatosMenores!$C$26:$C$29</c:f>
              <c:numCache>
                <c:formatCode>#,##0</c:formatCode>
                <c:ptCount val="4"/>
                <c:pt idx="0">
                  <c:v>8</c:v>
                </c:pt>
                <c:pt idx="1">
                  <c:v>24</c:v>
                </c:pt>
                <c:pt idx="2">
                  <c:v>0</c:v>
                </c:pt>
                <c:pt idx="3">
                  <c:v>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446-490C-AE8B-794B64BC4C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64475192046080931"/>
          <c:y val="0.58743138302402476"/>
          <c:w val="0.2782046158703847"/>
          <c:h val="0.3860794452932189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75151403751E-3"/>
          <c:y val="0.61216489312637834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7CE-43B1-9E40-6249F65F3BD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7CE-43B1-9E40-6249F65F3BD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7CE-43B1-9E40-6249F65F3BD0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E7CE-43B1-9E40-6249F65F3BD0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E7CE-43B1-9E40-6249F65F3BD0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7CE-43B1-9E40-6249F65F3BD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E7CE-43B1-9E40-6249F65F3BD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DatosMenores!$B$37:$B$41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DatosMenores!$C$37:$C$41</c:f>
              <c:numCache>
                <c:formatCode>#,##0</c:formatCode>
                <c:ptCount val="5"/>
                <c:pt idx="0">
                  <c:v>5</c:v>
                </c:pt>
                <c:pt idx="1">
                  <c:v>39</c:v>
                </c:pt>
                <c:pt idx="2">
                  <c:v>29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7CE-43B1-9E40-6249F65F3B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61067930465062714"/>
          <c:y val="0.55976317877392401"/>
          <c:w val="0.34304735210032311"/>
          <c:h val="0.3999154801782374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E27-49E9-A821-49B38575F03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E27-49E9-A821-49B38575F03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46</c:v>
                </c:pt>
                <c:pt idx="1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E27-49E9-A821-49B38575F0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0BD-4730-ADBB-35CAB2FC8CF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0BD-4730-ADBB-35CAB2FC8CF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C0BD-4730-ADBB-35CAB2FC8CF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172</c:v>
                </c:pt>
                <c:pt idx="1">
                  <c:v>4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0BD-4730-ADBB-35CAB2FC8C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422625326039852"/>
          <c:y val="0.34828717530998282"/>
          <c:w val="0.26792115354739543"/>
          <c:h val="0.3207000633541496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6BE-4C10-8719-7005CDE6052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6BE-4C10-8719-7005CDE6052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6BE-4C10-8719-7005CDE60528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16BE-4C10-8719-7005CDE60528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6BE-4C10-8719-7005CDE6052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DatosViolenciaDoméstica!$A$32:$A$35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DatosViolenciaDoméstica!$C$32:$C$35</c:f>
              <c:numCache>
                <c:formatCode>#,##0</c:formatCode>
                <c:ptCount val="4"/>
                <c:pt idx="0">
                  <c:v>3</c:v>
                </c:pt>
                <c:pt idx="1">
                  <c:v>3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BE-4C10-8719-7005CDE605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3"/>
        <c:delete val="1"/>
      </c:legendEntry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Aux!$P$2:$P$6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540</c:v>
              </c:pt>
              <c:pt idx="1">
                <c:v>271</c:v>
              </c:pt>
              <c:pt idx="2">
                <c:v>29</c:v>
              </c:pt>
              <c:pt idx="3">
                <c:v>12</c:v>
              </c:pt>
              <c:pt idx="4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0746-4BAC-AB40-4585CAA93E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Aux!$Q$2:$Q$6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117</c:v>
              </c:pt>
              <c:pt idx="1">
                <c:v>95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AE04-478C-B60B-B1C22CC9A4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Aux!$R$2:$R$8</c:f>
              <c:strCache>
                <c:ptCount val="7"/>
                <c:pt idx="0">
                  <c:v>Ex Cónyuge</c:v>
                </c:pt>
                <c:pt idx="1">
                  <c:v>Pareja de Hecho</c:v>
                </c:pt>
                <c:pt idx="2">
                  <c:v>Ex Pareja de Hecho</c:v>
                </c:pt>
                <c:pt idx="3">
                  <c:v>Hijos</c:v>
                </c:pt>
                <c:pt idx="4">
                  <c:v>Progenitores</c:v>
                </c:pt>
                <c:pt idx="5">
                  <c:v>Abuelos y otros ascendientes</c:v>
                </c:pt>
                <c:pt idx="6">
                  <c:v>Otros parientes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</c:v>
              </c:pt>
              <c:pt idx="1">
                <c:v>2</c:v>
              </c:pt>
              <c:pt idx="2">
                <c:v>10</c:v>
              </c:pt>
              <c:pt idx="3">
                <c:v>16</c:v>
              </c:pt>
              <c:pt idx="4">
                <c:v>65</c:v>
              </c:pt>
              <c:pt idx="5">
                <c:v>15</c:v>
              </c:pt>
              <c:pt idx="6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0-018D-4F38-863C-E6B54B4BC4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4DC-4DEF-8FD3-C0F3DD9EB49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4DC-4DEF-8FD3-C0F3DD9EB49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369</c:v>
                </c:pt>
                <c:pt idx="1">
                  <c:v>731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4DC-4DEF-8FD3-C0F3DD9EB4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A16-4490-929D-B0F4B283E6B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A16-4490-929D-B0F4B283E6B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A16-4490-929D-B0F4B283E6B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BA16-4490-929D-B0F4B283E6BC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A16-4490-929D-B0F4B283E6B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DatosViolenciaGénero!$A$36:$A$39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civiles</c:v>
                </c:pt>
              </c:strCache>
            </c:strRef>
          </c:cat>
          <c:val>
            <c:numRef>
              <c:f>DatosViolenciaGénero!$C$36:$C$39</c:f>
              <c:numCache>
                <c:formatCode>#,##0</c:formatCode>
                <c:ptCount val="4"/>
                <c:pt idx="0">
                  <c:v>357</c:v>
                </c:pt>
                <c:pt idx="1">
                  <c:v>273</c:v>
                </c:pt>
                <c:pt idx="2">
                  <c:v>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A16-4490-929D-B0F4B283E6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3"/>
        <c:delete val="1"/>
      </c:legendEntry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Aux!$S$2:$S$6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3057</c:v>
              </c:pt>
              <c:pt idx="1">
                <c:v>975</c:v>
              </c:pt>
              <c:pt idx="2">
                <c:v>141</c:v>
              </c:pt>
              <c:pt idx="3">
                <c:v>28</c:v>
              </c:pt>
              <c:pt idx="4">
                <c:v>566</c:v>
              </c:pt>
            </c:numLit>
          </c:val>
          <c:extLst>
            <c:ext xmlns:c16="http://schemas.microsoft.com/office/drawing/2014/chart" uri="{C3380CC4-5D6E-409C-BE32-E72D297353CC}">
              <c16:uniqueId val="{00000000-A19C-4E58-B5FB-AC2C4B4F93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Aux!$T$2:$T$6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607</c:v>
              </c:pt>
              <c:pt idx="1">
                <c:v>356</c:v>
              </c:pt>
              <c:pt idx="2">
                <c:v>5</c:v>
              </c:pt>
              <c:pt idx="3">
                <c:v>2</c:v>
              </c:pt>
              <c:pt idx="4">
                <c:v>239</c:v>
              </c:pt>
            </c:numLit>
          </c:val>
          <c:extLst>
            <c:ext xmlns:c16="http://schemas.microsoft.com/office/drawing/2014/chart" uri="{C3380CC4-5D6E-409C-BE32-E72D297353CC}">
              <c16:uniqueId val="{00000000-9E71-433C-A541-490C2DEC7B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Aux!$U$2:$U$5</c:f>
              <c:strCache>
                <c:ptCount val="4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122</c:v>
              </c:pt>
              <c:pt idx="1">
                <c:v>91</c:v>
              </c:pt>
              <c:pt idx="2">
                <c:v>410</c:v>
              </c:pt>
              <c:pt idx="3">
                <c:v>454</c:v>
              </c:pt>
            </c:numLit>
          </c:val>
          <c:extLst>
            <c:ext xmlns:c16="http://schemas.microsoft.com/office/drawing/2014/chart" uri="{C3380CC4-5D6E-409C-BE32-E72D297353CC}">
              <c16:uniqueId val="{00000000-4134-40B6-879A-78D906171C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824960"/>
        <c:axId val="150285120"/>
      </c:barChart>
      <c:catAx>
        <c:axId val="150824960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0285120"/>
        <c:crosses val="autoZero"/>
        <c:auto val="1"/>
        <c:lblAlgn val="ctr"/>
        <c:lblOffset val="100"/>
        <c:tickMarkSkip val="1"/>
        <c:noMultiLvlLbl val="0"/>
      </c:catAx>
      <c:valAx>
        <c:axId val="150285120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0824960"/>
        <c:crosses val="autoZero"/>
        <c:crossBetween val="between"/>
      </c:valAx>
      <c:spPr>
        <a:solidFill>
          <a:srgbClr val="D9D9D9"/>
        </a:solidFill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8E8-44E7-9449-BB433961FD1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8E8-44E7-9449-BB433961FD1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8E8-44E7-9449-BB433961FD1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InformeDatosGrales!$BX$6:$BZ$6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InformeDatosGrales!$BX$7:$BZ$7</c:f>
              <c:numCache>
                <c:formatCode>#,##0</c:formatCode>
                <c:ptCount val="3"/>
                <c:pt idx="0">
                  <c:v>2387</c:v>
                </c:pt>
                <c:pt idx="1">
                  <c:v>812</c:v>
                </c:pt>
                <c:pt idx="2">
                  <c:v>1042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8E8-44E7-9449-BB433961FD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Aux!$AA$2:$AA$3</c:f>
              <c:strCache>
                <c:ptCount val="2"/>
                <c:pt idx="0">
                  <c:v>Delito de homicidio por accidente laboral</c:v>
                </c:pt>
                <c:pt idx="1">
                  <c:v>Delito de lesiones por accidente laboral</c:v>
                </c:pt>
              </c:strCache>
            </c:strRef>
          </c:cat>
          <c:val>
            <c:numLit>
              <c:formatCode>General</c:formatCode>
              <c:ptCount val="2"/>
              <c:pt idx="0">
                <c:v>7</c:v>
              </c:pt>
              <c:pt idx="1">
                <c:v>37</c:v>
              </c:pt>
            </c:numLit>
          </c:val>
          <c:extLst>
            <c:ext xmlns:c16="http://schemas.microsoft.com/office/drawing/2014/chart" uri="{C3380CC4-5D6E-409C-BE32-E72D297353CC}">
              <c16:uniqueId val="{00000000-AB34-4A21-A44F-0F95A12D3F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Aux!$AB$2:$AB$3</c:f>
              <c:strCache>
                <c:ptCount val="2"/>
                <c:pt idx="0">
                  <c:v>Homicidio en accidente laboral</c:v>
                </c:pt>
                <c:pt idx="1">
                  <c:v>Lesiones en accidente laboral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12</c:v>
              </c:pt>
              <c:pt idx="1">
                <c:v>23</c:v>
              </c:pt>
            </c:numLit>
          </c:val>
          <c:extLst>
            <c:ext xmlns:c16="http://schemas.microsoft.com/office/drawing/2014/chart" uri="{C3380CC4-5D6E-409C-BE32-E72D297353CC}">
              <c16:uniqueId val="{00000000-A159-4A3C-B72A-786B5944DC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Aux!$AD$2:$AD$7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</c:v>
              </c:pt>
              <c:pt idx="1">
                <c:v>576</c:v>
              </c:pt>
              <c:pt idx="2">
                <c:v>48</c:v>
              </c:pt>
              <c:pt idx="3">
                <c:v>1</c:v>
              </c:pt>
              <c:pt idx="4">
                <c:v>16</c:v>
              </c:pt>
              <c:pt idx="5">
                <c:v>286</c:v>
              </c:pt>
            </c:numLit>
          </c:val>
          <c:extLst>
            <c:ext xmlns:c16="http://schemas.microsoft.com/office/drawing/2014/chart" uri="{C3380CC4-5D6E-409C-BE32-E72D297353CC}">
              <c16:uniqueId val="{00000000-BB33-40AD-B5C1-D93CFB62CE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Aux!$AL$2:$AL$8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14</c:v>
              </c:pt>
              <c:pt idx="1">
                <c:v>1467</c:v>
              </c:pt>
              <c:pt idx="2">
                <c:v>27</c:v>
              </c:pt>
              <c:pt idx="3">
                <c:v>9</c:v>
              </c:pt>
              <c:pt idx="4">
                <c:v>53</c:v>
              </c:pt>
              <c:pt idx="5">
                <c:v>919</c:v>
              </c:pt>
              <c:pt idx="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71D8-440C-B25D-CC7899A6E7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Aux!$AM$2:$AM$7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15</c:v>
              </c:pt>
              <c:pt idx="1">
                <c:v>1288</c:v>
              </c:pt>
              <c:pt idx="2">
                <c:v>19</c:v>
              </c:pt>
              <c:pt idx="3">
                <c:v>9</c:v>
              </c:pt>
              <c:pt idx="4">
                <c:v>39</c:v>
              </c:pt>
              <c:pt idx="5">
                <c:v>797</c:v>
              </c:pt>
            </c:numLit>
          </c:val>
          <c:extLst>
            <c:ext xmlns:c16="http://schemas.microsoft.com/office/drawing/2014/chart" uri="{C3380CC4-5D6E-409C-BE32-E72D297353CC}">
              <c16:uniqueId val="{00000000-6F0F-40A0-BFC4-F2C72B5D65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Aux!$AN$2:$AN$6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</c:v>
              </c:pt>
              <c:pt idx="1">
                <c:v>105</c:v>
              </c:pt>
              <c:pt idx="2">
                <c:v>15</c:v>
              </c:pt>
              <c:pt idx="3">
                <c:v>6</c:v>
              </c:pt>
              <c:pt idx="4">
                <c:v>55</c:v>
              </c:pt>
            </c:numLit>
          </c:val>
          <c:extLst>
            <c:ext xmlns:c16="http://schemas.microsoft.com/office/drawing/2014/chart" uri="{C3380CC4-5D6E-409C-BE32-E72D297353CC}">
              <c16:uniqueId val="{00000000-5BDF-45DB-B167-5368DFCE7F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Aux!$AO$2:$AO$5</c:f>
              <c:strCache>
                <c:ptCount val="4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76</c:v>
              </c:pt>
              <c:pt idx="1">
                <c:v>15</c:v>
              </c:pt>
              <c:pt idx="2">
                <c:v>6</c:v>
              </c:pt>
              <c:pt idx="3">
                <c:v>55</c:v>
              </c:pt>
            </c:numLit>
          </c:val>
          <c:extLst>
            <c:ext xmlns:c16="http://schemas.microsoft.com/office/drawing/2014/chart" uri="{C3380CC4-5D6E-409C-BE32-E72D297353CC}">
              <c16:uniqueId val="{00000000-D407-41C8-B520-0DC1F9367C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Aux!$AT$2</c:f>
              <c:strCache>
                <c:ptCount val="1"/>
                <c:pt idx="0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1"/>
              <c:pt idx="0">
                <c:v>22</c:v>
              </c:pt>
            </c:numLit>
          </c:val>
          <c:extLst>
            <c:ext xmlns:c16="http://schemas.microsoft.com/office/drawing/2014/chart" uri="{C3380CC4-5D6E-409C-BE32-E72D297353CC}">
              <c16:uniqueId val="{00000000-F096-48EE-9ADE-8DBCA70066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Aux!$AU$2:$AU$3</c:f>
              <c:strCache>
                <c:ptCount val="2"/>
                <c:pt idx="0">
                  <c:v>Conducción bajo la influencia de alcohol/drogas</c:v>
                </c:pt>
                <c:pt idx="1">
                  <c:v>Conducción temeraria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189B-4B20-9BB9-6BBCC8CC30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Aux!$AV$2:$AV$7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14</c:v>
              </c:pt>
              <c:pt idx="1">
                <c:v>1564</c:v>
              </c:pt>
              <c:pt idx="2">
                <c:v>30</c:v>
              </c:pt>
              <c:pt idx="3">
                <c:v>9</c:v>
              </c:pt>
              <c:pt idx="4">
                <c:v>32</c:v>
              </c:pt>
              <c:pt idx="5">
                <c:v>694</c:v>
              </c:pt>
            </c:numLit>
          </c:val>
          <c:extLst>
            <c:ext xmlns:c16="http://schemas.microsoft.com/office/drawing/2014/chart" uri="{C3380CC4-5D6E-409C-BE32-E72D297353CC}">
              <c16:uniqueId val="{00000000-7637-4054-8DAF-C81BE8BFFD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5A8-4F9B-876C-D27B58BA5A8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5A8-4F9B-876C-D27B58BA5A8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7468</c:v>
                </c:pt>
                <c:pt idx="1">
                  <c:v>76591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5A8-4F9B-876C-D27B58BA5A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Aux!$AE$2:$AE$6</c:f>
              <c:strCache>
                <c:ptCount val="5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Patrimonio histórico</c:v>
                </c:pt>
                <c:pt idx="3">
                  <c:v>Flora y fauna</c:v>
                </c:pt>
                <c:pt idx="4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38</c:v>
              </c:pt>
              <c:pt idx="1">
                <c:v>59</c:v>
              </c:pt>
              <c:pt idx="2">
                <c:v>5</c:v>
              </c:pt>
              <c:pt idx="3">
                <c:v>2</c:v>
              </c:pt>
              <c:pt idx="4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1-7A32-441C-80E7-83BD7ACC76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Aux!$AF$2:$AF$6</c:f>
              <c:strCache>
                <c:ptCount val="5"/>
                <c:pt idx="0">
                  <c:v>Diligencias Urgentes</c:v>
                </c:pt>
                <c:pt idx="1">
                  <c:v>Juicios Rápidos</c:v>
                </c:pt>
                <c:pt idx="2">
                  <c:v>Diligencias Previas Juzgado Instrucción</c:v>
                </c:pt>
                <c:pt idx="3">
                  <c:v>Procedimiento Abreviado Juzgado Penal</c:v>
                </c:pt>
                <c:pt idx="4">
                  <c:v>Jurado Audiencia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</c:v>
              </c:pt>
              <c:pt idx="1">
                <c:v>2</c:v>
              </c:pt>
              <c:pt idx="2">
                <c:v>62</c:v>
              </c:pt>
              <c:pt idx="3">
                <c:v>17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EEED-4A66-8E23-6237095154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Aux!$AW$2:$AW$4</c:f>
              <c:strCache>
                <c:ptCount val="3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10</c:v>
              </c:pt>
              <c:pt idx="2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1-1E1D-406A-94EE-F5F43C1387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0E0-4EF1-A6EE-04457D05BF1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0E0-4EF1-A6EE-04457D05BF1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0E0-4EF1-A6EE-04457D05BF1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1336</c:v>
                </c:pt>
                <c:pt idx="1">
                  <c:v>1823</c:v>
                </c:pt>
                <c:pt idx="2">
                  <c:v>4425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0E0-4EF1-A6EE-04457D05BF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BE9-4210-9F78-B29005466FE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BE9-4210-9F78-B29005466FE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3530</c:v>
                </c:pt>
                <c:pt idx="1">
                  <c:v>895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BE9-4210-9F78-B29005466F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1CF-4847-9377-60D5EF55533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1CF-4847-9377-60D5EF55533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1601</c:v>
                </c:pt>
                <c:pt idx="1">
                  <c:v>1539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1CF-4847-9377-60D5EF5553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1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6.xml"/><Relationship Id="rId3" Type="http://schemas.openxmlformats.org/officeDocument/2006/relationships/chart" Target="../charts/chart21.xml"/><Relationship Id="rId7" Type="http://schemas.openxmlformats.org/officeDocument/2006/relationships/chart" Target="../charts/chart25.xml"/><Relationship Id="rId12" Type="http://schemas.openxmlformats.org/officeDocument/2006/relationships/chart" Target="../charts/chart30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Relationship Id="rId6" Type="http://schemas.openxmlformats.org/officeDocument/2006/relationships/chart" Target="../charts/chart24.xml"/><Relationship Id="rId11" Type="http://schemas.openxmlformats.org/officeDocument/2006/relationships/chart" Target="../charts/chart29.xml"/><Relationship Id="rId5" Type="http://schemas.openxmlformats.org/officeDocument/2006/relationships/chart" Target="../charts/chart23.xml"/><Relationship Id="rId10" Type="http://schemas.openxmlformats.org/officeDocument/2006/relationships/chart" Target="../charts/chart28.xml"/><Relationship Id="rId4" Type="http://schemas.openxmlformats.org/officeDocument/2006/relationships/chart" Target="../charts/chart22.xml"/><Relationship Id="rId9" Type="http://schemas.openxmlformats.org/officeDocument/2006/relationships/chart" Target="../charts/chart27.xml"/></Relationships>
</file>

<file path=xl/drawings/_rels/drawing1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8.xml"/><Relationship Id="rId3" Type="http://schemas.openxmlformats.org/officeDocument/2006/relationships/chart" Target="../charts/chart33.xml"/><Relationship Id="rId7" Type="http://schemas.openxmlformats.org/officeDocument/2006/relationships/chart" Target="../charts/chart37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Relationship Id="rId6" Type="http://schemas.openxmlformats.org/officeDocument/2006/relationships/chart" Target="../charts/chart36.xml"/><Relationship Id="rId5" Type="http://schemas.openxmlformats.org/officeDocument/2006/relationships/chart" Target="../charts/chart35.xml"/><Relationship Id="rId4" Type="http://schemas.openxmlformats.org/officeDocument/2006/relationships/chart" Target="../charts/chart34.xml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1.xml"/><Relationship Id="rId2" Type="http://schemas.openxmlformats.org/officeDocument/2006/relationships/chart" Target="../charts/chart40.xml"/><Relationship Id="rId1" Type="http://schemas.openxmlformats.org/officeDocument/2006/relationships/chart" Target="../charts/chart39.xml"/><Relationship Id="rId5" Type="http://schemas.openxmlformats.org/officeDocument/2006/relationships/chart" Target="../charts/chart43.xml"/><Relationship Id="rId4" Type="http://schemas.openxmlformats.org/officeDocument/2006/relationships/chart" Target="../charts/chart42.xml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6.xml"/><Relationship Id="rId2" Type="http://schemas.openxmlformats.org/officeDocument/2006/relationships/chart" Target="../charts/chart45.xml"/><Relationship Id="rId1" Type="http://schemas.openxmlformats.org/officeDocument/2006/relationships/chart" Target="../charts/chart44.xml"/><Relationship Id="rId5" Type="http://schemas.openxmlformats.org/officeDocument/2006/relationships/chart" Target="../charts/chart48.xml"/><Relationship Id="rId4" Type="http://schemas.openxmlformats.org/officeDocument/2006/relationships/chart" Target="../charts/chart47.xml"/></Relationships>
</file>

<file path=xl/drawings/_rels/drawing3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1.xml"/><Relationship Id="rId2" Type="http://schemas.openxmlformats.org/officeDocument/2006/relationships/chart" Target="../charts/chart50.xml"/><Relationship Id="rId1" Type="http://schemas.openxmlformats.org/officeDocument/2006/relationships/chart" Target="../charts/chart49.xml"/></Relationships>
</file>

<file path=xl/drawings/_rels/drawing3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9.xml"/><Relationship Id="rId3" Type="http://schemas.openxmlformats.org/officeDocument/2006/relationships/chart" Target="../charts/chart54.xml"/><Relationship Id="rId7" Type="http://schemas.openxmlformats.org/officeDocument/2006/relationships/chart" Target="../charts/chart58.xml"/><Relationship Id="rId2" Type="http://schemas.openxmlformats.org/officeDocument/2006/relationships/chart" Target="../charts/chart53.xml"/><Relationship Id="rId1" Type="http://schemas.openxmlformats.org/officeDocument/2006/relationships/chart" Target="../charts/chart52.xml"/><Relationship Id="rId6" Type="http://schemas.openxmlformats.org/officeDocument/2006/relationships/chart" Target="../charts/chart57.xml"/><Relationship Id="rId5" Type="http://schemas.openxmlformats.org/officeDocument/2006/relationships/chart" Target="../charts/chart56.xml"/><Relationship Id="rId4" Type="http://schemas.openxmlformats.org/officeDocument/2006/relationships/chart" Target="../charts/chart55.xml"/></Relationships>
</file>

<file path=xl/drawings/_rels/drawing3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2.xml"/><Relationship Id="rId2" Type="http://schemas.openxmlformats.org/officeDocument/2006/relationships/chart" Target="../charts/chart61.xml"/><Relationship Id="rId1" Type="http://schemas.openxmlformats.org/officeDocument/2006/relationships/chart" Target="../charts/chart6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30480</xdr:colOff>
      <xdr:row>6</xdr:row>
      <xdr:rowOff>152400</xdr:rowOff>
    </xdr:from>
    <xdr:to>
      <xdr:col>27</xdr:col>
      <xdr:colOff>358140</xdr:colOff>
      <xdr:row>17</xdr:row>
      <xdr:rowOff>144780</xdr:rowOff>
    </xdr:to>
    <xdr:graphicFrame macro="">
      <xdr:nvGraphicFramePr>
        <xdr:cNvPr id="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35</xdr:col>
      <xdr:colOff>160020</xdr:colOff>
      <xdr:row>6</xdr:row>
      <xdr:rowOff>144780</xdr:rowOff>
    </xdr:from>
    <xdr:to>
      <xdr:col>38</xdr:col>
      <xdr:colOff>396240</xdr:colOff>
      <xdr:row>17</xdr:row>
      <xdr:rowOff>144780</xdr:rowOff>
    </xdr:to>
    <xdr:graphicFrame macro="">
      <xdr:nvGraphicFramePr>
        <xdr:cNvPr id="3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32</xdr:col>
      <xdr:colOff>342900</xdr:colOff>
      <xdr:row>6</xdr:row>
      <xdr:rowOff>121920</xdr:rowOff>
    </xdr:from>
    <xdr:to>
      <xdr:col>35</xdr:col>
      <xdr:colOff>579120</xdr:colOff>
      <xdr:row>17</xdr:row>
      <xdr:rowOff>137160</xdr:rowOff>
    </xdr:to>
    <xdr:graphicFrame macro="">
      <xdr:nvGraphicFramePr>
        <xdr:cNvPr id="4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40</xdr:col>
      <xdr:colOff>449580</xdr:colOff>
      <xdr:row>6</xdr:row>
      <xdr:rowOff>152400</xdr:rowOff>
    </xdr:from>
    <xdr:to>
      <xdr:col>44</xdr:col>
      <xdr:colOff>624840</xdr:colOff>
      <xdr:row>19</xdr:row>
      <xdr:rowOff>91440</xdr:rowOff>
    </xdr:to>
    <xdr:graphicFrame macro="">
      <xdr:nvGraphicFramePr>
        <xdr:cNvPr id="5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74</xdr:col>
      <xdr:colOff>767715</xdr:colOff>
      <xdr:row>6</xdr:row>
      <xdr:rowOff>182880</xdr:rowOff>
    </xdr:from>
    <xdr:to>
      <xdr:col>79</xdr:col>
      <xdr:colOff>112395</xdr:colOff>
      <xdr:row>17</xdr:row>
      <xdr:rowOff>99060</xdr:rowOff>
    </xdr:to>
    <xdr:graphicFrame macro="">
      <xdr:nvGraphicFramePr>
        <xdr:cNvPr id="6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213360</xdr:colOff>
      <xdr:row>6</xdr:row>
      <xdr:rowOff>15240</xdr:rowOff>
    </xdr:from>
    <xdr:to>
      <xdr:col>3</xdr:col>
      <xdr:colOff>1165860</xdr:colOff>
      <xdr:row>18</xdr:row>
      <xdr:rowOff>45720</xdr:rowOff>
    </xdr:to>
    <xdr:graphicFrame macro="">
      <xdr:nvGraphicFramePr>
        <xdr:cNvPr id="8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464820</xdr:colOff>
      <xdr:row>5</xdr:row>
      <xdr:rowOff>160020</xdr:rowOff>
    </xdr:from>
    <xdr:to>
      <xdr:col>11</xdr:col>
      <xdr:colOff>22860</xdr:colOff>
      <xdr:row>17</xdr:row>
      <xdr:rowOff>160020</xdr:rowOff>
    </xdr:to>
    <xdr:graphicFrame macro="">
      <xdr:nvGraphicFramePr>
        <xdr:cNvPr id="9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678180</xdr:colOff>
      <xdr:row>5</xdr:row>
      <xdr:rowOff>160020</xdr:rowOff>
    </xdr:from>
    <xdr:to>
      <xdr:col>14</xdr:col>
      <xdr:colOff>640080</xdr:colOff>
      <xdr:row>17</xdr:row>
      <xdr:rowOff>60960</xdr:rowOff>
    </xdr:to>
    <xdr:graphicFrame macro="">
      <xdr:nvGraphicFramePr>
        <xdr:cNvPr id="10" name="Grá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62</xdr:col>
      <xdr:colOff>99060</xdr:colOff>
      <xdr:row>41</xdr:row>
      <xdr:rowOff>30480</xdr:rowOff>
    </xdr:from>
    <xdr:to>
      <xdr:col>70</xdr:col>
      <xdr:colOff>548640</xdr:colOff>
      <xdr:row>50</xdr:row>
      <xdr:rowOff>22860</xdr:rowOff>
    </xdr:to>
    <xdr:graphicFrame macro="">
      <xdr:nvGraphicFramePr>
        <xdr:cNvPr id="11" name="Gráfico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62</xdr:col>
      <xdr:colOff>99060</xdr:colOff>
      <xdr:row>55</xdr:row>
      <xdr:rowOff>30480</xdr:rowOff>
    </xdr:from>
    <xdr:to>
      <xdr:col>70</xdr:col>
      <xdr:colOff>548640</xdr:colOff>
      <xdr:row>64</xdr:row>
      <xdr:rowOff>22860</xdr:rowOff>
    </xdr:to>
    <xdr:graphicFrame macro="">
      <xdr:nvGraphicFramePr>
        <xdr:cNvPr id="12" name="Gráfico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26</xdr:col>
      <xdr:colOff>807720</xdr:colOff>
      <xdr:row>6</xdr:row>
      <xdr:rowOff>137160</xdr:rowOff>
    </xdr:from>
    <xdr:to>
      <xdr:col>29</xdr:col>
      <xdr:colOff>579120</xdr:colOff>
      <xdr:row>17</xdr:row>
      <xdr:rowOff>137160</xdr:rowOff>
    </xdr:to>
    <xdr:graphicFrame macro="">
      <xdr:nvGraphicFramePr>
        <xdr:cNvPr id="13" name="Gráfico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88</xdr:col>
      <xdr:colOff>441960</xdr:colOff>
      <xdr:row>6</xdr:row>
      <xdr:rowOff>106680</xdr:rowOff>
    </xdr:from>
    <xdr:to>
      <xdr:col>91</xdr:col>
      <xdr:colOff>701040</xdr:colOff>
      <xdr:row>18</xdr:row>
      <xdr:rowOff>76200</xdr:rowOff>
    </xdr:to>
    <xdr:graphicFrame macro="">
      <xdr:nvGraphicFramePr>
        <xdr:cNvPr id="14" name="Gráfico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3</xdr:col>
      <xdr:colOff>711200</xdr:colOff>
      <xdr:row>7</xdr:row>
      <xdr:rowOff>31750</xdr:rowOff>
    </xdr:from>
    <xdr:to>
      <xdr:col>6</xdr:col>
      <xdr:colOff>60325</xdr:colOff>
      <xdr:row>21</xdr:row>
      <xdr:rowOff>50800</xdr:rowOff>
    </xdr:to>
    <xdr:graphicFrame macro="">
      <xdr:nvGraphicFramePr>
        <xdr:cNvPr id="15" name="graficoDiligenciasPrev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16</xdr:col>
      <xdr:colOff>679450</xdr:colOff>
      <xdr:row>6</xdr:row>
      <xdr:rowOff>190500</xdr:rowOff>
    </xdr:from>
    <xdr:to>
      <xdr:col>22</xdr:col>
      <xdr:colOff>381000</xdr:colOff>
      <xdr:row>18</xdr:row>
      <xdr:rowOff>47625</xdr:rowOff>
    </xdr:to>
    <xdr:graphicFrame macro="">
      <xdr:nvGraphicFramePr>
        <xdr:cNvPr id="16" name="graficoCalifica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47</xdr:col>
      <xdr:colOff>488950</xdr:colOff>
      <xdr:row>7</xdr:row>
      <xdr:rowOff>95250</xdr:rowOff>
    </xdr:from>
    <xdr:to>
      <xdr:col>55</xdr:col>
      <xdr:colOff>546100</xdr:colOff>
      <xdr:row>17</xdr:row>
      <xdr:rowOff>0</xdr:rowOff>
    </xdr:to>
    <xdr:graphicFrame macro="">
      <xdr:nvGraphicFramePr>
        <xdr:cNvPr id="17" name="graficoDiligsInvestigac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56</xdr:col>
      <xdr:colOff>38100</xdr:colOff>
      <xdr:row>6</xdr:row>
      <xdr:rowOff>107950</xdr:rowOff>
    </xdr:from>
    <xdr:to>
      <xdr:col>60</xdr:col>
      <xdr:colOff>723900</xdr:colOff>
      <xdr:row>15</xdr:row>
      <xdr:rowOff>69850</xdr:rowOff>
    </xdr:to>
    <xdr:graphicFrame macro="">
      <xdr:nvGraphicFramePr>
        <xdr:cNvPr id="18" name="graficoDiligsInvestigacion_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62</xdr:col>
      <xdr:colOff>282575</xdr:colOff>
      <xdr:row>7</xdr:row>
      <xdr:rowOff>95250</xdr:rowOff>
    </xdr:from>
    <xdr:to>
      <xdr:col>72</xdr:col>
      <xdr:colOff>438150</xdr:colOff>
      <xdr:row>18</xdr:row>
      <xdr:rowOff>92075</xdr:rowOff>
    </xdr:to>
    <xdr:graphicFrame macro="">
      <xdr:nvGraphicFramePr>
        <xdr:cNvPr id="19" name="graficoCivi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282575</xdr:colOff>
      <xdr:row>23</xdr:row>
      <xdr:rowOff>44450</xdr:rowOff>
    </xdr:from>
    <xdr:to>
      <xdr:col>74</xdr:col>
      <xdr:colOff>63500</xdr:colOff>
      <xdr:row>35</xdr:row>
      <xdr:rowOff>142875</xdr:rowOff>
    </xdr:to>
    <xdr:graphicFrame macro="">
      <xdr:nvGraphicFramePr>
        <xdr:cNvPr id="20" name="graficoCivilMatrimon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28574</xdr:rowOff>
    </xdr:from>
    <xdr:to>
      <xdr:col>4</xdr:col>
      <xdr:colOff>3067050</xdr:colOff>
      <xdr:row>24</xdr:row>
      <xdr:rowOff>28575</xdr:rowOff>
    </xdr:to>
    <xdr:graphicFrame macro="">
      <xdr:nvGraphicFramePr>
        <xdr:cNvPr id="2" name="graficoDelitosDilPrev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184150</xdr:colOff>
      <xdr:row>3</xdr:row>
      <xdr:rowOff>28575</xdr:rowOff>
    </xdr:from>
    <xdr:to>
      <xdr:col>9</xdr:col>
      <xdr:colOff>3216275</xdr:colOff>
      <xdr:row>19</xdr:row>
      <xdr:rowOff>98425</xdr:rowOff>
    </xdr:to>
    <xdr:graphicFrame macro="">
      <xdr:nvGraphicFramePr>
        <xdr:cNvPr id="3" name="graficoDelitosIncDilUrgent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333375</xdr:colOff>
      <xdr:row>3</xdr:row>
      <xdr:rowOff>28575</xdr:rowOff>
    </xdr:from>
    <xdr:to>
      <xdr:col>14</xdr:col>
      <xdr:colOff>3365500</xdr:colOff>
      <xdr:row>19</xdr:row>
      <xdr:rowOff>98425</xdr:rowOff>
    </xdr:to>
    <xdr:graphicFrame macro="">
      <xdr:nvGraphicFramePr>
        <xdr:cNvPr id="4" name="graficoDelitosCalDilUrgent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508000</xdr:colOff>
      <xdr:row>3</xdr:row>
      <xdr:rowOff>28575</xdr:rowOff>
    </xdr:from>
    <xdr:to>
      <xdr:col>20</xdr:col>
      <xdr:colOff>139700</xdr:colOff>
      <xdr:row>19</xdr:row>
      <xdr:rowOff>98425</xdr:rowOff>
    </xdr:to>
    <xdr:graphicFrame macro="">
      <xdr:nvGraphicFramePr>
        <xdr:cNvPr id="5" name="graficoDelitosIncProcAb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377825</xdr:colOff>
      <xdr:row>3</xdr:row>
      <xdr:rowOff>28575</xdr:rowOff>
    </xdr:from>
    <xdr:to>
      <xdr:col>25</xdr:col>
      <xdr:colOff>9525</xdr:colOff>
      <xdr:row>19</xdr:row>
      <xdr:rowOff>98425</xdr:rowOff>
    </xdr:to>
    <xdr:graphicFrame macro="">
      <xdr:nvGraphicFramePr>
        <xdr:cNvPr id="6" name="graficoDelitosCalProcAb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266700</xdr:colOff>
      <xdr:row>2</xdr:row>
      <xdr:rowOff>152399</xdr:rowOff>
    </xdr:from>
    <xdr:to>
      <xdr:col>29</xdr:col>
      <xdr:colOff>3298825</xdr:colOff>
      <xdr:row>24</xdr:row>
      <xdr:rowOff>9525</xdr:rowOff>
    </xdr:to>
    <xdr:graphicFrame macro="">
      <xdr:nvGraphicFramePr>
        <xdr:cNvPr id="7" name="graficoDelitosIncSumar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32</xdr:col>
      <xdr:colOff>25400</xdr:colOff>
      <xdr:row>3</xdr:row>
      <xdr:rowOff>28575</xdr:rowOff>
    </xdr:from>
    <xdr:to>
      <xdr:col>36</xdr:col>
      <xdr:colOff>0</xdr:colOff>
      <xdr:row>19</xdr:row>
      <xdr:rowOff>98425</xdr:rowOff>
    </xdr:to>
    <xdr:graphicFrame macro="">
      <xdr:nvGraphicFramePr>
        <xdr:cNvPr id="8" name="graficoDelitosCalSumar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254000</xdr:colOff>
      <xdr:row>3</xdr:row>
      <xdr:rowOff>28575</xdr:rowOff>
    </xdr:from>
    <xdr:to>
      <xdr:col>39</xdr:col>
      <xdr:colOff>3286125</xdr:colOff>
      <xdr:row>19</xdr:row>
      <xdr:rowOff>98425</xdr:rowOff>
    </xdr:to>
    <xdr:graphicFrame macro="">
      <xdr:nvGraphicFramePr>
        <xdr:cNvPr id="9" name="graficoDelitosIncJurad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415925</xdr:colOff>
      <xdr:row>3</xdr:row>
      <xdr:rowOff>28575</xdr:rowOff>
    </xdr:from>
    <xdr:to>
      <xdr:col>45</xdr:col>
      <xdr:colOff>47625</xdr:colOff>
      <xdr:row>19</xdr:row>
      <xdr:rowOff>98425</xdr:rowOff>
    </xdr:to>
    <xdr:graphicFrame macro="">
      <xdr:nvGraphicFramePr>
        <xdr:cNvPr id="10" name="graficoDelitosCalJurad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46</xdr:col>
      <xdr:colOff>107950</xdr:colOff>
      <xdr:row>3</xdr:row>
      <xdr:rowOff>28575</xdr:rowOff>
    </xdr:from>
    <xdr:to>
      <xdr:col>49</xdr:col>
      <xdr:colOff>3140075</xdr:colOff>
      <xdr:row>19</xdr:row>
      <xdr:rowOff>98425</xdr:rowOff>
    </xdr:to>
    <xdr:graphicFrame macro="">
      <xdr:nvGraphicFramePr>
        <xdr:cNvPr id="11" name="graficoDelitosDilInvestigac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51</xdr:col>
      <xdr:colOff>104775</xdr:colOff>
      <xdr:row>3</xdr:row>
      <xdr:rowOff>28575</xdr:rowOff>
    </xdr:from>
    <xdr:to>
      <xdr:col>54</xdr:col>
      <xdr:colOff>3136900</xdr:colOff>
      <xdr:row>21</xdr:row>
      <xdr:rowOff>47625</xdr:rowOff>
    </xdr:to>
    <xdr:graphicFrame macro="">
      <xdr:nvGraphicFramePr>
        <xdr:cNvPr id="12" name="graficoDelitosPris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215900</xdr:colOff>
      <xdr:row>3</xdr:row>
      <xdr:rowOff>28575</xdr:rowOff>
    </xdr:from>
    <xdr:to>
      <xdr:col>59</xdr:col>
      <xdr:colOff>3248025</xdr:colOff>
      <xdr:row>19</xdr:row>
      <xdr:rowOff>98425</xdr:rowOff>
    </xdr:to>
    <xdr:graphicFrame macro="">
      <xdr:nvGraphicFramePr>
        <xdr:cNvPr id="13" name="graficoDelitos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8</xdr:row>
      <xdr:rowOff>45720</xdr:rowOff>
    </xdr:from>
    <xdr:to>
      <xdr:col>13</xdr:col>
      <xdr:colOff>754380</xdr:colOff>
      <xdr:row>24</xdr:row>
      <xdr:rowOff>144780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0</xdr:colOff>
      <xdr:row>9</xdr:row>
      <xdr:rowOff>91440</xdr:rowOff>
    </xdr:from>
    <xdr:to>
      <xdr:col>27</xdr:col>
      <xdr:colOff>0</xdr:colOff>
      <xdr:row>24</xdr:row>
      <xdr:rowOff>121920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7620</xdr:colOff>
      <xdr:row>10</xdr:row>
      <xdr:rowOff>22860</xdr:rowOff>
    </xdr:from>
    <xdr:to>
      <xdr:col>8</xdr:col>
      <xdr:colOff>0</xdr:colOff>
      <xdr:row>27</xdr:row>
      <xdr:rowOff>121920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30</xdr:col>
      <xdr:colOff>51435</xdr:colOff>
      <xdr:row>12</xdr:row>
      <xdr:rowOff>110490</xdr:rowOff>
    </xdr:from>
    <xdr:to>
      <xdr:col>38</xdr:col>
      <xdr:colOff>51435</xdr:colOff>
      <xdr:row>35</xdr:row>
      <xdr:rowOff>123825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41</xdr:col>
      <xdr:colOff>28575</xdr:colOff>
      <xdr:row>12</xdr:row>
      <xdr:rowOff>17145</xdr:rowOff>
    </xdr:from>
    <xdr:to>
      <xdr:col>47</xdr:col>
      <xdr:colOff>36195</xdr:colOff>
      <xdr:row>33</xdr:row>
      <xdr:rowOff>9525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7620</xdr:colOff>
      <xdr:row>10</xdr:row>
      <xdr:rowOff>22860</xdr:rowOff>
    </xdr:from>
    <xdr:to>
      <xdr:col>5</xdr:col>
      <xdr:colOff>22860</xdr:colOff>
      <xdr:row>27</xdr:row>
      <xdr:rowOff>152400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19</xdr:col>
      <xdr:colOff>0</xdr:colOff>
      <xdr:row>24</xdr:row>
      <xdr:rowOff>152400</xdr:rowOff>
    </xdr:from>
    <xdr:to>
      <xdr:col>23</xdr:col>
      <xdr:colOff>30480</xdr:colOff>
      <xdr:row>40</xdr:row>
      <xdr:rowOff>144780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23</xdr:col>
      <xdr:colOff>0</xdr:colOff>
      <xdr:row>24</xdr:row>
      <xdr:rowOff>137160</xdr:rowOff>
    </xdr:from>
    <xdr:to>
      <xdr:col>26</xdr:col>
      <xdr:colOff>899160</xdr:colOff>
      <xdr:row>39</xdr:row>
      <xdr:rowOff>121920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0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5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6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7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8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9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70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7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9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90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9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60960</xdr:colOff>
      <xdr:row>5</xdr:row>
      <xdr:rowOff>0</xdr:rowOff>
    </xdr:from>
    <xdr:to>
      <xdr:col>27</xdr:col>
      <xdr:colOff>2537460</xdr:colOff>
      <xdr:row>19</xdr:row>
      <xdr:rowOff>99060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396240</xdr:colOff>
      <xdr:row>20</xdr:row>
      <xdr:rowOff>45720</xdr:rowOff>
    </xdr:from>
    <xdr:to>
      <xdr:col>28</xdr:col>
      <xdr:colOff>30480</xdr:colOff>
      <xdr:row>34</xdr:row>
      <xdr:rowOff>99060</xdr:rowOff>
    </xdr:to>
    <xdr:graphicFrame macro="">
      <xdr:nvGraphicFramePr>
        <xdr:cNvPr id="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95250</xdr:colOff>
      <xdr:row>3</xdr:row>
      <xdr:rowOff>19050</xdr:rowOff>
    </xdr:from>
    <xdr:to>
      <xdr:col>12</xdr:col>
      <xdr:colOff>2946400</xdr:colOff>
      <xdr:row>22</xdr:row>
      <xdr:rowOff>117475</xdr:rowOff>
    </xdr:to>
    <xdr:graphicFrame macro="">
      <xdr:nvGraphicFramePr>
        <xdr:cNvPr id="4" name="graficoVDomesticaInco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117475</xdr:colOff>
      <xdr:row>3</xdr:row>
      <xdr:rowOff>19050</xdr:rowOff>
    </xdr:from>
    <xdr:to>
      <xdr:col>17</xdr:col>
      <xdr:colOff>2968625</xdr:colOff>
      <xdr:row>22</xdr:row>
      <xdr:rowOff>117475</xdr:rowOff>
    </xdr:to>
    <xdr:graphicFrame macro="">
      <xdr:nvGraphicFramePr>
        <xdr:cNvPr id="5" name="graficoVDomesticaCalific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139700</xdr:colOff>
      <xdr:row>3</xdr:row>
      <xdr:rowOff>19050</xdr:rowOff>
    </xdr:from>
    <xdr:to>
      <xdr:col>22</xdr:col>
      <xdr:colOff>2990850</xdr:colOff>
      <xdr:row>22</xdr:row>
      <xdr:rowOff>117475</xdr:rowOff>
    </xdr:to>
    <xdr:graphicFrame macro="">
      <xdr:nvGraphicFramePr>
        <xdr:cNvPr id="6" name="graficoVDomesticaParentes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76200</xdr:colOff>
      <xdr:row>4</xdr:row>
      <xdr:rowOff>144780</xdr:rowOff>
    </xdr:from>
    <xdr:to>
      <xdr:col>27</xdr:col>
      <xdr:colOff>2545080</xdr:colOff>
      <xdr:row>19</xdr:row>
      <xdr:rowOff>76200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335280</xdr:colOff>
      <xdr:row>20</xdr:row>
      <xdr:rowOff>38100</xdr:rowOff>
    </xdr:from>
    <xdr:to>
      <xdr:col>28</xdr:col>
      <xdr:colOff>0</xdr:colOff>
      <xdr:row>34</xdr:row>
      <xdr:rowOff>91440</xdr:rowOff>
    </xdr:to>
    <xdr:graphicFrame macro="">
      <xdr:nvGraphicFramePr>
        <xdr:cNvPr id="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95250</xdr:colOff>
      <xdr:row>3</xdr:row>
      <xdr:rowOff>19050</xdr:rowOff>
    </xdr:from>
    <xdr:to>
      <xdr:col>12</xdr:col>
      <xdr:colOff>2946400</xdr:colOff>
      <xdr:row>22</xdr:row>
      <xdr:rowOff>117475</xdr:rowOff>
    </xdr:to>
    <xdr:graphicFrame macro="">
      <xdr:nvGraphicFramePr>
        <xdr:cNvPr id="4" name="graficoVGeneroInco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117475</xdr:colOff>
      <xdr:row>3</xdr:row>
      <xdr:rowOff>19050</xdr:rowOff>
    </xdr:from>
    <xdr:to>
      <xdr:col>17</xdr:col>
      <xdr:colOff>2968625</xdr:colOff>
      <xdr:row>22</xdr:row>
      <xdr:rowOff>117475</xdr:rowOff>
    </xdr:to>
    <xdr:graphicFrame macro="">
      <xdr:nvGraphicFramePr>
        <xdr:cNvPr id="5" name="graficoVGeneroCalific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139700</xdr:colOff>
      <xdr:row>3</xdr:row>
      <xdr:rowOff>19050</xdr:rowOff>
    </xdr:from>
    <xdr:to>
      <xdr:col>22</xdr:col>
      <xdr:colOff>2990850</xdr:colOff>
      <xdr:row>22</xdr:row>
      <xdr:rowOff>117475</xdr:rowOff>
    </xdr:to>
    <xdr:graphicFrame macro="">
      <xdr:nvGraphicFramePr>
        <xdr:cNvPr id="6" name="graficoVGeneroParentes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20</xdr:row>
      <xdr:rowOff>38100</xdr:rowOff>
    </xdr:from>
    <xdr:to>
      <xdr:col>16</xdr:col>
      <xdr:colOff>7620</xdr:colOff>
      <xdr:row>34</xdr:row>
      <xdr:rowOff>91440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3" name="graficoSinLabInfrac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282575</xdr:colOff>
      <xdr:row>3</xdr:row>
      <xdr:rowOff>95250</xdr:rowOff>
    </xdr:from>
    <xdr:to>
      <xdr:col>9</xdr:col>
      <xdr:colOff>3314700</xdr:colOff>
      <xdr:row>20</xdr:row>
      <xdr:rowOff>31750</xdr:rowOff>
    </xdr:to>
    <xdr:graphicFrame macro="">
      <xdr:nvGraphicFramePr>
        <xdr:cNvPr id="4" name="graficoSinLabDelit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2" name="graficoSVialDilPre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282575</xdr:colOff>
      <xdr:row>3</xdr:row>
      <xdr:rowOff>95250</xdr:rowOff>
    </xdr:from>
    <xdr:to>
      <xdr:col>9</xdr:col>
      <xdr:colOff>3314700</xdr:colOff>
      <xdr:row>20</xdr:row>
      <xdr:rowOff>31750</xdr:rowOff>
    </xdr:to>
    <xdr:graphicFrame macro="">
      <xdr:nvGraphicFramePr>
        <xdr:cNvPr id="3" name="graficoSVialDilUrgInc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168275</xdr:colOff>
      <xdr:row>3</xdr:row>
      <xdr:rowOff>95250</xdr:rowOff>
    </xdr:from>
    <xdr:to>
      <xdr:col>14</xdr:col>
      <xdr:colOff>3200400</xdr:colOff>
      <xdr:row>20</xdr:row>
      <xdr:rowOff>31750</xdr:rowOff>
    </xdr:to>
    <xdr:graphicFrame macro="">
      <xdr:nvGraphicFramePr>
        <xdr:cNvPr id="4" name="graficoSVialDilUrgC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53975</xdr:colOff>
      <xdr:row>3</xdr:row>
      <xdr:rowOff>95250</xdr:rowOff>
    </xdr:from>
    <xdr:to>
      <xdr:col>19</xdr:col>
      <xdr:colOff>3086100</xdr:colOff>
      <xdr:row>20</xdr:row>
      <xdr:rowOff>31750</xdr:rowOff>
    </xdr:to>
    <xdr:graphicFrame macro="">
      <xdr:nvGraphicFramePr>
        <xdr:cNvPr id="5" name="graficoSVialPAInc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193675</xdr:colOff>
      <xdr:row>3</xdr:row>
      <xdr:rowOff>95250</xdr:rowOff>
    </xdr:from>
    <xdr:to>
      <xdr:col>24</xdr:col>
      <xdr:colOff>3225800</xdr:colOff>
      <xdr:row>20</xdr:row>
      <xdr:rowOff>31750</xdr:rowOff>
    </xdr:to>
    <xdr:graphicFrame macro="">
      <xdr:nvGraphicFramePr>
        <xdr:cNvPr id="6" name="graficoSVialPAC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44</xdr:col>
      <xdr:colOff>3403600</xdr:colOff>
      <xdr:row>3</xdr:row>
      <xdr:rowOff>95250</xdr:rowOff>
    </xdr:from>
    <xdr:to>
      <xdr:col>49</xdr:col>
      <xdr:colOff>2654300</xdr:colOff>
      <xdr:row>20</xdr:row>
      <xdr:rowOff>31750</xdr:rowOff>
    </xdr:to>
    <xdr:graphicFrame macro="">
      <xdr:nvGraphicFramePr>
        <xdr:cNvPr id="7" name="graficoSVialDilIn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49</xdr:col>
      <xdr:colOff>3416300</xdr:colOff>
      <xdr:row>3</xdr:row>
      <xdr:rowOff>95250</xdr:rowOff>
    </xdr:from>
    <xdr:to>
      <xdr:col>54</xdr:col>
      <xdr:colOff>2667000</xdr:colOff>
      <xdr:row>20</xdr:row>
      <xdr:rowOff>31750</xdr:rowOff>
    </xdr:to>
    <xdr:graphicFrame macro="">
      <xdr:nvGraphicFramePr>
        <xdr:cNvPr id="8" name="graficoSVialMedidasP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56</xdr:col>
      <xdr:colOff>155575</xdr:colOff>
      <xdr:row>3</xdr:row>
      <xdr:rowOff>95250</xdr:rowOff>
    </xdr:from>
    <xdr:to>
      <xdr:col>59</xdr:col>
      <xdr:colOff>3187700</xdr:colOff>
      <xdr:row>20</xdr:row>
      <xdr:rowOff>31750</xdr:rowOff>
    </xdr:to>
    <xdr:graphicFrame macro="">
      <xdr:nvGraphicFramePr>
        <xdr:cNvPr id="9" name="graficoSVial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2" name="graficoMAmbDilIn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282575</xdr:colOff>
      <xdr:row>3</xdr:row>
      <xdr:rowOff>85725</xdr:rowOff>
    </xdr:from>
    <xdr:to>
      <xdr:col>9</xdr:col>
      <xdr:colOff>3314700</xdr:colOff>
      <xdr:row>21</xdr:row>
      <xdr:rowOff>50800</xdr:rowOff>
    </xdr:to>
    <xdr:graphicFrame macro="">
      <xdr:nvGraphicFramePr>
        <xdr:cNvPr id="3" name="graficoMAmbProcJud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168275</xdr:colOff>
      <xdr:row>3</xdr:row>
      <xdr:rowOff>85725</xdr:rowOff>
    </xdr:from>
    <xdr:to>
      <xdr:col>18</xdr:col>
      <xdr:colOff>152400</xdr:colOff>
      <xdr:row>21</xdr:row>
      <xdr:rowOff>50800</xdr:rowOff>
    </xdr:to>
    <xdr:graphicFrame macro="">
      <xdr:nvGraphicFramePr>
        <xdr:cNvPr id="4" name="graficoMambSentCond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4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0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31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showGridLines="0" tabSelected="1" workbookViewId="0">
      <selection activeCell="A4" sqref="A4"/>
    </sheetView>
  </sheetViews>
  <sheetFormatPr baseColWidth="10" defaultColWidth="9.140625" defaultRowHeight="15" x14ac:dyDescent="0.25"/>
  <cols>
    <col min="1" max="1" width="30.28515625" customWidth="1"/>
    <col min="2" max="2" width="26.42578125" customWidth="1"/>
    <col min="3" max="3" width="1.28515625" customWidth="1"/>
    <col min="4" max="4" width="0.5703125" customWidth="1"/>
    <col min="5" max="39" width="9.28515625" customWidth="1"/>
  </cols>
  <sheetData>
    <row r="1" spans="1:2" x14ac:dyDescent="0.25">
      <c r="A1" s="196" t="s">
        <v>0</v>
      </c>
      <c r="B1" s="196"/>
    </row>
    <row r="2" spans="1:2" x14ac:dyDescent="0.25">
      <c r="A2" s="1" t="s">
        <v>1</v>
      </c>
    </row>
    <row r="3" spans="1:2" x14ac:dyDescent="0.25">
      <c r="A3" s="2" t="s">
        <v>2</v>
      </c>
    </row>
    <row r="4" spans="1:2" x14ac:dyDescent="0.25">
      <c r="A4" s="1" t="s">
        <v>3</v>
      </c>
    </row>
    <row r="5" spans="1:2" x14ac:dyDescent="0.25">
      <c r="A5" s="2" t="s">
        <v>4</v>
      </c>
    </row>
    <row r="6" spans="1:2" x14ac:dyDescent="0.25">
      <c r="A6" s="1" t="s">
        <v>5</v>
      </c>
    </row>
    <row r="7" spans="1:2" x14ac:dyDescent="0.25">
      <c r="A7" s="2" t="s">
        <v>6</v>
      </c>
    </row>
    <row r="8" spans="1:2" x14ac:dyDescent="0.25">
      <c r="A8" s="1" t="s">
        <v>7</v>
      </c>
    </row>
    <row r="9" spans="1:2" x14ac:dyDescent="0.25">
      <c r="A9" s="2" t="s">
        <v>8</v>
      </c>
    </row>
    <row r="10" spans="1:2" x14ac:dyDescent="0.25">
      <c r="A10" s="1" t="s">
        <v>9</v>
      </c>
    </row>
    <row r="11" spans="1:2" x14ac:dyDescent="0.25">
      <c r="A11" s="2" t="s">
        <v>10</v>
      </c>
    </row>
  </sheetData>
  <sheetProtection algorithmName="SHA-512" hashValue="TAnd6QJwNPLTks+m9GxOq2kU1BTASJQ6PkpRsIY05vvq/8TyV9tl9QVK2aaGcnOV/E5d1Y6bKCt+TlP4sEFDuw==" saltValue="ZgEjhZsoGnuxbGhjrjj2QQ==" spinCount="100000" sheet="1" objects="1" scenarios="1"/>
  <mergeCells count="1">
    <mergeCell ref="A1:B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4"/>
  <sheetViews>
    <sheetView showGridLines="0" workbookViewId="0"/>
  </sheetViews>
  <sheetFormatPr baseColWidth="10" defaultColWidth="9.140625" defaultRowHeight="15" x14ac:dyDescent="0.25"/>
  <cols>
    <col min="1" max="1" width="43.42578125" customWidth="1"/>
    <col min="2" max="2" width="56.42578125" customWidth="1"/>
    <col min="3" max="3" width="3.85546875" customWidth="1"/>
    <col min="4" max="4" width="8.42578125" customWidth="1"/>
    <col min="5" max="5" width="25.140625" customWidth="1"/>
    <col min="6" max="6" width="10.7109375" customWidth="1"/>
    <col min="7" max="10" width="0.7109375" customWidth="1"/>
    <col min="11" max="42" width="7.28515625" customWidth="1"/>
  </cols>
  <sheetData>
    <row r="1" spans="1:5" x14ac:dyDescent="0.25">
      <c r="A1" s="3" t="s">
        <v>846</v>
      </c>
    </row>
    <row r="3" spans="1:5" ht="18.399999999999999" customHeight="1" x14ac:dyDescent="0.25">
      <c r="A3" s="5"/>
      <c r="B3" s="6" t="s">
        <v>805</v>
      </c>
    </row>
    <row r="4" spans="1:5" ht="45.75" thickBot="1" x14ac:dyDescent="0.3">
      <c r="A4" s="7"/>
      <c r="B4" s="8"/>
      <c r="C4" s="53" t="s">
        <v>100</v>
      </c>
      <c r="D4" s="53" t="s">
        <v>847</v>
      </c>
      <c r="E4" s="54" t="s">
        <v>110</v>
      </c>
    </row>
    <row r="5" spans="1:5" ht="16.7" customHeight="1" thickTop="1" thickBot="1" x14ac:dyDescent="0.3">
      <c r="A5" s="11" t="s">
        <v>848</v>
      </c>
      <c r="B5" s="18"/>
      <c r="C5" s="13">
        <v>38</v>
      </c>
      <c r="D5" s="13">
        <v>4</v>
      </c>
      <c r="E5" s="24">
        <v>22</v>
      </c>
    </row>
    <row r="6" spans="1:5" ht="16.7" customHeight="1" thickTop="1" thickBot="1" x14ac:dyDescent="0.3">
      <c r="A6" s="11" t="s">
        <v>849</v>
      </c>
      <c r="B6" s="18"/>
      <c r="C6" s="13">
        <v>59</v>
      </c>
      <c r="D6" s="13">
        <v>25</v>
      </c>
      <c r="E6" s="24">
        <v>16</v>
      </c>
    </row>
    <row r="7" spans="1:5" ht="16.7" customHeight="1" thickTop="1" thickBot="1" x14ac:dyDescent="0.3">
      <c r="A7" s="11" t="s">
        <v>850</v>
      </c>
      <c r="B7" s="18"/>
      <c r="C7" s="13">
        <v>5</v>
      </c>
      <c r="D7" s="13">
        <v>0</v>
      </c>
      <c r="E7" s="24">
        <v>4</v>
      </c>
    </row>
    <row r="8" spans="1:5" ht="16.7" customHeight="1" thickTop="1" thickBot="1" x14ac:dyDescent="0.3">
      <c r="A8" s="11" t="s">
        <v>851</v>
      </c>
      <c r="B8" s="18"/>
      <c r="C8" s="13">
        <v>2</v>
      </c>
      <c r="D8" s="13">
        <v>1</v>
      </c>
      <c r="E8" s="24">
        <v>1</v>
      </c>
    </row>
    <row r="9" spans="1:5" ht="16.7" customHeight="1" thickTop="1" thickBot="1" x14ac:dyDescent="0.3">
      <c r="A9" s="11" t="s">
        <v>459</v>
      </c>
      <c r="B9" s="18"/>
      <c r="C9" s="13">
        <v>0</v>
      </c>
      <c r="D9" s="13">
        <v>0</v>
      </c>
      <c r="E9" s="24">
        <v>0</v>
      </c>
    </row>
    <row r="10" spans="1:5" ht="16.7" customHeight="1" thickTop="1" thickBot="1" x14ac:dyDescent="0.3">
      <c r="A10" s="11" t="s">
        <v>852</v>
      </c>
      <c r="B10" s="18"/>
      <c r="C10" s="13">
        <v>9</v>
      </c>
      <c r="D10" s="13">
        <v>3</v>
      </c>
      <c r="E10" s="24">
        <v>3</v>
      </c>
    </row>
    <row r="11" spans="1:5" ht="16.7" customHeight="1" thickTop="1" thickBot="1" x14ac:dyDescent="0.3">
      <c r="A11" s="57" t="s">
        <v>624</v>
      </c>
      <c r="B11" s="58"/>
      <c r="C11" s="55">
        <v>113</v>
      </c>
      <c r="D11" s="55">
        <v>33</v>
      </c>
      <c r="E11" s="55">
        <v>46</v>
      </c>
    </row>
    <row r="12" spans="1:5" ht="15.75" thickTop="1" x14ac:dyDescent="0.25"/>
    <row r="14" spans="1:5" ht="18.399999999999999" customHeight="1" x14ac:dyDescent="0.25">
      <c r="A14" s="5"/>
      <c r="B14" s="6" t="s">
        <v>853</v>
      </c>
    </row>
    <row r="15" spans="1:5" ht="16.7" customHeight="1" x14ac:dyDescent="0.25">
      <c r="A15" s="11" t="s">
        <v>854</v>
      </c>
      <c r="B15" s="18"/>
      <c r="C15" s="23"/>
    </row>
    <row r="16" spans="1:5" ht="16.7" customHeight="1" x14ac:dyDescent="0.25">
      <c r="A16" s="11" t="s">
        <v>855</v>
      </c>
      <c r="B16" s="18"/>
      <c r="C16" s="23"/>
    </row>
    <row r="17" spans="1:3" ht="16.7" customHeight="1" x14ac:dyDescent="0.25">
      <c r="A17" s="11" t="s">
        <v>856</v>
      </c>
      <c r="B17" s="18"/>
      <c r="C17" s="23"/>
    </row>
    <row r="18" spans="1:3" ht="16.7" customHeight="1" x14ac:dyDescent="0.25">
      <c r="A18" s="211" t="s">
        <v>624</v>
      </c>
      <c r="B18" s="213"/>
      <c r="C18" s="56"/>
    </row>
    <row r="19" spans="1:3" ht="18.399999999999999" customHeight="1" x14ac:dyDescent="0.25">
      <c r="A19" s="5"/>
      <c r="B19" s="6" t="s">
        <v>857</v>
      </c>
    </row>
    <row r="20" spans="1:3" ht="16.7" customHeight="1" x14ac:dyDescent="0.25">
      <c r="A20" s="11" t="s">
        <v>848</v>
      </c>
      <c r="B20" s="18"/>
      <c r="C20" s="24">
        <v>16</v>
      </c>
    </row>
    <row r="21" spans="1:3" ht="16.7" customHeight="1" x14ac:dyDescent="0.25">
      <c r="A21" s="11" t="s">
        <v>849</v>
      </c>
      <c r="B21" s="18"/>
      <c r="C21" s="24">
        <v>26</v>
      </c>
    </row>
    <row r="22" spans="1:3" ht="16.7" customHeight="1" x14ac:dyDescent="0.25">
      <c r="A22" s="11" t="s">
        <v>850</v>
      </c>
      <c r="B22" s="18"/>
      <c r="C22" s="24">
        <v>3</v>
      </c>
    </row>
    <row r="23" spans="1:3" ht="16.7" customHeight="1" x14ac:dyDescent="0.25">
      <c r="A23" s="11" t="s">
        <v>851</v>
      </c>
      <c r="B23" s="18"/>
      <c r="C23" s="24">
        <v>3</v>
      </c>
    </row>
    <row r="24" spans="1:3" ht="16.7" customHeight="1" x14ac:dyDescent="0.25">
      <c r="A24" s="11" t="s">
        <v>459</v>
      </c>
      <c r="B24" s="18"/>
      <c r="C24" s="24">
        <v>3</v>
      </c>
    </row>
    <row r="25" spans="1:3" ht="16.7" customHeight="1" x14ac:dyDescent="0.25">
      <c r="A25" s="11" t="s">
        <v>852</v>
      </c>
      <c r="B25" s="18"/>
      <c r="C25" s="24">
        <v>11</v>
      </c>
    </row>
    <row r="26" spans="1:3" ht="16.7" customHeight="1" x14ac:dyDescent="0.25">
      <c r="A26" s="211" t="s">
        <v>624</v>
      </c>
      <c r="B26" s="213"/>
      <c r="C26" s="51">
        <v>62</v>
      </c>
    </row>
    <row r="28" spans="1:3" ht="18.399999999999999" customHeight="1" x14ac:dyDescent="0.25">
      <c r="A28" s="5"/>
      <c r="B28" s="6" t="s">
        <v>750</v>
      </c>
    </row>
    <row r="29" spans="1:3" ht="16.7" customHeight="1" x14ac:dyDescent="0.25">
      <c r="A29" s="11" t="s">
        <v>752</v>
      </c>
      <c r="B29" s="18"/>
      <c r="C29" s="24">
        <v>2</v>
      </c>
    </row>
    <row r="30" spans="1:3" ht="16.7" customHeight="1" x14ac:dyDescent="0.25">
      <c r="A30" s="11" t="s">
        <v>696</v>
      </c>
      <c r="B30" s="18"/>
      <c r="C30" s="24">
        <v>2</v>
      </c>
    </row>
    <row r="31" spans="1:3" ht="16.7" customHeight="1" x14ac:dyDescent="0.25">
      <c r="A31" s="11" t="s">
        <v>858</v>
      </c>
      <c r="B31" s="18"/>
      <c r="C31" s="24">
        <v>62</v>
      </c>
    </row>
    <row r="32" spans="1:3" ht="16.7" customHeight="1" x14ac:dyDescent="0.25">
      <c r="A32" s="11" t="s">
        <v>790</v>
      </c>
      <c r="B32" s="18"/>
      <c r="C32" s="24">
        <v>0</v>
      </c>
    </row>
    <row r="33" spans="1:3" ht="16.7" customHeight="1" x14ac:dyDescent="0.25">
      <c r="A33" s="11" t="s">
        <v>859</v>
      </c>
      <c r="B33" s="18"/>
      <c r="C33" s="24">
        <v>17</v>
      </c>
    </row>
    <row r="34" spans="1:3" ht="16.7" customHeight="1" x14ac:dyDescent="0.25">
      <c r="A34" s="11" t="s">
        <v>698</v>
      </c>
      <c r="B34" s="18"/>
      <c r="C34" s="24">
        <v>0</v>
      </c>
    </row>
    <row r="35" spans="1:3" ht="16.7" customHeight="1" x14ac:dyDescent="0.25">
      <c r="A35" s="11" t="s">
        <v>699</v>
      </c>
      <c r="B35" s="18"/>
      <c r="C35" s="24">
        <v>0</v>
      </c>
    </row>
    <row r="36" spans="1:3" ht="16.7" customHeight="1" x14ac:dyDescent="0.25">
      <c r="A36" s="11" t="s">
        <v>755</v>
      </c>
      <c r="B36" s="18"/>
      <c r="C36" s="24">
        <v>0</v>
      </c>
    </row>
    <row r="37" spans="1:3" ht="16.7" customHeight="1" x14ac:dyDescent="0.25">
      <c r="A37" s="11" t="s">
        <v>756</v>
      </c>
      <c r="B37" s="18"/>
      <c r="C37" s="24">
        <v>1</v>
      </c>
    </row>
    <row r="38" spans="1:3" ht="16.7" customHeight="1" x14ac:dyDescent="0.25">
      <c r="A38" s="211" t="s">
        <v>624</v>
      </c>
      <c r="B38" s="213"/>
      <c r="C38" s="51">
        <v>84</v>
      </c>
    </row>
    <row r="40" spans="1:3" ht="18.399999999999999" customHeight="1" x14ac:dyDescent="0.25">
      <c r="A40" s="5"/>
      <c r="B40" s="6" t="s">
        <v>860</v>
      </c>
    </row>
    <row r="41" spans="1:3" ht="16.7" customHeight="1" x14ac:dyDescent="0.25">
      <c r="A41" s="11" t="s">
        <v>848</v>
      </c>
      <c r="B41" s="18"/>
      <c r="C41" s="24">
        <v>0</v>
      </c>
    </row>
    <row r="42" spans="1:3" ht="16.7" customHeight="1" x14ac:dyDescent="0.25">
      <c r="A42" s="11" t="s">
        <v>849</v>
      </c>
      <c r="B42" s="18"/>
      <c r="C42" s="24">
        <v>10</v>
      </c>
    </row>
    <row r="43" spans="1:3" ht="16.7" customHeight="1" x14ac:dyDescent="0.25">
      <c r="A43" s="11" t="s">
        <v>850</v>
      </c>
      <c r="B43" s="18"/>
      <c r="C43" s="24">
        <v>0</v>
      </c>
    </row>
    <row r="44" spans="1:3" ht="16.7" customHeight="1" x14ac:dyDescent="0.25">
      <c r="A44" s="11" t="s">
        <v>851</v>
      </c>
      <c r="B44" s="18"/>
      <c r="C44" s="24">
        <v>0</v>
      </c>
    </row>
    <row r="45" spans="1:3" ht="16.7" customHeight="1" x14ac:dyDescent="0.25">
      <c r="A45" s="11" t="s">
        <v>459</v>
      </c>
      <c r="B45" s="18"/>
      <c r="C45" s="24">
        <v>2</v>
      </c>
    </row>
    <row r="46" spans="1:3" ht="16.7" customHeight="1" x14ac:dyDescent="0.25">
      <c r="A46" s="11" t="s">
        <v>852</v>
      </c>
      <c r="B46" s="18"/>
      <c r="C46" s="24">
        <v>5</v>
      </c>
    </row>
    <row r="47" spans="1:3" ht="16.7" customHeight="1" x14ac:dyDescent="0.25">
      <c r="A47" s="211" t="s">
        <v>624</v>
      </c>
      <c r="B47" s="213"/>
      <c r="C47" s="51">
        <v>17</v>
      </c>
    </row>
    <row r="51" spans="1:3" ht="18.399999999999999" customHeight="1" x14ac:dyDescent="0.25">
      <c r="A51" s="5"/>
      <c r="B51" s="6" t="s">
        <v>861</v>
      </c>
    </row>
    <row r="52" spans="1:3" x14ac:dyDescent="0.25">
      <c r="A52" s="197" t="s">
        <v>848</v>
      </c>
      <c r="B52" s="12" t="s">
        <v>77</v>
      </c>
      <c r="C52" s="24">
        <v>1</v>
      </c>
    </row>
    <row r="53" spans="1:3" x14ac:dyDescent="0.25">
      <c r="A53" s="199"/>
      <c r="B53" s="12" t="s">
        <v>78</v>
      </c>
      <c r="C53" s="23"/>
    </row>
    <row r="54" spans="1:3" x14ac:dyDescent="0.25">
      <c r="A54" s="197" t="s">
        <v>849</v>
      </c>
      <c r="B54" s="12" t="s">
        <v>77</v>
      </c>
      <c r="C54" s="24">
        <v>10</v>
      </c>
    </row>
    <row r="55" spans="1:3" x14ac:dyDescent="0.25">
      <c r="A55" s="199"/>
      <c r="B55" s="12" t="s">
        <v>78</v>
      </c>
      <c r="C55" s="23"/>
    </row>
    <row r="56" spans="1:3" x14ac:dyDescent="0.25">
      <c r="A56" s="197" t="s">
        <v>850</v>
      </c>
      <c r="B56" s="12" t="s">
        <v>77</v>
      </c>
      <c r="C56" s="23"/>
    </row>
    <row r="57" spans="1:3" x14ac:dyDescent="0.25">
      <c r="A57" s="199"/>
      <c r="B57" s="12" t="s">
        <v>78</v>
      </c>
      <c r="C57" s="23"/>
    </row>
    <row r="58" spans="1:3" x14ac:dyDescent="0.25">
      <c r="A58" s="197" t="s">
        <v>851</v>
      </c>
      <c r="B58" s="12" t="s">
        <v>77</v>
      </c>
      <c r="C58" s="23"/>
    </row>
    <row r="59" spans="1:3" x14ac:dyDescent="0.25">
      <c r="A59" s="199"/>
      <c r="B59" s="12" t="s">
        <v>78</v>
      </c>
      <c r="C59" s="23"/>
    </row>
    <row r="60" spans="1:3" x14ac:dyDescent="0.25">
      <c r="A60" s="197" t="s">
        <v>459</v>
      </c>
      <c r="B60" s="12" t="s">
        <v>77</v>
      </c>
      <c r="C60" s="23"/>
    </row>
    <row r="61" spans="1:3" x14ac:dyDescent="0.25">
      <c r="A61" s="199"/>
      <c r="B61" s="12" t="s">
        <v>78</v>
      </c>
      <c r="C61" s="23"/>
    </row>
    <row r="62" spans="1:3" x14ac:dyDescent="0.25">
      <c r="A62" s="197" t="s">
        <v>852</v>
      </c>
      <c r="B62" s="12" t="s">
        <v>77</v>
      </c>
      <c r="C62" s="24">
        <v>4</v>
      </c>
    </row>
    <row r="63" spans="1:3" x14ac:dyDescent="0.25">
      <c r="A63" s="199"/>
      <c r="B63" s="12" t="s">
        <v>78</v>
      </c>
      <c r="C63" s="23"/>
    </row>
    <row r="64" spans="1:3" ht="16.7" customHeight="1" x14ac:dyDescent="0.25">
      <c r="A64" s="211" t="s">
        <v>624</v>
      </c>
      <c r="B64" s="213"/>
      <c r="C64" s="51">
        <v>15</v>
      </c>
    </row>
  </sheetData>
  <sheetProtection algorithmName="SHA-512" hashValue="LpIKhQa3jnFquTP2NR92XWUYcHmho3zYaCIBdyeYB0nJEZv982h10RK5fN9KKujSXSz4yYj4xKpJGVxeLiPhyw==" saltValue="lx1WnOAPs4fmKVh/BB+XmQ==" spinCount="100000" sheet="1" objects="1" scenarios="1"/>
  <mergeCells count="11">
    <mergeCell ref="A64:B64"/>
    <mergeCell ref="A52:A53"/>
    <mergeCell ref="A54:A55"/>
    <mergeCell ref="A56:A57"/>
    <mergeCell ref="A58:A59"/>
    <mergeCell ref="A60:A61"/>
    <mergeCell ref="A18:B18"/>
    <mergeCell ref="A26:B26"/>
    <mergeCell ref="A38:B38"/>
    <mergeCell ref="A47:B47"/>
    <mergeCell ref="A62:A6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showGridLines="0" workbookViewId="0"/>
  </sheetViews>
  <sheetFormatPr baseColWidth="10" defaultColWidth="9.140625" defaultRowHeight="15" x14ac:dyDescent="0.25"/>
  <cols>
    <col min="1" max="1" width="43.42578125" customWidth="1"/>
    <col min="2" max="2" width="69.28515625" customWidth="1"/>
    <col min="3" max="3" width="28.140625" customWidth="1"/>
    <col min="4" max="4" width="13" customWidth="1"/>
    <col min="5" max="5" width="21.28515625" customWidth="1"/>
    <col min="6" max="6" width="19.85546875" customWidth="1"/>
    <col min="7" max="10" width="0.7109375" customWidth="1"/>
    <col min="11" max="31" width="8.85546875" customWidth="1"/>
  </cols>
  <sheetData>
    <row r="1" spans="1:6" x14ac:dyDescent="0.25">
      <c r="A1" s="3" t="s">
        <v>862</v>
      </c>
    </row>
    <row r="3" spans="1:6" ht="18.399999999999999" customHeight="1" x14ac:dyDescent="0.25">
      <c r="A3" s="5"/>
      <c r="B3" s="6" t="s">
        <v>863</v>
      </c>
    </row>
    <row r="4" spans="1:6" ht="16.7" customHeight="1" x14ac:dyDescent="0.25">
      <c r="A4" s="7"/>
      <c r="B4" s="8"/>
      <c r="C4" s="49" t="s">
        <v>864</v>
      </c>
      <c r="D4" s="49" t="s">
        <v>60</v>
      </c>
      <c r="E4" s="49" t="s">
        <v>704</v>
      </c>
      <c r="F4" s="49" t="s">
        <v>865</v>
      </c>
    </row>
    <row r="5" spans="1:6" x14ac:dyDescent="0.25">
      <c r="A5" s="197" t="s">
        <v>866</v>
      </c>
      <c r="B5" s="12" t="s">
        <v>867</v>
      </c>
      <c r="C5" s="13">
        <v>37</v>
      </c>
      <c r="D5" s="13">
        <v>5</v>
      </c>
      <c r="E5" s="13">
        <v>0</v>
      </c>
      <c r="F5" s="24">
        <v>2</v>
      </c>
    </row>
    <row r="6" spans="1:6" x14ac:dyDescent="0.25">
      <c r="A6" s="199"/>
      <c r="B6" s="12" t="s">
        <v>868</v>
      </c>
      <c r="C6" s="13">
        <v>15</v>
      </c>
      <c r="D6" s="13">
        <v>2</v>
      </c>
      <c r="E6" s="13">
        <v>0</v>
      </c>
      <c r="F6" s="24">
        <v>1</v>
      </c>
    </row>
    <row r="7" spans="1:6" ht="16.7" customHeight="1" x14ac:dyDescent="0.25">
      <c r="A7" s="11" t="s">
        <v>869</v>
      </c>
      <c r="B7" s="12" t="s">
        <v>870</v>
      </c>
      <c r="C7" s="13">
        <v>7</v>
      </c>
      <c r="D7" s="13">
        <v>3</v>
      </c>
      <c r="E7" s="13">
        <v>0</v>
      </c>
      <c r="F7" s="24">
        <v>1</v>
      </c>
    </row>
    <row r="8" spans="1:6" x14ac:dyDescent="0.25">
      <c r="A8" s="197" t="s">
        <v>871</v>
      </c>
      <c r="B8" s="12" t="s">
        <v>872</v>
      </c>
      <c r="C8" s="13">
        <v>112</v>
      </c>
      <c r="D8" s="13">
        <v>17</v>
      </c>
      <c r="E8" s="13">
        <v>6</v>
      </c>
      <c r="F8" s="24">
        <v>0</v>
      </c>
    </row>
    <row r="9" spans="1:6" x14ac:dyDescent="0.25">
      <c r="A9" s="198"/>
      <c r="B9" s="12" t="s">
        <v>873</v>
      </c>
      <c r="C9" s="13">
        <v>16</v>
      </c>
      <c r="D9" s="13">
        <v>5</v>
      </c>
      <c r="E9" s="13">
        <v>2</v>
      </c>
      <c r="F9" s="24">
        <v>0</v>
      </c>
    </row>
    <row r="10" spans="1:6" x14ac:dyDescent="0.25">
      <c r="A10" s="199"/>
      <c r="B10" s="12" t="s">
        <v>874</v>
      </c>
      <c r="C10" s="13">
        <v>0</v>
      </c>
      <c r="D10" s="13">
        <v>0</v>
      </c>
      <c r="E10" s="13">
        <v>0</v>
      </c>
      <c r="F10" s="24">
        <v>0</v>
      </c>
    </row>
    <row r="11" spans="1:6" x14ac:dyDescent="0.25">
      <c r="A11" s="197" t="s">
        <v>875</v>
      </c>
      <c r="B11" s="12" t="s">
        <v>876</v>
      </c>
      <c r="C11" s="13">
        <v>17</v>
      </c>
      <c r="D11" s="13">
        <v>5</v>
      </c>
      <c r="E11" s="13">
        <v>0</v>
      </c>
      <c r="F11" s="24">
        <v>0</v>
      </c>
    </row>
    <row r="12" spans="1:6" x14ac:dyDescent="0.25">
      <c r="A12" s="199"/>
      <c r="B12" s="12" t="s">
        <v>877</v>
      </c>
      <c r="C12" s="13">
        <v>39</v>
      </c>
      <c r="D12" s="13">
        <v>8</v>
      </c>
      <c r="E12" s="13">
        <v>1</v>
      </c>
      <c r="F12" s="24">
        <v>1</v>
      </c>
    </row>
    <row r="13" spans="1:6" ht="16.7" customHeight="1" x14ac:dyDescent="0.25">
      <c r="A13" s="11" t="s">
        <v>878</v>
      </c>
      <c r="B13" s="12" t="s">
        <v>879</v>
      </c>
      <c r="C13" s="13">
        <v>23</v>
      </c>
      <c r="D13" s="13">
        <v>2</v>
      </c>
      <c r="E13" s="13">
        <v>0</v>
      </c>
      <c r="F13" s="24">
        <v>0</v>
      </c>
    </row>
    <row r="14" spans="1:6" x14ac:dyDescent="0.25">
      <c r="A14" s="197" t="s">
        <v>880</v>
      </c>
      <c r="B14" s="12" t="s">
        <v>881</v>
      </c>
      <c r="C14" s="13">
        <v>249</v>
      </c>
      <c r="D14" s="13">
        <v>30</v>
      </c>
      <c r="E14" s="13">
        <v>3</v>
      </c>
      <c r="F14" s="24">
        <v>0</v>
      </c>
    </row>
    <row r="15" spans="1:6" x14ac:dyDescent="0.25">
      <c r="A15" s="198"/>
      <c r="B15" s="12" t="s">
        <v>882</v>
      </c>
      <c r="C15" s="13">
        <v>3</v>
      </c>
      <c r="D15" s="13">
        <v>1</v>
      </c>
      <c r="E15" s="13">
        <v>0</v>
      </c>
      <c r="F15" s="24">
        <v>0</v>
      </c>
    </row>
    <row r="16" spans="1:6" x14ac:dyDescent="0.25">
      <c r="A16" s="198"/>
      <c r="B16" s="12" t="s">
        <v>883</v>
      </c>
      <c r="C16" s="13">
        <v>1</v>
      </c>
      <c r="D16" s="13">
        <v>0</v>
      </c>
      <c r="E16" s="13">
        <v>0</v>
      </c>
      <c r="F16" s="24">
        <v>0</v>
      </c>
    </row>
    <row r="17" spans="1:6" x14ac:dyDescent="0.25">
      <c r="A17" s="198"/>
      <c r="B17" s="12" t="s">
        <v>884</v>
      </c>
      <c r="C17" s="13">
        <v>5</v>
      </c>
      <c r="D17" s="13">
        <v>0</v>
      </c>
      <c r="E17" s="13">
        <v>0</v>
      </c>
      <c r="F17" s="24">
        <v>0</v>
      </c>
    </row>
    <row r="18" spans="1:6" x14ac:dyDescent="0.25">
      <c r="A18" s="199"/>
      <c r="B18" s="12" t="s">
        <v>885</v>
      </c>
      <c r="C18" s="13">
        <v>6</v>
      </c>
      <c r="D18" s="13">
        <v>1</v>
      </c>
      <c r="E18" s="13">
        <v>1</v>
      </c>
      <c r="F18" s="24">
        <v>0</v>
      </c>
    </row>
    <row r="19" spans="1:6" ht="16.7" customHeight="1" x14ac:dyDescent="0.25">
      <c r="A19" s="11" t="s">
        <v>886</v>
      </c>
      <c r="B19" s="12" t="s">
        <v>887</v>
      </c>
      <c r="C19" s="13">
        <v>9</v>
      </c>
      <c r="D19" s="13">
        <v>2</v>
      </c>
      <c r="E19" s="13">
        <v>1</v>
      </c>
      <c r="F19" s="24">
        <v>1</v>
      </c>
    </row>
    <row r="20" spans="1:6" ht="16.7" customHeight="1" x14ac:dyDescent="0.25">
      <c r="A20" s="11" t="s">
        <v>888</v>
      </c>
      <c r="B20" s="12" t="s">
        <v>889</v>
      </c>
      <c r="C20" s="13">
        <v>12</v>
      </c>
      <c r="D20" s="13">
        <v>1</v>
      </c>
      <c r="E20" s="13">
        <v>2</v>
      </c>
      <c r="F20" s="24">
        <v>2</v>
      </c>
    </row>
    <row r="21" spans="1:6" ht="16.7" customHeight="1" x14ac:dyDescent="0.25">
      <c r="A21" s="215" t="s">
        <v>624</v>
      </c>
      <c r="B21" s="216"/>
      <c r="C21" s="55">
        <v>551</v>
      </c>
      <c r="D21" s="55">
        <v>82</v>
      </c>
      <c r="E21" s="55">
        <v>16</v>
      </c>
      <c r="F21" s="55">
        <v>8</v>
      </c>
    </row>
    <row r="22" spans="1:6" ht="18.399999999999999" customHeight="1" x14ac:dyDescent="0.25">
      <c r="A22" s="5"/>
      <c r="B22" s="6" t="s">
        <v>805</v>
      </c>
    </row>
    <row r="23" spans="1:6" ht="16.7" customHeight="1" x14ac:dyDescent="0.25">
      <c r="A23" s="11" t="s">
        <v>100</v>
      </c>
      <c r="B23" s="18"/>
      <c r="C23" s="24">
        <v>8</v>
      </c>
    </row>
    <row r="24" spans="1:6" ht="16.7" customHeight="1" x14ac:dyDescent="0.25">
      <c r="A24" s="11" t="s">
        <v>110</v>
      </c>
      <c r="B24" s="18"/>
      <c r="C24" s="24">
        <v>8</v>
      </c>
    </row>
    <row r="25" spans="1:6" ht="16.7" customHeight="1" x14ac:dyDescent="0.25">
      <c r="A25" s="11" t="s">
        <v>890</v>
      </c>
      <c r="B25" s="18"/>
      <c r="C25" s="24">
        <v>0</v>
      </c>
    </row>
    <row r="26" spans="1:6" ht="16.7" customHeight="1" x14ac:dyDescent="0.25">
      <c r="A26" s="211" t="s">
        <v>624</v>
      </c>
      <c r="B26" s="213"/>
      <c r="C26" s="51">
        <v>16</v>
      </c>
    </row>
    <row r="27" spans="1:6" ht="18.399999999999999" customHeight="1" x14ac:dyDescent="0.25">
      <c r="A27" s="5"/>
      <c r="B27" s="6" t="s">
        <v>891</v>
      </c>
    </row>
    <row r="28" spans="1:6" ht="16.7" customHeight="1" x14ac:dyDescent="0.25">
      <c r="A28" s="11" t="s">
        <v>892</v>
      </c>
      <c r="B28" s="18"/>
      <c r="C28" s="24">
        <v>4</v>
      </c>
    </row>
    <row r="29" spans="1:6" ht="16.7" customHeight="1" x14ac:dyDescent="0.25">
      <c r="A29" s="11" t="s">
        <v>893</v>
      </c>
      <c r="B29" s="18"/>
      <c r="C29" s="24">
        <v>11</v>
      </c>
    </row>
    <row r="30" spans="1:6" ht="16.7" customHeight="1" x14ac:dyDescent="0.25">
      <c r="A30" s="11" t="s">
        <v>78</v>
      </c>
      <c r="B30" s="18"/>
      <c r="C30" s="24">
        <v>1</v>
      </c>
    </row>
    <row r="31" spans="1:6" ht="16.7" customHeight="1" x14ac:dyDescent="0.25">
      <c r="A31" s="211" t="s">
        <v>624</v>
      </c>
      <c r="B31" s="213"/>
      <c r="C31" s="51">
        <v>16</v>
      </c>
    </row>
    <row r="32" spans="1:6" ht="18.399999999999999" customHeight="1" x14ac:dyDescent="0.25">
      <c r="A32" s="5"/>
      <c r="B32" s="6" t="s">
        <v>894</v>
      </c>
    </row>
    <row r="33" spans="1:3" ht="16.7" customHeight="1" x14ac:dyDescent="0.25">
      <c r="A33" s="11" t="s">
        <v>895</v>
      </c>
      <c r="B33" s="18"/>
      <c r="C33" s="24">
        <v>18</v>
      </c>
    </row>
    <row r="34" spans="1:3" ht="16.7" customHeight="1" x14ac:dyDescent="0.25">
      <c r="A34" s="11" t="s">
        <v>896</v>
      </c>
      <c r="B34" s="18"/>
      <c r="C34" s="24">
        <v>18</v>
      </c>
    </row>
    <row r="35" spans="1:3" ht="16.7" customHeight="1" x14ac:dyDescent="0.25">
      <c r="A35" s="211" t="s">
        <v>624</v>
      </c>
      <c r="B35" s="213"/>
      <c r="C35" s="51">
        <v>36</v>
      </c>
    </row>
    <row r="41" spans="1:3" x14ac:dyDescent="0.25">
      <c r="A41" s="5"/>
    </row>
    <row r="42" spans="1:3" x14ac:dyDescent="0.25">
      <c r="A42" s="214" t="s">
        <v>64</v>
      </c>
    </row>
    <row r="43" spans="1:3" x14ac:dyDescent="0.25">
      <c r="A43" s="214"/>
    </row>
  </sheetData>
  <sheetProtection algorithmName="SHA-512" hashValue="0sDFJnYX/sR02U99geEMKRvNXSbXfZ7JqxaUzr4t6SjdRXlzfMJpismU53UNMVIPt7EIVfg3I7HrSJo/ontzyA==" saltValue="nbr+ledto1VttB+Qm1a58w==" spinCount="100000" sheet="1" objects="1" scenarios="1"/>
  <mergeCells count="9">
    <mergeCell ref="A26:B26"/>
    <mergeCell ref="A31:B31"/>
    <mergeCell ref="A35:B35"/>
    <mergeCell ref="A42:A43"/>
    <mergeCell ref="A5:A6"/>
    <mergeCell ref="A8:A10"/>
    <mergeCell ref="A11:A12"/>
    <mergeCell ref="A14:A18"/>
    <mergeCell ref="A21:B2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N66"/>
  <sheetViews>
    <sheetView showGridLines="0" showRowColHeaders="0" workbookViewId="0"/>
  </sheetViews>
  <sheetFormatPr baseColWidth="10" defaultColWidth="11.42578125" defaultRowHeight="12.75" x14ac:dyDescent="0.25"/>
  <cols>
    <col min="1" max="1" width="2.7109375" style="109" customWidth="1"/>
    <col min="2" max="2" width="4.42578125" style="109" customWidth="1"/>
    <col min="3" max="3" width="18.5703125" style="109" customWidth="1"/>
    <col min="4" max="4" width="36.140625" style="109" customWidth="1"/>
    <col min="5" max="5" width="18.5703125" style="109" customWidth="1"/>
    <col min="6" max="6" width="7.42578125" style="109" customWidth="1"/>
    <col min="7" max="7" width="2.7109375" style="109" customWidth="1"/>
    <col min="8" max="8" width="10.140625" style="109" customWidth="1"/>
    <col min="9" max="13" width="11.42578125" style="109"/>
    <col min="14" max="14" width="5.5703125" style="109" customWidth="1"/>
    <col min="15" max="15" width="10.85546875" style="109" customWidth="1"/>
    <col min="16" max="16" width="2.7109375" style="109" customWidth="1"/>
    <col min="17" max="17" width="11.42578125" style="109"/>
    <col min="18" max="19" width="12.7109375" style="109" customWidth="1"/>
    <col min="20" max="23" width="11.42578125" style="109"/>
    <col min="24" max="24" width="2.7109375" style="109" customWidth="1"/>
    <col min="25" max="25" width="6.28515625" style="109" customWidth="1"/>
    <col min="26" max="29" width="13.7109375" style="109" customWidth="1"/>
    <col min="30" max="30" width="11.42578125" style="109"/>
    <col min="31" max="31" width="9.42578125" style="109" customWidth="1"/>
    <col min="32" max="32" width="2.7109375" style="109" customWidth="1"/>
    <col min="33" max="38" width="11.42578125" style="109"/>
    <col min="39" max="39" width="14.42578125" style="109" customWidth="1"/>
    <col min="40" max="40" width="2.7109375" style="109" customWidth="1"/>
    <col min="41" max="41" width="11.42578125" style="109"/>
    <col min="42" max="44" width="19.140625" style="109" customWidth="1"/>
    <col min="45" max="45" width="14.7109375" style="109" customWidth="1"/>
    <col min="46" max="46" width="2.7109375" style="109" customWidth="1"/>
    <col min="47" max="47" width="7" style="109" customWidth="1"/>
    <col min="48" max="48" width="13.85546875" style="109" customWidth="1"/>
    <col min="49" max="53" width="11.42578125" style="109"/>
    <col min="54" max="54" width="5.42578125" style="109" customWidth="1"/>
    <col min="55" max="55" width="2.7109375" style="109" customWidth="1"/>
    <col min="56" max="56" width="11.42578125" style="109"/>
    <col min="57" max="59" width="13.7109375" style="109" customWidth="1"/>
    <col min="60" max="60" width="11.42578125" style="109"/>
    <col min="61" max="61" width="19.140625" style="109" customWidth="1"/>
    <col min="62" max="62" width="2.7109375" style="109" customWidth="1"/>
    <col min="63" max="63" width="7.140625" style="109" customWidth="1"/>
    <col min="64" max="65" width="6.5703125" style="109" customWidth="1"/>
    <col min="66" max="66" width="9" style="109" customWidth="1"/>
    <col min="67" max="68" width="7" style="109" customWidth="1"/>
    <col min="69" max="69" width="8.7109375" style="109" customWidth="1"/>
    <col min="70" max="70" width="6.7109375" style="109" customWidth="1"/>
    <col min="71" max="71" width="9" style="109" customWidth="1"/>
    <col min="72" max="72" width="6.140625" style="109" customWidth="1"/>
    <col min="73" max="73" width="6.7109375" style="109" customWidth="1"/>
    <col min="74" max="74" width="2.7109375" style="109" customWidth="1"/>
    <col min="75" max="75" width="21" style="109" customWidth="1"/>
    <col min="76" max="79" width="11.42578125" style="109"/>
    <col min="80" max="80" width="16.28515625" style="109" customWidth="1"/>
    <col min="81" max="81" width="2.7109375" style="109" customWidth="1"/>
    <col min="82" max="82" width="16.85546875" style="109" customWidth="1"/>
    <col min="83" max="84" width="21" style="109" customWidth="1"/>
    <col min="85" max="87" width="11.42578125" style="109"/>
    <col min="88" max="88" width="2.7109375" style="109" customWidth="1"/>
    <col min="89" max="89" width="15" style="109" customWidth="1"/>
    <col min="90" max="90" width="8.28515625" style="109" customWidth="1"/>
    <col min="91" max="91" width="23.28515625" style="109" customWidth="1"/>
    <col min="92" max="92" width="14.7109375" style="109" customWidth="1"/>
    <col min="93" max="93" width="17.85546875" style="109" customWidth="1"/>
    <col min="94" max="16384" width="11.42578125" style="109"/>
  </cols>
  <sheetData>
    <row r="1" spans="1:92" ht="18.75" x14ac:dyDescent="0.25">
      <c r="A1" s="107"/>
      <c r="B1" s="108"/>
      <c r="C1" s="219" t="s">
        <v>1006</v>
      </c>
      <c r="D1" s="219"/>
      <c r="E1" s="219"/>
      <c r="G1" s="107"/>
      <c r="P1" s="107"/>
      <c r="X1" s="107"/>
      <c r="AF1" s="107"/>
      <c r="AN1" s="107"/>
      <c r="AT1" s="107"/>
      <c r="BC1" s="107"/>
      <c r="BJ1" s="107"/>
      <c r="BV1" s="107"/>
      <c r="CC1" s="107"/>
      <c r="CJ1" s="107"/>
    </row>
    <row r="2" spans="1:92" s="111" customFormat="1" ht="11.25" x14ac:dyDescent="0.25">
      <c r="A2" s="110">
        <v>0</v>
      </c>
      <c r="H2" s="112"/>
      <c r="Z2" s="217"/>
      <c r="AA2" s="217"/>
      <c r="AB2" s="217"/>
      <c r="AC2" s="217"/>
      <c r="AH2" s="217"/>
      <c r="AI2" s="217"/>
      <c r="AJ2" s="217"/>
      <c r="AK2" s="217"/>
      <c r="AV2" s="218"/>
      <c r="AW2" s="218"/>
      <c r="AX2" s="218"/>
      <c r="AY2" s="218"/>
      <c r="AZ2" s="218"/>
      <c r="BA2" s="218"/>
      <c r="BK2" s="218" t="s">
        <v>1007</v>
      </c>
      <c r="BL2" s="218"/>
      <c r="BM2" s="218"/>
      <c r="BN2" s="218"/>
      <c r="BO2" s="218"/>
      <c r="BP2" s="218"/>
      <c r="BQ2" s="218"/>
      <c r="BR2" s="218"/>
      <c r="BS2" s="218"/>
      <c r="BT2" s="218"/>
      <c r="CK2" s="112"/>
    </row>
    <row r="3" spans="1:92" s="111" customFormat="1" ht="11.25" x14ac:dyDescent="0.25">
      <c r="Z3" s="217" t="s">
        <v>1008</v>
      </c>
      <c r="AA3" s="217"/>
      <c r="AB3" s="217"/>
      <c r="AC3" s="217"/>
      <c r="AH3" s="217" t="s">
        <v>1009</v>
      </c>
      <c r="AI3" s="217"/>
      <c r="AJ3" s="217"/>
      <c r="AK3" s="217"/>
      <c r="AV3" s="218" t="s">
        <v>805</v>
      </c>
      <c r="AW3" s="218"/>
      <c r="AX3" s="218"/>
      <c r="AY3" s="218"/>
      <c r="AZ3" s="218"/>
      <c r="BA3" s="218"/>
      <c r="CK3" s="112"/>
    </row>
    <row r="4" spans="1:92" s="113" customFormat="1" ht="21.75" customHeight="1" x14ac:dyDescent="0.25">
      <c r="C4" s="217" t="s">
        <v>12</v>
      </c>
      <c r="D4" s="217"/>
      <c r="E4" s="217"/>
      <c r="I4" s="217" t="s">
        <v>35</v>
      </c>
      <c r="J4" s="217"/>
      <c r="K4" s="217"/>
      <c r="L4" s="217"/>
      <c r="M4" s="217"/>
      <c r="Q4" s="217" t="s">
        <v>1010</v>
      </c>
      <c r="R4" s="217"/>
      <c r="S4" s="217"/>
      <c r="T4" s="217"/>
      <c r="U4" s="217"/>
      <c r="V4" s="217"/>
      <c r="AP4" s="217" t="s">
        <v>1011</v>
      </c>
      <c r="AQ4" s="217"/>
      <c r="AR4" s="217"/>
      <c r="BE4" s="217" t="s">
        <v>805</v>
      </c>
      <c r="BF4" s="217"/>
      <c r="BG4" s="217"/>
      <c r="BK4" s="221" t="s">
        <v>1012</v>
      </c>
      <c r="BL4" s="220" t="s">
        <v>1013</v>
      </c>
      <c r="BM4" s="220" t="s">
        <v>1014</v>
      </c>
      <c r="BN4" s="220" t="s">
        <v>148</v>
      </c>
      <c r="BO4" s="220" t="s">
        <v>1015</v>
      </c>
      <c r="BP4" s="220" t="s">
        <v>1016</v>
      </c>
      <c r="BQ4" s="220" t="s">
        <v>1017</v>
      </c>
      <c r="BR4" s="220" t="s">
        <v>255</v>
      </c>
      <c r="BS4" s="222" t="s">
        <v>1018</v>
      </c>
      <c r="BT4" s="222" t="s">
        <v>262</v>
      </c>
      <c r="BU4" s="222" t="s">
        <v>275</v>
      </c>
      <c r="BX4" s="217" t="s">
        <v>134</v>
      </c>
      <c r="BY4" s="217"/>
      <c r="BZ4" s="217"/>
      <c r="CE4" s="217" t="s">
        <v>1019</v>
      </c>
      <c r="CF4" s="217"/>
      <c r="CK4" s="217" t="s">
        <v>43</v>
      </c>
      <c r="CL4" s="217"/>
      <c r="CM4" s="217"/>
      <c r="CN4" s="217"/>
    </row>
    <row r="5" spans="1:92" s="113" customFormat="1" ht="14.25" customHeight="1" x14ac:dyDescent="0.25">
      <c r="Z5" s="114" t="s">
        <v>1020</v>
      </c>
      <c r="AA5" s="115" t="s">
        <v>1021</v>
      </c>
      <c r="AB5" s="115" t="s">
        <v>77</v>
      </c>
      <c r="AC5" s="116" t="s">
        <v>77</v>
      </c>
      <c r="AH5" s="114" t="s">
        <v>1020</v>
      </c>
      <c r="AI5" s="115" t="s">
        <v>1021</v>
      </c>
      <c r="AJ5" s="115" t="s">
        <v>77</v>
      </c>
      <c r="AK5" s="116" t="s">
        <v>77</v>
      </c>
      <c r="AV5" s="221" t="s">
        <v>1022</v>
      </c>
      <c r="AW5" s="220" t="s">
        <v>1023</v>
      </c>
      <c r="AX5" s="220" t="s">
        <v>1024</v>
      </c>
      <c r="AY5" s="220" t="s">
        <v>105</v>
      </c>
      <c r="AZ5" s="220" t="s">
        <v>106</v>
      </c>
      <c r="BA5" s="222" t="s">
        <v>107</v>
      </c>
      <c r="BK5" s="221"/>
      <c r="BL5" s="220"/>
      <c r="BM5" s="220"/>
      <c r="BN5" s="220"/>
      <c r="BO5" s="220"/>
      <c r="BP5" s="220"/>
      <c r="BQ5" s="220"/>
      <c r="BR5" s="220"/>
      <c r="BS5" s="222"/>
      <c r="BT5" s="222"/>
      <c r="BU5" s="222"/>
    </row>
    <row r="6" spans="1:92" s="113" customFormat="1" ht="14.25" customHeight="1" x14ac:dyDescent="0.25">
      <c r="C6" s="117" t="s">
        <v>18</v>
      </c>
      <c r="D6" s="118" t="s">
        <v>1025</v>
      </c>
      <c r="E6" s="117" t="s">
        <v>22</v>
      </c>
      <c r="I6" s="119" t="s">
        <v>44</v>
      </c>
      <c r="J6" s="118" t="s">
        <v>1026</v>
      </c>
      <c r="K6" s="118" t="s">
        <v>58</v>
      </c>
      <c r="L6" s="118" t="s">
        <v>60</v>
      </c>
      <c r="M6" s="120" t="s">
        <v>1027</v>
      </c>
      <c r="N6" s="121" t="s">
        <v>1028</v>
      </c>
      <c r="O6" s="121"/>
      <c r="Q6" s="119" t="s">
        <v>1029</v>
      </c>
      <c r="R6" s="118" t="s">
        <v>1030</v>
      </c>
      <c r="S6" s="118" t="s">
        <v>1031</v>
      </c>
      <c r="T6" s="118" t="s">
        <v>698</v>
      </c>
      <c r="U6" s="118" t="s">
        <v>1032</v>
      </c>
      <c r="V6" s="120" t="s">
        <v>188</v>
      </c>
      <c r="Z6" s="122" t="s">
        <v>1033</v>
      </c>
      <c r="AA6" s="123" t="s">
        <v>1033</v>
      </c>
      <c r="AB6" s="123" t="s">
        <v>1034</v>
      </c>
      <c r="AC6" s="124" t="s">
        <v>1035</v>
      </c>
      <c r="AH6" s="122" t="s">
        <v>1033</v>
      </c>
      <c r="AI6" s="123" t="s">
        <v>1033</v>
      </c>
      <c r="AJ6" s="123" t="s">
        <v>1034</v>
      </c>
      <c r="AK6" s="124" t="s">
        <v>1035</v>
      </c>
      <c r="AP6" s="119" t="s">
        <v>1036</v>
      </c>
      <c r="AQ6" s="118" t="s">
        <v>96</v>
      </c>
      <c r="AR6" s="120" t="s">
        <v>1037</v>
      </c>
      <c r="AV6" s="221"/>
      <c r="AW6" s="220"/>
      <c r="AX6" s="220"/>
      <c r="AY6" s="220"/>
      <c r="AZ6" s="220"/>
      <c r="BA6" s="222"/>
      <c r="BE6" s="119" t="s">
        <v>109</v>
      </c>
      <c r="BF6" s="118" t="s">
        <v>110</v>
      </c>
      <c r="BG6" s="120" t="s">
        <v>1038</v>
      </c>
      <c r="BK6" s="221"/>
      <c r="BL6" s="220"/>
      <c r="BM6" s="220"/>
      <c r="BN6" s="220"/>
      <c r="BO6" s="220"/>
      <c r="BP6" s="220"/>
      <c r="BQ6" s="220"/>
      <c r="BR6" s="220"/>
      <c r="BS6" s="222"/>
      <c r="BT6" s="222"/>
      <c r="BU6" s="222"/>
      <c r="BX6" s="119" t="s">
        <v>1012</v>
      </c>
      <c r="BY6" s="118" t="s">
        <v>1039</v>
      </c>
      <c r="BZ6" s="120" t="s">
        <v>107</v>
      </c>
      <c r="CE6" s="119" t="s">
        <v>1040</v>
      </c>
      <c r="CF6" s="120" t="s">
        <v>1041</v>
      </c>
      <c r="CL6" s="119" t="s">
        <v>44</v>
      </c>
      <c r="CM6" s="120" t="s">
        <v>45</v>
      </c>
    </row>
    <row r="7" spans="1:92" s="125" customFormat="1" ht="21" customHeight="1" x14ac:dyDescent="0.25">
      <c r="C7" s="126">
        <f>DatosGenerales!C9</f>
        <v>82903</v>
      </c>
      <c r="D7" s="127">
        <f>SUM(DatosGenerales!C16:C20)</f>
        <v>7468</v>
      </c>
      <c r="E7" s="128">
        <f>SUM(DatosGenerales!C13:C15)</f>
        <v>76591</v>
      </c>
      <c r="I7" s="129">
        <f>DatosGenerales!C27</f>
        <v>8075</v>
      </c>
      <c r="J7" s="127">
        <f>DatosGenerales!C28</f>
        <v>1336</v>
      </c>
      <c r="K7" s="126">
        <f>SUM(DatosGenerales!C29:C30)</f>
        <v>1823</v>
      </c>
      <c r="L7" s="127">
        <f>DatosGenerales!C32</f>
        <v>4425</v>
      </c>
      <c r="M7" s="126">
        <f>DatosGenerales!C81</f>
        <v>3530</v>
      </c>
      <c r="N7" s="130">
        <f>L7-M7</f>
        <v>895</v>
      </c>
      <c r="O7" s="130"/>
      <c r="Q7" s="131">
        <f>DatosGenerales!C32</f>
        <v>4425</v>
      </c>
      <c r="R7" s="132">
        <f>DatosGenerales!C43</f>
        <v>2276</v>
      </c>
      <c r="S7" s="132">
        <f>DatosGenerales!C44</f>
        <v>126</v>
      </c>
      <c r="T7" s="132">
        <f>DatosGenerales!C55</f>
        <v>56</v>
      </c>
      <c r="U7" s="132">
        <f>DatosGenerales!C66</f>
        <v>11</v>
      </c>
      <c r="V7" s="133">
        <f>SUM(Q7:U7)</f>
        <v>6894</v>
      </c>
      <c r="Z7" s="129">
        <f>SUM(DatosGenerales!C90,DatosGenerales!C91,DatosGenerales!C93)</f>
        <v>2336</v>
      </c>
      <c r="AA7" s="127">
        <f>SUM(DatosGenerales!C92,DatosGenerales!C94)</f>
        <v>421</v>
      </c>
      <c r="AB7" s="127">
        <f>DatosGenerales!C90</f>
        <v>1575</v>
      </c>
      <c r="AC7" s="134">
        <f>DatosGenerales!C91</f>
        <v>642</v>
      </c>
      <c r="AH7" s="129">
        <f>SUM(DatosGenerales!C98,DatosGenerales!C99,DatosGenerales!C101)</f>
        <v>152</v>
      </c>
      <c r="AI7" s="127">
        <f>SUM(DatosGenerales!C100,DatosGenerales!C102)</f>
        <v>25</v>
      </c>
      <c r="AJ7" s="127">
        <f>DatosGenerales!C98</f>
        <v>71</v>
      </c>
      <c r="AK7" s="134">
        <f>DatosGenerales!C99</f>
        <v>74</v>
      </c>
      <c r="AP7" s="129">
        <f>SUM(DatosGenerales!C116:C117)</f>
        <v>172</v>
      </c>
      <c r="AQ7" s="127">
        <f>SUM(DatosGenerales!C118:C119)</f>
        <v>4</v>
      </c>
      <c r="AR7" s="134">
        <f>SUM(DatosGenerales!C120:C121)</f>
        <v>4</v>
      </c>
      <c r="AV7" s="129">
        <f>DatosGenerales!C125</f>
        <v>21</v>
      </c>
      <c r="AW7" s="127">
        <f>DatosGenerales!C126</f>
        <v>148</v>
      </c>
      <c r="AX7" s="127">
        <f>DatosGenerales!C127</f>
        <v>16</v>
      </c>
      <c r="AY7" s="127">
        <f>DatosGenerales!C128</f>
        <v>2</v>
      </c>
      <c r="AZ7" s="127">
        <f>DatosGenerales!C129</f>
        <v>146</v>
      </c>
      <c r="BA7" s="134">
        <f>DatosGenerales!C130</f>
        <v>3</v>
      </c>
      <c r="BE7" s="129">
        <f>DatosGenerales!C131</f>
        <v>198</v>
      </c>
      <c r="BF7" s="127">
        <f>DatosGenerales!C132</f>
        <v>243</v>
      </c>
      <c r="BG7" s="133">
        <f>DatosGenerales!C134</f>
        <v>105</v>
      </c>
      <c r="BK7" s="129">
        <f>DatosGenerales!C233</f>
        <v>4321</v>
      </c>
      <c r="BL7" s="132">
        <f>DatosGenerales!C237</f>
        <v>121</v>
      </c>
      <c r="BM7" s="132">
        <f>DatosGenerales!C271</f>
        <v>116</v>
      </c>
      <c r="BN7" s="132">
        <f>DatosGenerales!C273</f>
        <v>0</v>
      </c>
      <c r="BO7" s="132">
        <f>DatosGenerales!C283</f>
        <v>15</v>
      </c>
      <c r="BP7" s="132">
        <f>DatosGenerales!C287</f>
        <v>0</v>
      </c>
      <c r="BQ7" s="132">
        <f>DatosGenerales!C299</f>
        <v>139</v>
      </c>
      <c r="BR7" s="132">
        <f>DatosGenerales!C303</f>
        <v>128</v>
      </c>
      <c r="BS7" s="134">
        <f>DatosGenerales!C307</f>
        <v>813</v>
      </c>
      <c r="BT7" s="134">
        <f>DatosGenerales!C321</f>
        <v>1</v>
      </c>
      <c r="BU7" s="134">
        <f>DatosGenerales!C344</f>
        <v>4201</v>
      </c>
      <c r="BX7" s="129">
        <f>DatosGenerales!C176</f>
        <v>2387</v>
      </c>
      <c r="BY7" s="127">
        <f>DatosGenerales!C177</f>
        <v>812</v>
      </c>
      <c r="BZ7" s="134">
        <f>DatosGenerales!C178</f>
        <v>1042</v>
      </c>
      <c r="CE7" s="129">
        <f>DatosGenerales!C184</f>
        <v>0</v>
      </c>
      <c r="CF7" s="134">
        <f>DatosGenerales!C187</f>
        <v>0</v>
      </c>
      <c r="CL7" s="129">
        <f>DatosGenerales!C35</f>
        <v>12243</v>
      </c>
      <c r="CM7" s="134">
        <f>DatosGenerales!C36</f>
        <v>1767</v>
      </c>
    </row>
    <row r="8" spans="1:92" x14ac:dyDescent="0.25">
      <c r="B8" s="135"/>
    </row>
    <row r="15" spans="1:92" x14ac:dyDescent="0.25">
      <c r="AV15" s="136"/>
      <c r="AW15" s="136"/>
      <c r="AX15" s="136"/>
      <c r="AY15" s="136"/>
      <c r="AZ15" s="136"/>
      <c r="BA15" s="136"/>
      <c r="BB15" s="136"/>
    </row>
    <row r="16" spans="1:92" ht="12.75" customHeight="1" x14ac:dyDescent="0.25">
      <c r="AV16" s="137"/>
      <c r="AW16" s="137"/>
      <c r="AX16" s="137"/>
      <c r="AY16" s="137"/>
      <c r="AZ16" s="137"/>
      <c r="BA16" s="137"/>
      <c r="BB16" s="136"/>
    </row>
    <row r="17" spans="19:92" x14ac:dyDescent="0.25">
      <c r="AV17" s="137"/>
      <c r="AW17" s="137"/>
      <c r="AX17" s="137"/>
      <c r="AY17" s="137"/>
      <c r="AZ17" s="137"/>
      <c r="BA17" s="137"/>
      <c r="BB17" s="136"/>
    </row>
    <row r="18" spans="19:92" x14ac:dyDescent="0.25">
      <c r="AV18" s="136"/>
      <c r="AW18" s="136"/>
      <c r="AX18" s="136"/>
      <c r="AY18" s="136"/>
      <c r="AZ18" s="136"/>
      <c r="BA18" s="136"/>
      <c r="BB18" s="136"/>
    </row>
    <row r="19" spans="19:92" x14ac:dyDescent="0.25">
      <c r="CN19" s="109" t="s">
        <v>1042</v>
      </c>
    </row>
    <row r="22" spans="19:92" x14ac:dyDescent="0.2">
      <c r="BK22" s="138" t="s">
        <v>1043</v>
      </c>
      <c r="BO22" s="138"/>
    </row>
    <row r="23" spans="19:92" x14ac:dyDescent="0.25">
      <c r="S23" s="139"/>
      <c r="Z23" s="140"/>
      <c r="AH23" s="140"/>
    </row>
    <row r="30" spans="19:92" x14ac:dyDescent="0.25">
      <c r="BJ30" s="141"/>
    </row>
    <row r="31" spans="19:92" s="113" customFormat="1" ht="12.75" customHeight="1" x14ac:dyDescent="0.25">
      <c r="BJ31" s="142"/>
    </row>
    <row r="32" spans="19:92" s="125" customFormat="1" ht="12" x14ac:dyDescent="0.25">
      <c r="BJ32" s="143"/>
    </row>
    <row r="33" spans="62:67" x14ac:dyDescent="0.25">
      <c r="BJ33" s="141"/>
    </row>
    <row r="38" spans="62:67" ht="15.75" x14ac:dyDescent="0.25">
      <c r="BN38" s="144" t="s">
        <v>1044</v>
      </c>
      <c r="BO38" s="145">
        <v>13</v>
      </c>
    </row>
    <row r="41" spans="62:67" x14ac:dyDescent="0.2">
      <c r="BK41" s="138" t="s">
        <v>1045</v>
      </c>
    </row>
    <row r="51" spans="63:73" x14ac:dyDescent="0.25">
      <c r="BK51" s="146" t="s">
        <v>1046</v>
      </c>
      <c r="BL51" s="146" t="s">
        <v>1046</v>
      </c>
      <c r="BM51" s="141"/>
    </row>
    <row r="52" spans="63:73" x14ac:dyDescent="0.25">
      <c r="BK52" s="146" t="s">
        <v>1047</v>
      </c>
      <c r="BL52" s="146" t="s">
        <v>1048</v>
      </c>
      <c r="BM52" s="142"/>
      <c r="BN52" s="113"/>
      <c r="BO52" s="113"/>
      <c r="BP52" s="113"/>
      <c r="BQ52" s="113"/>
      <c r="BR52" s="113"/>
      <c r="BS52" s="113"/>
      <c r="BT52" s="113"/>
      <c r="BU52" s="113"/>
    </row>
    <row r="53" spans="63:73" x14ac:dyDescent="0.25">
      <c r="BK53" s="147">
        <f>SUM(DatosGenerales!C220,DatosGenerales!C222,DatosGenerales!C224)</f>
        <v>1601</v>
      </c>
      <c r="BL53" s="147">
        <f>SUM(DatosGenerales!C221,DatosGenerales!C223,DatosGenerales!C225)</f>
        <v>1539</v>
      </c>
      <c r="BM53" s="143"/>
      <c r="BN53" s="125"/>
      <c r="BO53" s="125"/>
      <c r="BP53" s="125"/>
      <c r="BQ53" s="125"/>
      <c r="BR53" s="125"/>
      <c r="BS53" s="125"/>
      <c r="BT53" s="125"/>
      <c r="BU53" s="125"/>
    </row>
    <row r="55" spans="63:73" x14ac:dyDescent="0.2">
      <c r="BK55" s="138" t="s">
        <v>1049</v>
      </c>
    </row>
    <row r="65" spans="63:71" x14ac:dyDescent="0.25">
      <c r="BK65" s="146" t="s">
        <v>1050</v>
      </c>
      <c r="BL65" s="146" t="s">
        <v>1051</v>
      </c>
      <c r="BM65" s="146" t="s">
        <v>1052</v>
      </c>
      <c r="BN65" s="146"/>
    </row>
    <row r="66" spans="63:71" x14ac:dyDescent="0.25">
      <c r="BK66" s="147">
        <f>SUM(DatosGenerales!C220:C221)</f>
        <v>45</v>
      </c>
      <c r="BL66" s="147">
        <f>SUM(DatosGenerales!C222:C223)</f>
        <v>1346</v>
      </c>
      <c r="BM66" s="147">
        <f>SUM(DatosGenerales!C224:C225)</f>
        <v>1749</v>
      </c>
      <c r="BN66" s="147"/>
      <c r="BO66" s="125"/>
      <c r="BP66" s="125"/>
      <c r="BQ66" s="125"/>
      <c r="BR66" s="125"/>
      <c r="BS66" s="125"/>
    </row>
  </sheetData>
  <sheetProtection algorithmName="SHA-512" hashValue="SRvOYNgXWC9vKzF141hGKez2bUn917cTXQEvqsUA+0TzK+otx3fzS3VnkRPW6yYFlFnzwDXT5nqKjhKYPE2ycg==" saltValue="GSjZExqvSsK/91CSmS/lYg==" spinCount="100000" sheet="1" objects="1" scenarios="1"/>
  <mergeCells count="33">
    <mergeCell ref="CK4:CN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X4:BZ4"/>
    <mergeCell ref="CE4:CF4"/>
    <mergeCell ref="BL4:BL6"/>
    <mergeCell ref="BM4:BM6"/>
    <mergeCell ref="BN4:BN6"/>
    <mergeCell ref="BK2:BT2"/>
    <mergeCell ref="BO4:BO6"/>
    <mergeCell ref="BP4:BP6"/>
    <mergeCell ref="BQ4:BQ6"/>
    <mergeCell ref="C4:E4"/>
    <mergeCell ref="I4:M4"/>
    <mergeCell ref="Q4:V4"/>
    <mergeCell ref="AP4:AR4"/>
    <mergeCell ref="BE4:BG4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I25"/>
  <sheetViews>
    <sheetView showGridLines="0" showRowColHeaders="0" workbookViewId="0"/>
  </sheetViews>
  <sheetFormatPr baseColWidth="10" defaultColWidth="11.42578125" defaultRowHeight="12" x14ac:dyDescent="0.2"/>
  <cols>
    <col min="1" max="1" width="2.7109375" style="149" customWidth="1"/>
    <col min="2" max="2" width="7.85546875" style="149" customWidth="1"/>
    <col min="3" max="3" width="11.42578125" style="149"/>
    <col min="4" max="4" width="12" style="149" customWidth="1"/>
    <col min="5" max="5" width="51" style="149" customWidth="1"/>
    <col min="6" max="6" width="2.7109375" style="149" customWidth="1"/>
    <col min="7" max="7" width="7.85546875" style="149" customWidth="1"/>
    <col min="8" max="9" width="11.42578125" style="149"/>
    <col min="10" max="10" width="51" style="149" customWidth="1"/>
    <col min="11" max="11" width="2.7109375" style="149" customWidth="1"/>
    <col min="12" max="12" width="7.85546875" style="149" customWidth="1"/>
    <col min="13" max="14" width="11.42578125" style="149"/>
    <col min="15" max="15" width="51" style="149" customWidth="1"/>
    <col min="16" max="16" width="2.7109375" style="149" customWidth="1"/>
    <col min="17" max="17" width="7.85546875" style="149" customWidth="1"/>
    <col min="18" max="19" width="11.42578125" style="149"/>
    <col min="20" max="20" width="51" style="149" customWidth="1"/>
    <col min="21" max="21" width="2.7109375" style="149" customWidth="1"/>
    <col min="22" max="22" width="7.85546875" style="149" customWidth="1"/>
    <col min="23" max="24" width="11.42578125" style="149"/>
    <col min="25" max="25" width="51" style="149" customWidth="1"/>
    <col min="26" max="26" width="2.7109375" style="149" customWidth="1"/>
    <col min="27" max="27" width="7.85546875" style="149" customWidth="1"/>
    <col min="28" max="29" width="11.42578125" style="149"/>
    <col min="30" max="30" width="51" style="149" customWidth="1"/>
    <col min="31" max="31" width="2.7109375" style="149" customWidth="1"/>
    <col min="32" max="32" width="7.85546875" style="149" customWidth="1"/>
    <col min="33" max="34" width="11.42578125" style="149"/>
    <col min="35" max="35" width="51" style="149" customWidth="1"/>
    <col min="36" max="36" width="2.7109375" style="149" customWidth="1"/>
    <col min="37" max="37" width="7.85546875" style="149" customWidth="1"/>
    <col min="38" max="39" width="11.42578125" style="149"/>
    <col min="40" max="40" width="51" style="149" customWidth="1"/>
    <col min="41" max="41" width="2.7109375" style="149" customWidth="1"/>
    <col min="42" max="42" width="7.85546875" style="149" customWidth="1"/>
    <col min="43" max="44" width="11.42578125" style="149"/>
    <col min="45" max="45" width="51" style="149" customWidth="1"/>
    <col min="46" max="46" width="2.7109375" style="149" customWidth="1"/>
    <col min="47" max="47" width="7.85546875" style="149" customWidth="1"/>
    <col min="48" max="49" width="11.42578125" style="149"/>
    <col min="50" max="50" width="51" style="149" customWidth="1"/>
    <col min="51" max="51" width="2.7109375" style="149" customWidth="1"/>
    <col min="52" max="52" width="7.85546875" style="149" customWidth="1"/>
    <col min="53" max="54" width="11.42578125" style="149"/>
    <col min="55" max="55" width="51" style="149" customWidth="1"/>
    <col min="56" max="56" width="2.7109375" style="149" customWidth="1"/>
    <col min="57" max="57" width="7.85546875" style="149" customWidth="1"/>
    <col min="58" max="59" width="11.42578125" style="149"/>
    <col min="60" max="60" width="51" style="149" customWidth="1"/>
    <col min="61" max="61" width="2.7109375" style="149" customWidth="1"/>
    <col min="62" max="16384" width="11.42578125" style="149"/>
  </cols>
  <sheetData>
    <row r="1" spans="1:61" ht="18.75" customHeight="1" x14ac:dyDescent="0.2">
      <c r="A1" s="148"/>
      <c r="C1" s="138" t="s">
        <v>1053</v>
      </c>
      <c r="F1" s="148"/>
      <c r="K1" s="148"/>
      <c r="P1" s="148"/>
      <c r="U1" s="148"/>
      <c r="Z1" s="148"/>
      <c r="AE1" s="148"/>
      <c r="AJ1" s="148"/>
      <c r="AO1" s="148"/>
      <c r="AT1" s="148"/>
      <c r="AY1" s="148"/>
      <c r="BD1" s="148"/>
      <c r="BF1" s="150"/>
      <c r="BI1" s="148"/>
    </row>
    <row r="2" spans="1:61" x14ac:dyDescent="0.2">
      <c r="BG2" s="151"/>
      <c r="BH2" s="150"/>
    </row>
    <row r="3" spans="1:61" s="138" customFormat="1" x14ac:dyDescent="0.2">
      <c r="C3" s="138" t="s">
        <v>1054</v>
      </c>
      <c r="H3" s="138" t="s">
        <v>1055</v>
      </c>
      <c r="M3" s="138" t="s">
        <v>1056</v>
      </c>
      <c r="R3" s="138" t="s">
        <v>1057</v>
      </c>
      <c r="W3" s="138" t="s">
        <v>1058</v>
      </c>
      <c r="AB3" s="138" t="s">
        <v>1059</v>
      </c>
      <c r="AG3" s="138" t="s">
        <v>1060</v>
      </c>
      <c r="AL3" s="138" t="s">
        <v>1061</v>
      </c>
      <c r="AQ3" s="138" t="s">
        <v>1062</v>
      </c>
      <c r="AV3" s="138" t="s">
        <v>1063</v>
      </c>
      <c r="BA3" s="138" t="s">
        <v>1064</v>
      </c>
      <c r="BF3" s="138" t="s">
        <v>1065</v>
      </c>
    </row>
    <row r="5" spans="1:61" x14ac:dyDescent="0.2">
      <c r="H5" s="150"/>
      <c r="I5" s="150"/>
      <c r="M5" s="150"/>
      <c r="N5" s="150"/>
      <c r="R5" s="150"/>
      <c r="S5" s="150"/>
      <c r="W5" s="150"/>
      <c r="X5" s="150"/>
      <c r="AB5" s="150"/>
      <c r="AC5" s="150"/>
      <c r="AG5" s="150"/>
      <c r="AH5" s="150"/>
      <c r="AL5" s="150"/>
      <c r="AM5" s="150"/>
      <c r="AQ5" s="150"/>
      <c r="AR5" s="150"/>
      <c r="AV5" s="150"/>
      <c r="AW5" s="150"/>
      <c r="BA5" s="150"/>
      <c r="BB5" s="150"/>
      <c r="BF5" s="150"/>
      <c r="BG5" s="150"/>
    </row>
    <row r="6" spans="1:61" x14ac:dyDescent="0.2">
      <c r="H6" s="150"/>
      <c r="I6" s="150"/>
      <c r="M6" s="150"/>
      <c r="N6" s="150"/>
      <c r="R6" s="150"/>
      <c r="S6" s="150"/>
      <c r="W6" s="150"/>
      <c r="X6" s="150"/>
      <c r="AB6" s="150"/>
      <c r="AC6" s="150"/>
      <c r="AG6" s="150"/>
      <c r="AH6" s="150"/>
      <c r="AL6" s="150"/>
      <c r="AM6" s="150"/>
      <c r="AQ6" s="150"/>
      <c r="AR6" s="150"/>
      <c r="AV6" s="150"/>
      <c r="AW6" s="150"/>
      <c r="BA6" s="150"/>
      <c r="BB6" s="150"/>
      <c r="BF6" s="150"/>
      <c r="BG6" s="150"/>
    </row>
    <row r="7" spans="1:61" x14ac:dyDescent="0.2">
      <c r="AB7" s="150"/>
      <c r="AC7" s="150"/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x14ac:dyDescent="0.2"/>
    <row r="25" spans="3:59" s="152" customFormat="1" ht="15.75" x14ac:dyDescent="0.25">
      <c r="C25" s="144" t="s">
        <v>1044</v>
      </c>
      <c r="D25" s="145">
        <v>100</v>
      </c>
      <c r="H25" s="144" t="s">
        <v>1044</v>
      </c>
      <c r="I25" s="145">
        <v>50</v>
      </c>
      <c r="M25" s="144" t="s">
        <v>1044</v>
      </c>
      <c r="N25" s="145">
        <v>10</v>
      </c>
      <c r="R25" s="144" t="s">
        <v>1044</v>
      </c>
      <c r="S25" s="145">
        <v>50</v>
      </c>
      <c r="W25" s="144" t="s">
        <v>1044</v>
      </c>
      <c r="X25" s="145">
        <v>50</v>
      </c>
      <c r="AB25" s="144" t="s">
        <v>1044</v>
      </c>
      <c r="AC25" s="145">
        <v>0</v>
      </c>
      <c r="AG25" s="144" t="s">
        <v>1044</v>
      </c>
      <c r="AH25" s="145">
        <v>0</v>
      </c>
      <c r="AL25" s="144" t="s">
        <v>1044</v>
      </c>
      <c r="AM25" s="145">
        <v>0</v>
      </c>
      <c r="AQ25" s="144" t="s">
        <v>1044</v>
      </c>
      <c r="AR25" s="145">
        <v>0</v>
      </c>
      <c r="AV25" s="144" t="s">
        <v>1044</v>
      </c>
      <c r="AW25" s="145">
        <v>10</v>
      </c>
      <c r="BA25" s="144" t="s">
        <v>1044</v>
      </c>
      <c r="BB25" s="145">
        <v>0</v>
      </c>
      <c r="BF25" s="144" t="s">
        <v>1044</v>
      </c>
      <c r="BG25" s="145">
        <v>50</v>
      </c>
    </row>
  </sheetData>
  <sheetProtection algorithmName="SHA-512" hashValue="JCigSMPkB1hcsf/g+cXQpuxdRrrwEBpik4384LK6apROeiJImFMIyuyzrpHyt5UyGJ2y79CcFOqvyZCa3HItMQ==" saltValue="6lliZ+yfmba3M3sO2lsrQA==" spinCount="100000" sheet="1"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1"/>
  <sheetViews>
    <sheetView showGridLines="0" showRowColHeaders="0" workbookViewId="0"/>
  </sheetViews>
  <sheetFormatPr baseColWidth="10" defaultColWidth="11.42578125" defaultRowHeight="12.75" customHeight="1" x14ac:dyDescent="0.25"/>
  <cols>
    <col min="1" max="1" width="2.7109375" style="109" customWidth="1"/>
    <col min="2" max="2" width="4.42578125" style="109" customWidth="1"/>
    <col min="3" max="8" width="18.7109375" style="109" customWidth="1"/>
    <col min="9" max="9" width="4.42578125" style="109" customWidth="1"/>
    <col min="10" max="10" width="2.7109375" style="109" customWidth="1"/>
    <col min="11" max="11" width="4.5703125" style="109" customWidth="1"/>
    <col min="12" max="12" width="20.7109375" style="109" customWidth="1"/>
    <col min="13" max="13" width="20.5703125" style="109" customWidth="1"/>
    <col min="14" max="16" width="20.7109375" style="109" customWidth="1"/>
    <col min="17" max="17" width="2.7109375" style="109" customWidth="1"/>
    <col min="18" max="18" width="4.5703125" style="109" customWidth="1"/>
    <col min="19" max="27" width="14.7109375" style="109" customWidth="1"/>
    <col min="28" max="28" width="4.5703125" style="109" customWidth="1"/>
    <col min="29" max="29" width="2.7109375" style="109" customWidth="1"/>
    <col min="30" max="30" width="4.5703125" style="109" customWidth="1"/>
    <col min="31" max="38" width="13.7109375" style="109" customWidth="1"/>
    <col min="39" max="39" width="13.28515625" style="109" customWidth="1"/>
    <col min="40" max="40" width="2.7109375" style="109" customWidth="1"/>
    <col min="41" max="41" width="4.5703125" style="109" customWidth="1"/>
    <col min="42" max="47" width="13.7109375" style="109" customWidth="1"/>
    <col min="48" max="48" width="4.5703125" style="109" customWidth="1"/>
    <col min="49" max="16384" width="11.42578125" style="109"/>
  </cols>
  <sheetData>
    <row r="1" spans="1:47" ht="19.7" customHeight="1" x14ac:dyDescent="0.25">
      <c r="A1" s="107"/>
      <c r="B1" s="108"/>
      <c r="C1" s="224" t="s">
        <v>1066</v>
      </c>
      <c r="D1" s="224"/>
      <c r="E1" s="224"/>
      <c r="F1" s="224"/>
      <c r="G1" s="224"/>
      <c r="H1" s="224"/>
      <c r="J1" s="107"/>
      <c r="Q1" s="107"/>
      <c r="AC1" s="107"/>
      <c r="AN1" s="107"/>
    </row>
    <row r="2" spans="1:47" s="111" customFormat="1" ht="12.4" customHeight="1" x14ac:dyDescent="0.25">
      <c r="I2" s="112"/>
      <c r="S2" s="112"/>
      <c r="T2" s="112"/>
    </row>
    <row r="3" spans="1:47" s="111" customFormat="1" ht="14.85" customHeight="1" x14ac:dyDescent="0.25">
      <c r="I3" s="109"/>
      <c r="L3" s="109"/>
      <c r="M3" s="109"/>
      <c r="N3" s="109"/>
      <c r="O3" s="109"/>
      <c r="P3" s="109"/>
      <c r="S3" s="112"/>
      <c r="T3" s="112"/>
    </row>
    <row r="4" spans="1:47" s="113" customFormat="1" ht="14.25" customHeight="1" x14ac:dyDescent="0.25">
      <c r="C4" s="217" t="s">
        <v>670</v>
      </c>
      <c r="D4" s="217"/>
      <c r="E4" s="217"/>
      <c r="F4" s="217"/>
      <c r="G4" s="217"/>
      <c r="H4" s="217"/>
      <c r="I4" s="109"/>
      <c r="L4" s="217" t="s">
        <v>891</v>
      </c>
      <c r="M4" s="217"/>
      <c r="N4" s="217"/>
      <c r="O4" s="217"/>
      <c r="P4" s="217"/>
      <c r="T4" s="217" t="s">
        <v>646</v>
      </c>
      <c r="U4" s="217"/>
      <c r="V4" s="217"/>
      <c r="W4" s="217"/>
      <c r="X4" s="217"/>
      <c r="Y4" s="217"/>
      <c r="Z4" s="217"/>
      <c r="AA4" s="217"/>
      <c r="AE4" s="217" t="s">
        <v>1067</v>
      </c>
      <c r="AF4" s="217"/>
      <c r="AG4" s="217"/>
      <c r="AH4" s="217"/>
      <c r="AI4" s="217"/>
      <c r="AJ4" s="217"/>
      <c r="AK4" s="217"/>
      <c r="AL4" s="217"/>
      <c r="AP4" s="217" t="s">
        <v>943</v>
      </c>
      <c r="AQ4" s="217"/>
      <c r="AR4" s="217"/>
      <c r="AS4" s="217"/>
      <c r="AT4" s="217"/>
      <c r="AU4" s="217"/>
    </row>
    <row r="5" spans="1:47" s="113" customFormat="1" ht="14.25" customHeight="1" x14ac:dyDescent="0.25">
      <c r="I5" s="109"/>
      <c r="AC5" s="111"/>
      <c r="AN5" s="111"/>
    </row>
    <row r="6" spans="1:47" s="113" customFormat="1" ht="14.25" customHeight="1" x14ac:dyDescent="0.25">
      <c r="I6" s="109"/>
      <c r="L6" s="225" t="s">
        <v>78</v>
      </c>
      <c r="M6" s="226" t="s">
        <v>1068</v>
      </c>
      <c r="N6" s="226" t="s">
        <v>1069</v>
      </c>
      <c r="O6" s="227" t="s">
        <v>667</v>
      </c>
      <c r="P6" s="227"/>
      <c r="Q6" s="153"/>
      <c r="AC6" s="111"/>
      <c r="AN6" s="111"/>
    </row>
    <row r="7" spans="1:47" s="113" customFormat="1" ht="20.85" customHeight="1" x14ac:dyDescent="0.25">
      <c r="C7" s="223" t="s">
        <v>205</v>
      </c>
      <c r="D7" s="117" t="s">
        <v>18</v>
      </c>
      <c r="E7" s="154" t="s">
        <v>671</v>
      </c>
      <c r="F7" s="154" t="s">
        <v>672</v>
      </c>
      <c r="G7" s="120" t="s">
        <v>673</v>
      </c>
      <c r="H7" s="120" t="s">
        <v>674</v>
      </c>
      <c r="I7" s="109"/>
      <c r="K7" s="153"/>
      <c r="L7" s="225"/>
      <c r="M7" s="226"/>
      <c r="N7" s="226"/>
      <c r="O7" s="118" t="s">
        <v>668</v>
      </c>
      <c r="P7" s="120" t="s">
        <v>669</v>
      </c>
      <c r="Q7" s="153"/>
      <c r="S7" s="155" t="s">
        <v>647</v>
      </c>
      <c r="T7" s="156" t="s">
        <v>283</v>
      </c>
      <c r="U7" s="156" t="s">
        <v>1070</v>
      </c>
      <c r="V7" s="156" t="s">
        <v>653</v>
      </c>
      <c r="W7" s="156" t="s">
        <v>654</v>
      </c>
      <c r="X7" s="156" t="s">
        <v>655</v>
      </c>
      <c r="Y7" s="156" t="s">
        <v>1071</v>
      </c>
      <c r="Z7" s="156" t="s">
        <v>656</v>
      </c>
      <c r="AA7" s="155" t="s">
        <v>645</v>
      </c>
      <c r="AE7" s="157" t="s">
        <v>628</v>
      </c>
      <c r="AF7" s="156" t="s">
        <v>311</v>
      </c>
      <c r="AG7" s="156" t="s">
        <v>629</v>
      </c>
      <c r="AH7" s="156" t="s">
        <v>630</v>
      </c>
      <c r="AI7" s="156" t="s">
        <v>631</v>
      </c>
      <c r="AJ7" s="155" t="s">
        <v>632</v>
      </c>
      <c r="AK7" s="156" t="s">
        <v>633</v>
      </c>
      <c r="AL7" s="156" t="s">
        <v>408</v>
      </c>
      <c r="AM7" s="155" t="s">
        <v>634</v>
      </c>
      <c r="AP7" s="157" t="s">
        <v>944</v>
      </c>
      <c r="AQ7" s="157" t="s">
        <v>945</v>
      </c>
      <c r="AR7" s="156" t="s">
        <v>946</v>
      </c>
      <c r="AS7" s="156" t="s">
        <v>947</v>
      </c>
      <c r="AT7" s="156" t="s">
        <v>688</v>
      </c>
      <c r="AU7" s="155" t="s">
        <v>948</v>
      </c>
    </row>
    <row r="8" spans="1:47" s="125" customFormat="1" ht="14.85" customHeight="1" x14ac:dyDescent="0.25">
      <c r="C8" s="223"/>
      <c r="D8" s="132">
        <f>DatosMenores!C49</f>
        <v>2456</v>
      </c>
      <c r="E8" s="132">
        <f>DatosMenores!C50</f>
        <v>269</v>
      </c>
      <c r="F8" s="132">
        <f>DatosMenores!C51</f>
        <v>241</v>
      </c>
      <c r="G8" s="132">
        <f>DatosMenores!C52</f>
        <v>1973</v>
      </c>
      <c r="H8" s="126">
        <f>DatosMenores!C53</f>
        <v>33</v>
      </c>
      <c r="I8" s="109"/>
      <c r="L8" s="126">
        <f>DatosMenores!C43</f>
        <v>17</v>
      </c>
      <c r="M8" s="127">
        <f>DatosMenores!C44</f>
        <v>87</v>
      </c>
      <c r="N8" s="127">
        <f>DatosMenores!C45</f>
        <v>598</v>
      </c>
      <c r="O8" s="127">
        <f>DatosMenores!C46</f>
        <v>0</v>
      </c>
      <c r="P8" s="128">
        <f>DatosMenores!C47</f>
        <v>0</v>
      </c>
      <c r="S8" s="126">
        <f>DatosMenores!C25</f>
        <v>687</v>
      </c>
      <c r="T8" s="127">
        <f>SUM(DatosMenores!C26:C29)</f>
        <v>93</v>
      </c>
      <c r="U8" s="127">
        <f>DatosMenores!C30</f>
        <v>7</v>
      </c>
      <c r="V8" s="127">
        <f>DatosMenores!C31</f>
        <v>333</v>
      </c>
      <c r="W8" s="127">
        <f>DatosMenores!C32</f>
        <v>88</v>
      </c>
      <c r="X8" s="127">
        <f>DatosMenores!C33</f>
        <v>0</v>
      </c>
      <c r="Y8" s="127">
        <f>DatosMenores!C35</f>
        <v>33</v>
      </c>
      <c r="Z8" s="127">
        <f>DatosMenores!C34</f>
        <v>32</v>
      </c>
      <c r="AA8" s="128">
        <f>DatosMenores!C36</f>
        <v>130</v>
      </c>
      <c r="AC8" s="111"/>
      <c r="AE8" s="131">
        <f>DatosMenores!C4</f>
        <v>1</v>
      </c>
      <c r="AF8" s="132">
        <f>DatosMenores!C5</f>
        <v>458</v>
      </c>
      <c r="AG8" s="132">
        <f>DatosMenores!C6</f>
        <v>24</v>
      </c>
      <c r="AH8" s="132">
        <f>DatosMenores!C7</f>
        <v>71</v>
      </c>
      <c r="AI8" s="132">
        <f>DatosMenores!C8</f>
        <v>182</v>
      </c>
      <c r="AJ8" s="126">
        <f>DatosMenores!C9</f>
        <v>71</v>
      </c>
      <c r="AK8" s="132">
        <f>DatosMenores!C10</f>
        <v>394</v>
      </c>
      <c r="AL8" s="132">
        <f>DatosMenores!C11</f>
        <v>126</v>
      </c>
      <c r="AM8" s="128">
        <f>DatosMenores!C12</f>
        <v>47</v>
      </c>
      <c r="AN8" s="111"/>
      <c r="AP8" s="131">
        <f>DatosMenores!C60</f>
        <v>381</v>
      </c>
      <c r="AQ8" s="131">
        <f>DatosMenores!C61</f>
        <v>9</v>
      </c>
      <c r="AR8" s="132">
        <f>DatosMenores!C62</f>
        <v>761</v>
      </c>
      <c r="AS8" s="132">
        <f>DatosMenores!C65</f>
        <v>5</v>
      </c>
      <c r="AT8" s="132">
        <f>DatosMenores!C66</f>
        <v>53</v>
      </c>
      <c r="AU8" s="126">
        <f>DatosMenores!C67</f>
        <v>0</v>
      </c>
    </row>
    <row r="9" spans="1:47" ht="14.85" customHeight="1" x14ac:dyDescent="0.25">
      <c r="B9" s="135"/>
      <c r="C9" s="223" t="s">
        <v>675</v>
      </c>
      <c r="D9" s="117" t="s">
        <v>676</v>
      </c>
      <c r="E9" s="118" t="s">
        <v>677</v>
      </c>
      <c r="F9" s="120" t="s">
        <v>678</v>
      </c>
      <c r="G9" s="120" t="s">
        <v>679</v>
      </c>
      <c r="H9" s="120" t="s">
        <v>674</v>
      </c>
      <c r="AC9" s="113"/>
      <c r="AE9" s="158"/>
      <c r="AN9" s="113"/>
      <c r="AQ9" s="159"/>
      <c r="AR9" s="160"/>
    </row>
    <row r="10" spans="1:47" ht="29.85" customHeight="1" x14ac:dyDescent="0.25">
      <c r="C10" s="223"/>
      <c r="D10" s="126">
        <f>DatosMenores!C54</f>
        <v>942</v>
      </c>
      <c r="E10" s="127">
        <f>DatosMenores!C55</f>
        <v>73</v>
      </c>
      <c r="F10" s="134">
        <f>DatosMenores!C56</f>
        <v>28</v>
      </c>
      <c r="G10" s="134">
        <f>DatosMenores!C57</f>
        <v>816</v>
      </c>
      <c r="H10" s="134">
        <f>DatosMenores!C58</f>
        <v>183</v>
      </c>
      <c r="AE10" s="157" t="s">
        <v>635</v>
      </c>
      <c r="AF10" s="156" t="s">
        <v>478</v>
      </c>
      <c r="AG10" s="156" t="s">
        <v>636</v>
      </c>
      <c r="AH10" s="156" t="s">
        <v>1072</v>
      </c>
      <c r="AI10" s="156" t="s">
        <v>638</v>
      </c>
      <c r="AJ10" s="156" t="s">
        <v>640</v>
      </c>
      <c r="AK10" s="156" t="s">
        <v>641</v>
      </c>
      <c r="AL10" s="155" t="s">
        <v>107</v>
      </c>
      <c r="AP10" s="157" t="s">
        <v>225</v>
      </c>
      <c r="AQ10" s="156" t="s">
        <v>949</v>
      </c>
      <c r="AR10" s="156" t="s">
        <v>950</v>
      </c>
      <c r="AS10" s="157" t="s">
        <v>1073</v>
      </c>
      <c r="AT10" s="155" t="s">
        <v>1074</v>
      </c>
    </row>
    <row r="11" spans="1:47" ht="14.85" customHeight="1" x14ac:dyDescent="0.25">
      <c r="AD11" s="136"/>
      <c r="AE11" s="131">
        <f>DatosMenores!C13</f>
        <v>0</v>
      </c>
      <c r="AF11" s="132">
        <f>DatosMenores!C14</f>
        <v>4</v>
      </c>
      <c r="AG11" s="132">
        <f>DatosMenores!C15</f>
        <v>73</v>
      </c>
      <c r="AH11" s="132">
        <f>DatosMenores!C16</f>
        <v>224</v>
      </c>
      <c r="AI11" s="132">
        <f>DatosMenores!C17</f>
        <v>41</v>
      </c>
      <c r="AJ11" s="132">
        <f>DatosMenores!C19</f>
        <v>49</v>
      </c>
      <c r="AK11" s="132">
        <f>DatosMenores!C20</f>
        <v>0</v>
      </c>
      <c r="AL11" s="128">
        <f>DatosMenores!C18</f>
        <v>691</v>
      </c>
      <c r="AP11" s="131">
        <f>DatosMenores!C69</f>
        <v>2</v>
      </c>
      <c r="AQ11" s="132">
        <f>DatosMenores!C68</f>
        <v>23</v>
      </c>
      <c r="AR11" s="132">
        <f>DatosMenores!C70</f>
        <v>0</v>
      </c>
      <c r="AS11" s="131">
        <f>DatosMenores!C63</f>
        <v>0</v>
      </c>
      <c r="AT11" s="126">
        <f>DatosMenores!C64</f>
        <v>15</v>
      </c>
    </row>
  </sheetData>
  <sheetProtection algorithmName="SHA-512" hashValue="BdDBIYCnsJvYcLRAZlZDdADdGzLO7iSx+Bf6UyYzytngg6V4Fi6x8P91d0aT9/ELuPs86joeiTsp0AjSxmKbDg==" saltValue="aTtF+lXIwEqnhDQVhAbSeA==" spinCount="100000" sheet="1" objects="1" scenarios="1"/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63" customWidth="1"/>
    <col min="2" max="2" width="4.42578125" style="163" customWidth="1"/>
    <col min="3" max="3" width="26.7109375" style="163" customWidth="1"/>
    <col min="4" max="4" width="16.85546875" style="163" customWidth="1"/>
    <col min="5" max="5" width="6.140625" style="163" customWidth="1"/>
    <col min="6" max="6" width="30.7109375" style="163" customWidth="1"/>
    <col min="7" max="7" width="10" style="163" customWidth="1"/>
    <col min="8" max="8" width="3.85546875" style="163" customWidth="1"/>
    <col min="9" max="9" width="2.7109375" style="165" customWidth="1"/>
    <col min="10" max="10" width="7.85546875" style="165" customWidth="1"/>
    <col min="11" max="12" width="11.42578125" style="165"/>
    <col min="13" max="13" width="51" style="165" customWidth="1"/>
    <col min="14" max="14" width="2.7109375" style="165" customWidth="1"/>
    <col min="15" max="15" width="7.85546875" style="165" customWidth="1"/>
    <col min="16" max="17" width="11.42578125" style="165"/>
    <col min="18" max="18" width="51" style="165" customWidth="1"/>
    <col min="19" max="19" width="2.7109375" style="165" customWidth="1"/>
    <col min="20" max="20" width="7.85546875" style="165" customWidth="1"/>
    <col min="21" max="22" width="11.42578125" style="165"/>
    <col min="23" max="23" width="51" style="165" customWidth="1"/>
    <col min="24" max="24" width="2.7109375" style="165" customWidth="1"/>
    <col min="25" max="25" width="7.85546875" style="165" customWidth="1"/>
    <col min="26" max="27" width="11.42578125" style="165"/>
    <col min="28" max="28" width="51" style="165" customWidth="1"/>
    <col min="29" max="29" width="2.7109375" style="165" customWidth="1"/>
    <col min="30" max="16384" width="11.42578125" style="163"/>
  </cols>
  <sheetData>
    <row r="1" spans="1:29" ht="18.75" x14ac:dyDescent="0.2">
      <c r="A1" s="161"/>
      <c r="B1" s="162"/>
      <c r="C1" s="228" t="s">
        <v>1075</v>
      </c>
      <c r="D1" s="228"/>
      <c r="E1" s="228"/>
      <c r="F1" s="228"/>
      <c r="I1" s="164"/>
      <c r="N1" s="164"/>
      <c r="S1" s="164"/>
      <c r="X1" s="164"/>
      <c r="AC1" s="164"/>
    </row>
    <row r="2" spans="1:29" s="166" customFormat="1" ht="12" x14ac:dyDescent="0.2">
      <c r="C2" s="167"/>
      <c r="F2" s="168"/>
      <c r="G2" s="168"/>
      <c r="H2" s="167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165"/>
      <c r="AB2" s="165"/>
      <c r="AC2" s="165"/>
    </row>
    <row r="3" spans="1:29" ht="12.95" customHeight="1" x14ac:dyDescent="0.2">
      <c r="C3" s="229" t="s">
        <v>1076</v>
      </c>
      <c r="D3" s="229"/>
      <c r="E3" s="169"/>
      <c r="F3" s="229" t="s">
        <v>891</v>
      </c>
      <c r="G3" s="229"/>
      <c r="H3" s="170"/>
      <c r="I3" s="171"/>
      <c r="J3" s="171"/>
      <c r="K3" s="171" t="s">
        <v>1077</v>
      </c>
      <c r="L3" s="171"/>
      <c r="M3" s="171"/>
      <c r="N3" s="171"/>
      <c r="O3" s="171"/>
      <c r="P3" s="171" t="s">
        <v>1078</v>
      </c>
      <c r="Q3" s="171"/>
      <c r="R3" s="171"/>
      <c r="S3" s="171"/>
      <c r="T3" s="171"/>
      <c r="U3" s="171" t="s">
        <v>1079</v>
      </c>
      <c r="V3" s="171"/>
      <c r="W3" s="171"/>
      <c r="X3" s="171"/>
      <c r="Y3" s="171"/>
      <c r="Z3" s="171" t="s">
        <v>190</v>
      </c>
      <c r="AA3" s="171"/>
      <c r="AB3" s="171"/>
      <c r="AC3" s="171"/>
    </row>
    <row r="4" spans="1:29" x14ac:dyDescent="0.2">
      <c r="C4" s="172" t="s">
        <v>1080</v>
      </c>
      <c r="D4" s="173">
        <f>DatosViolenciaDoméstica!C4</f>
        <v>523</v>
      </c>
      <c r="E4" s="169"/>
      <c r="F4" s="172" t="s">
        <v>1081</v>
      </c>
      <c r="G4" s="174">
        <f>DatosViolenciaDoméstica!E58</f>
        <v>126</v>
      </c>
      <c r="H4" s="175"/>
    </row>
    <row r="5" spans="1:29" x14ac:dyDescent="0.2">
      <c r="C5" s="172" t="s">
        <v>12</v>
      </c>
      <c r="D5" s="173">
        <f>DatosViolenciaDoméstica!C5</f>
        <v>445</v>
      </c>
      <c r="E5" s="169"/>
      <c r="F5" s="172" t="s">
        <v>1082</v>
      </c>
      <c r="G5" s="176">
        <f>DatosViolenciaDoméstica!F58</f>
        <v>112</v>
      </c>
      <c r="H5" s="175"/>
      <c r="K5" s="177"/>
      <c r="L5" s="177"/>
      <c r="P5" s="177"/>
      <c r="Q5" s="177"/>
      <c r="U5" s="177"/>
      <c r="V5" s="177"/>
      <c r="Z5" s="177"/>
      <c r="AA5" s="177"/>
    </row>
    <row r="6" spans="1:29" x14ac:dyDescent="0.2">
      <c r="C6" s="172" t="s">
        <v>1083</v>
      </c>
      <c r="D6" s="173">
        <f>DatosViolenciaDoméstica!C6</f>
        <v>23</v>
      </c>
      <c r="E6" s="169"/>
    </row>
    <row r="7" spans="1:29" x14ac:dyDescent="0.2">
      <c r="C7" s="172" t="s">
        <v>55</v>
      </c>
      <c r="D7" s="173">
        <f>DatosViolenciaDoméstica!C7</f>
        <v>0</v>
      </c>
      <c r="E7" s="169"/>
    </row>
    <row r="8" spans="1:29" x14ac:dyDescent="0.2">
      <c r="C8" s="172" t="s">
        <v>1084</v>
      </c>
      <c r="D8" s="173">
        <f>DatosViolenciaDoméstica!C8</f>
        <v>0</v>
      </c>
      <c r="E8" s="169"/>
    </row>
    <row r="9" spans="1:29" x14ac:dyDescent="0.2">
      <c r="C9" s="172" t="s">
        <v>1085</v>
      </c>
      <c r="D9" s="173">
        <f>SUM(DatosViolenciaDoméstica!C9:C10)</f>
        <v>0</v>
      </c>
      <c r="E9" s="169"/>
      <c r="G9" s="169"/>
    </row>
    <row r="10" spans="1:29" x14ac:dyDescent="0.2">
      <c r="C10" s="169"/>
      <c r="D10" s="169"/>
      <c r="G10" s="169"/>
    </row>
    <row r="21" spans="6:29" x14ac:dyDescent="0.2">
      <c r="F21" s="178"/>
      <c r="G21" s="178"/>
    </row>
    <row r="22" spans="6:29" s="178" customFormat="1" ht="12.75" customHeight="1" x14ac:dyDescent="0.2">
      <c r="F22" s="179"/>
      <c r="G22" s="179"/>
      <c r="I22" s="165"/>
      <c r="J22" s="165"/>
      <c r="K22" s="165"/>
      <c r="L22" s="165"/>
      <c r="M22" s="165"/>
      <c r="N22" s="165"/>
      <c r="O22" s="165"/>
      <c r="P22" s="165"/>
      <c r="Q22" s="165"/>
      <c r="R22" s="165"/>
      <c r="S22" s="165"/>
      <c r="T22" s="165"/>
      <c r="U22" s="165"/>
      <c r="V22" s="165"/>
      <c r="W22" s="165"/>
      <c r="X22" s="165"/>
      <c r="Y22" s="165"/>
      <c r="Z22" s="165"/>
      <c r="AA22" s="165"/>
    </row>
    <row r="23" spans="6:29" s="179" customFormat="1" x14ac:dyDescent="0.2">
      <c r="F23" s="163"/>
      <c r="G23" s="163"/>
      <c r="I23" s="165"/>
      <c r="J23" s="165"/>
      <c r="K23" s="165"/>
      <c r="L23" s="165"/>
      <c r="M23" s="165"/>
      <c r="N23" s="165"/>
      <c r="O23" s="165"/>
      <c r="P23" s="165"/>
      <c r="Q23" s="165"/>
      <c r="R23" s="165"/>
      <c r="S23" s="165"/>
      <c r="T23" s="165"/>
      <c r="U23" s="165"/>
      <c r="V23" s="165"/>
      <c r="W23" s="165"/>
      <c r="X23" s="165"/>
      <c r="Y23" s="165"/>
      <c r="Z23" s="165"/>
      <c r="AA23" s="165"/>
    </row>
    <row r="24" spans="6:29" x14ac:dyDescent="0.2">
      <c r="AB24" s="163"/>
      <c r="AC24" s="163"/>
    </row>
    <row r="25" spans="6:29" ht="15.75" x14ac:dyDescent="0.25">
      <c r="I25" s="180"/>
      <c r="J25" s="180"/>
      <c r="K25" s="181" t="s">
        <v>1044</v>
      </c>
      <c r="L25" s="182">
        <v>0</v>
      </c>
      <c r="M25" s="180"/>
      <c r="N25" s="180"/>
      <c r="O25" s="180"/>
      <c r="P25" s="181" t="s">
        <v>1044</v>
      </c>
      <c r="Q25" s="182">
        <v>0</v>
      </c>
      <c r="R25" s="180"/>
      <c r="S25" s="180"/>
      <c r="T25" s="180"/>
      <c r="U25" s="181" t="s">
        <v>1044</v>
      </c>
      <c r="V25" s="182">
        <v>0</v>
      </c>
      <c r="W25" s="180"/>
      <c r="X25" s="180"/>
      <c r="Y25" s="180"/>
      <c r="Z25" s="180"/>
      <c r="AA25" s="180"/>
      <c r="AB25" s="163"/>
      <c r="AC25" s="163"/>
    </row>
  </sheetData>
  <sheetProtection algorithmName="SHA-512" hashValue="1HlgwRDHcmrapuA8hn+gAt/y2gnh5JqEP8nBmkijPCyfUAhkGQASobVV7vN4l3O6FGoPX/Qkro4i0g8PTuvjYw==" saltValue="ecbzdPbmjeFlkgQI2yD5YQ==" spinCount="100000" sheet="1" objects="1" scenario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63" customWidth="1"/>
    <col min="2" max="2" width="4.42578125" style="163" customWidth="1"/>
    <col min="3" max="3" width="26.7109375" style="163" customWidth="1"/>
    <col min="4" max="4" width="16.85546875" style="163" customWidth="1"/>
    <col min="5" max="5" width="6.140625" style="163" customWidth="1"/>
    <col min="6" max="6" width="30.7109375" style="163" customWidth="1"/>
    <col min="7" max="7" width="10" style="163" customWidth="1"/>
    <col min="8" max="8" width="3.85546875" style="163" customWidth="1"/>
    <col min="9" max="9" width="2.7109375" style="165" customWidth="1"/>
    <col min="10" max="10" width="7.85546875" style="165" customWidth="1"/>
    <col min="11" max="12" width="11.42578125" style="165"/>
    <col min="13" max="13" width="51" style="165" customWidth="1"/>
    <col min="14" max="14" width="2.7109375" style="165" customWidth="1"/>
    <col min="15" max="15" width="7.85546875" style="165" customWidth="1"/>
    <col min="16" max="17" width="11.42578125" style="165"/>
    <col min="18" max="18" width="51" style="165" customWidth="1"/>
    <col min="19" max="19" width="2.7109375" style="165" customWidth="1"/>
    <col min="20" max="20" width="7.85546875" style="165" customWidth="1"/>
    <col min="21" max="22" width="11.42578125" style="165"/>
    <col min="23" max="23" width="51" style="165" customWidth="1"/>
    <col min="24" max="24" width="2.7109375" style="165" customWidth="1"/>
    <col min="25" max="25" width="7.85546875" style="165" customWidth="1"/>
    <col min="26" max="27" width="11.42578125" style="165"/>
    <col min="28" max="28" width="51" style="165" customWidth="1"/>
    <col min="29" max="29" width="2.7109375" style="165" customWidth="1"/>
    <col min="30" max="16384" width="11.42578125" style="163"/>
  </cols>
  <sheetData>
    <row r="1" spans="1:29" ht="18.75" x14ac:dyDescent="0.2">
      <c r="A1" s="161"/>
      <c r="B1" s="162"/>
      <c r="C1" s="228" t="s">
        <v>1086</v>
      </c>
      <c r="D1" s="228"/>
      <c r="E1" s="228"/>
      <c r="F1" s="228"/>
      <c r="I1" s="164"/>
      <c r="N1" s="164"/>
      <c r="S1" s="164"/>
      <c r="X1" s="164"/>
      <c r="AC1" s="164"/>
    </row>
    <row r="2" spans="1:29" s="166" customFormat="1" ht="12" x14ac:dyDescent="0.2">
      <c r="C2" s="167"/>
      <c r="F2" s="168"/>
      <c r="G2" s="168"/>
      <c r="H2" s="167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165"/>
      <c r="AB2" s="165"/>
      <c r="AC2" s="165"/>
    </row>
    <row r="3" spans="1:29" ht="12.95" customHeight="1" x14ac:dyDescent="0.2">
      <c r="C3" s="229" t="s">
        <v>1076</v>
      </c>
      <c r="D3" s="229"/>
      <c r="E3" s="169"/>
      <c r="F3" s="229" t="s">
        <v>891</v>
      </c>
      <c r="G3" s="229"/>
      <c r="H3" s="170"/>
      <c r="I3" s="171"/>
      <c r="J3" s="171"/>
      <c r="K3" s="171" t="s">
        <v>1077</v>
      </c>
      <c r="L3" s="171"/>
      <c r="M3" s="171"/>
      <c r="N3" s="171"/>
      <c r="O3" s="171"/>
      <c r="P3" s="171" t="s">
        <v>1078</v>
      </c>
      <c r="Q3" s="171"/>
      <c r="R3" s="171"/>
      <c r="S3" s="171"/>
      <c r="T3" s="171"/>
      <c r="U3" s="171" t="s">
        <v>1079</v>
      </c>
      <c r="V3" s="171"/>
      <c r="W3" s="171"/>
      <c r="X3" s="171"/>
      <c r="Y3" s="171"/>
      <c r="Z3" s="171" t="s">
        <v>190</v>
      </c>
      <c r="AA3" s="171"/>
      <c r="AB3" s="171"/>
      <c r="AC3" s="171"/>
    </row>
    <row r="4" spans="1:29" x14ac:dyDescent="0.2">
      <c r="C4" s="172" t="s">
        <v>12</v>
      </c>
      <c r="D4" s="173">
        <f>DatosViolenciaGénero!C7</f>
        <v>2528</v>
      </c>
      <c r="E4" s="169"/>
      <c r="F4" s="172" t="s">
        <v>1081</v>
      </c>
      <c r="G4" s="174">
        <f>DatosViolenciaGénero!E72</f>
        <v>1077</v>
      </c>
      <c r="H4" s="175"/>
    </row>
    <row r="5" spans="1:29" x14ac:dyDescent="0.2">
      <c r="C5" s="172" t="s">
        <v>35</v>
      </c>
      <c r="D5" s="173">
        <f>DatosViolenciaGénero!C5</f>
        <v>2239</v>
      </c>
      <c r="E5" s="169"/>
      <c r="F5" s="172" t="s">
        <v>1082</v>
      </c>
      <c r="G5" s="174">
        <f>DatosViolenciaGénero!F72</f>
        <v>943</v>
      </c>
      <c r="H5" s="175"/>
      <c r="K5" s="177"/>
      <c r="L5" s="177"/>
      <c r="P5" s="177"/>
      <c r="Q5" s="177"/>
      <c r="U5" s="177"/>
      <c r="V5" s="177"/>
      <c r="Z5" s="177"/>
      <c r="AA5" s="177"/>
    </row>
    <row r="6" spans="1:29" x14ac:dyDescent="0.2">
      <c r="C6" s="172" t="s">
        <v>1083</v>
      </c>
      <c r="D6" s="183">
        <f>DatosViolenciaGénero!C8</f>
        <v>146</v>
      </c>
      <c r="G6" s="169"/>
    </row>
    <row r="7" spans="1:29" x14ac:dyDescent="0.2">
      <c r="C7" s="172" t="s">
        <v>55</v>
      </c>
      <c r="D7" s="183">
        <f>DatosViolenciaGénero!C9</f>
        <v>1</v>
      </c>
      <c r="E7" s="169"/>
      <c r="F7" s="169"/>
      <c r="G7" s="169"/>
    </row>
    <row r="8" spans="1:29" x14ac:dyDescent="0.2">
      <c r="C8" s="172" t="s">
        <v>1087</v>
      </c>
      <c r="D8" s="173">
        <f>DatosViolenciaGénero!C11</f>
        <v>0</v>
      </c>
      <c r="E8" s="169"/>
    </row>
    <row r="9" spans="1:29" x14ac:dyDescent="0.2">
      <c r="C9" s="172" t="s">
        <v>1088</v>
      </c>
      <c r="D9" s="173">
        <f>DatosViolenciaGénero!C12</f>
        <v>0</v>
      </c>
      <c r="E9" s="169"/>
    </row>
    <row r="10" spans="1:29" x14ac:dyDescent="0.2">
      <c r="C10" s="172" t="s">
        <v>1080</v>
      </c>
      <c r="D10" s="183">
        <f>DatosViolenciaGénero!C6</f>
        <v>1111</v>
      </c>
      <c r="G10" s="169"/>
    </row>
    <row r="11" spans="1:29" x14ac:dyDescent="0.2">
      <c r="C11" s="172" t="s">
        <v>1084</v>
      </c>
      <c r="D11" s="183">
        <f>DatosViolenciaGénero!C10</f>
        <v>0</v>
      </c>
      <c r="G11" s="169"/>
    </row>
    <row r="20" spans="3:29" x14ac:dyDescent="0.2">
      <c r="C20" s="178"/>
      <c r="D20" s="178"/>
    </row>
    <row r="21" spans="3:29" x14ac:dyDescent="0.2">
      <c r="C21" s="179"/>
      <c r="D21" s="179"/>
    </row>
    <row r="22" spans="3:29" s="178" customFormat="1" ht="12.75" customHeight="1" x14ac:dyDescent="0.2">
      <c r="C22" s="163"/>
      <c r="D22" s="163"/>
      <c r="I22" s="165"/>
      <c r="J22" s="165"/>
      <c r="K22" s="165"/>
      <c r="L22" s="165"/>
      <c r="M22" s="165"/>
      <c r="N22" s="165"/>
      <c r="O22" s="165"/>
      <c r="P22" s="165"/>
      <c r="Q22" s="165"/>
      <c r="R22" s="165"/>
      <c r="S22" s="165"/>
      <c r="T22" s="165"/>
      <c r="U22" s="165"/>
      <c r="V22" s="165"/>
      <c r="W22" s="165"/>
      <c r="X22" s="165"/>
      <c r="Y22" s="165"/>
      <c r="Z22" s="165"/>
      <c r="AA22" s="165"/>
    </row>
    <row r="23" spans="3:29" s="179" customFormat="1" x14ac:dyDescent="0.2">
      <c r="C23" s="163"/>
      <c r="D23" s="163"/>
      <c r="I23" s="165"/>
      <c r="J23" s="165"/>
      <c r="K23" s="165"/>
      <c r="L23" s="165"/>
      <c r="M23" s="165"/>
      <c r="N23" s="165"/>
      <c r="O23" s="165"/>
      <c r="P23" s="165"/>
      <c r="Q23" s="165"/>
      <c r="R23" s="165"/>
      <c r="S23" s="165"/>
      <c r="T23" s="165"/>
      <c r="U23" s="165"/>
      <c r="V23" s="165"/>
      <c r="W23" s="165"/>
      <c r="X23" s="165"/>
      <c r="Y23" s="165"/>
      <c r="Z23" s="165"/>
      <c r="AA23" s="165"/>
    </row>
    <row r="24" spans="3:29" x14ac:dyDescent="0.2">
      <c r="AB24" s="163"/>
      <c r="AC24" s="163"/>
    </row>
    <row r="25" spans="3:29" ht="15.75" x14ac:dyDescent="0.25">
      <c r="I25" s="180"/>
      <c r="J25" s="180"/>
      <c r="K25" s="181" t="s">
        <v>1044</v>
      </c>
      <c r="L25" s="182">
        <v>0</v>
      </c>
      <c r="M25" s="180"/>
      <c r="N25" s="180"/>
      <c r="O25" s="180"/>
      <c r="P25" s="181" t="s">
        <v>1044</v>
      </c>
      <c r="Q25" s="182">
        <v>0</v>
      </c>
      <c r="R25" s="180"/>
      <c r="S25" s="180"/>
      <c r="T25" s="180"/>
      <c r="U25" s="181" t="s">
        <v>1044</v>
      </c>
      <c r="V25" s="182">
        <v>0</v>
      </c>
      <c r="W25" s="180"/>
      <c r="X25" s="180"/>
      <c r="Y25" s="180"/>
      <c r="Z25" s="180"/>
      <c r="AA25" s="180"/>
      <c r="AB25" s="163"/>
      <c r="AC25" s="163"/>
    </row>
  </sheetData>
  <sheetProtection algorithmName="SHA-512" hashValue="n2oGWLCPemUe234BzYbzf9x0YXMQqF4pGP8Vwy+naMQDKHZ+hXxiCER74RiTXgQe2NoY/Cu9dJfH0mw/FsST3Q==" saltValue="bEWM2gRzBSvo71adfnweYw==" spinCount="100000" sheet="1" objects="1" scenario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85" customWidth="1"/>
    <col min="2" max="2" width="4.42578125" style="185" customWidth="1"/>
    <col min="3" max="4" width="11.42578125" style="185"/>
    <col min="5" max="5" width="52.5703125" style="185" customWidth="1"/>
    <col min="6" max="6" width="2.7109375" style="185" customWidth="1"/>
    <col min="7" max="7" width="7.85546875" style="185" customWidth="1"/>
    <col min="8" max="9" width="11.42578125" style="185"/>
    <col min="10" max="10" width="54" style="185" customWidth="1"/>
    <col min="11" max="11" width="2.7109375" style="185" customWidth="1"/>
    <col min="12" max="12" width="7.85546875" style="185" customWidth="1"/>
    <col min="13" max="14" width="11.42578125" style="185"/>
    <col min="15" max="15" width="54.140625" style="185" customWidth="1"/>
    <col min="16" max="16" width="2.7109375" style="185" customWidth="1"/>
    <col min="17" max="16384" width="11.42578125" style="187"/>
  </cols>
  <sheetData>
    <row r="1" spans="1:16" x14ac:dyDescent="0.2">
      <c r="A1" s="184"/>
      <c r="C1" s="230" t="s">
        <v>1089</v>
      </c>
      <c r="D1" s="230"/>
      <c r="E1" s="230"/>
      <c r="F1" s="184"/>
      <c r="H1" s="186"/>
      <c r="I1" s="186"/>
      <c r="J1" s="186"/>
      <c r="K1" s="184"/>
      <c r="P1" s="184"/>
    </row>
    <row r="2" spans="1:16" s="188" customFormat="1" ht="12" x14ac:dyDescent="0.2">
      <c r="A2" s="185"/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</row>
    <row r="3" spans="1:16" ht="12.95" customHeight="1" x14ac:dyDescent="0.2">
      <c r="A3" s="189"/>
      <c r="B3" s="189"/>
      <c r="C3" s="189" t="s">
        <v>1090</v>
      </c>
      <c r="D3" s="189"/>
      <c r="E3" s="189"/>
      <c r="F3" s="189"/>
      <c r="G3" s="189"/>
      <c r="H3" s="189" t="s">
        <v>1091</v>
      </c>
      <c r="I3" s="189"/>
      <c r="J3" s="189"/>
      <c r="K3" s="189"/>
      <c r="L3" s="189"/>
      <c r="M3" s="189" t="s">
        <v>1092</v>
      </c>
      <c r="N3" s="189"/>
      <c r="O3" s="189"/>
      <c r="P3" s="189"/>
    </row>
    <row r="5" spans="1:16" x14ac:dyDescent="0.2">
      <c r="C5" s="190"/>
      <c r="D5" s="190"/>
      <c r="H5" s="190"/>
      <c r="I5" s="190"/>
      <c r="M5" s="190"/>
      <c r="N5" s="190"/>
    </row>
    <row r="6" spans="1:16" x14ac:dyDescent="0.2">
      <c r="C6" s="190"/>
      <c r="D6" s="190"/>
      <c r="H6" s="190"/>
      <c r="I6" s="190"/>
      <c r="M6" s="190"/>
      <c r="N6" s="190"/>
    </row>
    <row r="7" spans="1:16" ht="25.5" customHeight="1" x14ac:dyDescent="0.2"/>
    <row r="8" spans="1:16" ht="25.5" customHeight="1" x14ac:dyDescent="0.2"/>
    <row r="9" spans="1:16" ht="25.5" customHeight="1" x14ac:dyDescent="0.2"/>
    <row r="22" spans="1:16" s="191" customFormat="1" ht="12.75" customHeight="1" x14ac:dyDescent="0.2">
      <c r="A22" s="185"/>
      <c r="B22" s="185"/>
      <c r="C22" s="185"/>
      <c r="D22" s="185"/>
      <c r="E22" s="185"/>
      <c r="F22" s="185"/>
      <c r="G22" s="185"/>
      <c r="H22" s="185"/>
      <c r="I22" s="185"/>
      <c r="J22" s="185"/>
      <c r="K22" s="185"/>
      <c r="L22" s="185"/>
      <c r="M22" s="185"/>
      <c r="N22" s="185"/>
      <c r="O22" s="185"/>
      <c r="P22" s="185"/>
    </row>
    <row r="23" spans="1:16" s="192" customFormat="1" ht="12" x14ac:dyDescent="0.2">
      <c r="A23" s="185"/>
      <c r="B23" s="185"/>
      <c r="C23" s="185"/>
      <c r="D23" s="185"/>
      <c r="E23" s="185"/>
      <c r="F23" s="185"/>
      <c r="G23" s="185"/>
      <c r="H23" s="185"/>
      <c r="I23" s="185"/>
      <c r="J23" s="185"/>
      <c r="K23" s="185"/>
      <c r="L23" s="185"/>
      <c r="M23" s="185"/>
      <c r="N23" s="185"/>
      <c r="O23" s="185"/>
      <c r="P23" s="185"/>
    </row>
    <row r="25" spans="1:16" ht="15.75" x14ac:dyDescent="0.25">
      <c r="A25" s="193"/>
      <c r="B25" s="193"/>
      <c r="C25" s="144" t="s">
        <v>1044</v>
      </c>
      <c r="D25" s="145">
        <v>0</v>
      </c>
      <c r="E25" s="193"/>
      <c r="F25" s="193"/>
      <c r="G25" s="193"/>
      <c r="H25" s="144" t="s">
        <v>1044</v>
      </c>
      <c r="I25" s="145">
        <v>0</v>
      </c>
      <c r="J25" s="193"/>
      <c r="K25" s="193"/>
      <c r="L25" s="193"/>
      <c r="M25" s="144" t="s">
        <v>1044</v>
      </c>
      <c r="N25" s="145">
        <v>0</v>
      </c>
      <c r="O25" s="193"/>
      <c r="P25" s="193"/>
    </row>
  </sheetData>
  <sheetProtection algorithmName="SHA-512" hashValue="iLkzmpdbOUhysNOayqGTic95rbWNkia+fnnQfhPpnEoa5HaYcDSr1KIvYs1O7gMUjLfnK6Kbk0rnn2NCZ0MyVA==" saltValue="ygp3VaE6n6d2hHYpfjIhqg==" spinCount="100000" sheet="1" objects="1" scenario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I25"/>
  <sheetViews>
    <sheetView showGridLines="0" showRowColHeaders="0" topLeftCell="B1" workbookViewId="0">
      <selection activeCell="E25" sqref="E25"/>
    </sheetView>
  </sheetViews>
  <sheetFormatPr baseColWidth="10" defaultColWidth="11.42578125" defaultRowHeight="12.75" x14ac:dyDescent="0.2"/>
  <cols>
    <col min="1" max="1" width="2.7109375" style="185" customWidth="1"/>
    <col min="2" max="2" width="4.42578125" style="185" customWidth="1"/>
    <col min="3" max="4" width="11.42578125" style="185"/>
    <col min="5" max="5" width="52.5703125" style="185" customWidth="1"/>
    <col min="6" max="6" width="2.7109375" style="185" customWidth="1"/>
    <col min="7" max="7" width="7.85546875" style="185" customWidth="1"/>
    <col min="8" max="9" width="11.42578125" style="185"/>
    <col min="10" max="10" width="54" style="185" customWidth="1"/>
    <col min="11" max="11" width="2.7109375" style="185" customWidth="1"/>
    <col min="12" max="12" width="7.85546875" style="185" customWidth="1"/>
    <col min="13" max="14" width="11.42578125" style="185"/>
    <col min="15" max="15" width="54" style="185" customWidth="1"/>
    <col min="16" max="16" width="2.7109375" style="185" customWidth="1"/>
    <col min="17" max="17" width="7.85546875" style="185" customWidth="1"/>
    <col min="18" max="19" width="11.42578125" style="185"/>
    <col min="20" max="20" width="54" style="185" customWidth="1"/>
    <col min="21" max="21" width="2.7109375" style="185" customWidth="1"/>
    <col min="22" max="22" width="7.85546875" style="185" customWidth="1"/>
    <col min="23" max="24" width="11.42578125" style="185"/>
    <col min="25" max="25" width="54" style="185" customWidth="1"/>
    <col min="26" max="26" width="2.7109375" style="185" customWidth="1"/>
    <col min="27" max="27" width="7.85546875" style="185" customWidth="1"/>
    <col min="28" max="29" width="11.42578125" style="185"/>
    <col min="30" max="30" width="54" style="185" customWidth="1"/>
    <col min="31" max="31" width="2.7109375" style="185" customWidth="1"/>
    <col min="32" max="32" width="7.85546875" style="185" customWidth="1"/>
    <col min="33" max="34" width="11.42578125" style="185"/>
    <col min="35" max="35" width="54" style="185" customWidth="1"/>
    <col min="36" max="36" width="2.7109375" style="185" customWidth="1"/>
    <col min="37" max="37" width="7.85546875" style="185" customWidth="1"/>
    <col min="38" max="39" width="11.42578125" style="185"/>
    <col min="40" max="40" width="54" style="185" customWidth="1"/>
    <col min="41" max="41" width="2.7109375" style="185" customWidth="1"/>
    <col min="42" max="42" width="7.85546875" style="185" customWidth="1"/>
    <col min="43" max="44" width="11.42578125" style="185"/>
    <col min="45" max="45" width="54" style="185" customWidth="1"/>
    <col min="46" max="46" width="2.7109375" style="185" customWidth="1"/>
    <col min="47" max="47" width="7.85546875" style="185" customWidth="1"/>
    <col min="48" max="49" width="11.42578125" style="185"/>
    <col min="50" max="50" width="54" style="185" customWidth="1"/>
    <col min="51" max="51" width="2.7109375" style="185" customWidth="1"/>
    <col min="52" max="52" width="7.85546875" style="185" customWidth="1"/>
    <col min="53" max="54" width="11.42578125" style="185"/>
    <col min="55" max="55" width="54" style="185" customWidth="1"/>
    <col min="56" max="56" width="2.7109375" style="185" customWidth="1"/>
    <col min="57" max="57" width="7.85546875" style="185" customWidth="1"/>
    <col min="58" max="59" width="11.42578125" style="185"/>
    <col min="60" max="60" width="54" style="185" customWidth="1"/>
    <col min="61" max="61" width="2.7109375" style="185" customWidth="1"/>
    <col min="62" max="16384" width="11.42578125" style="187"/>
  </cols>
  <sheetData>
    <row r="1" spans="1:61" x14ac:dyDescent="0.2">
      <c r="A1" s="184"/>
      <c r="C1" s="230" t="s">
        <v>1093</v>
      </c>
      <c r="D1" s="230"/>
      <c r="E1" s="230"/>
      <c r="F1" s="184"/>
      <c r="H1" s="186"/>
      <c r="I1" s="186"/>
      <c r="J1" s="186"/>
      <c r="K1" s="184"/>
      <c r="M1" s="186"/>
      <c r="N1" s="186"/>
      <c r="O1" s="186"/>
      <c r="P1" s="184"/>
      <c r="R1" s="186"/>
      <c r="S1" s="186"/>
      <c r="T1" s="186"/>
      <c r="U1" s="184"/>
      <c r="W1" s="186"/>
      <c r="X1" s="186"/>
      <c r="Y1" s="186"/>
      <c r="Z1" s="184"/>
      <c r="AB1" s="186"/>
      <c r="AC1" s="186"/>
      <c r="AD1" s="186"/>
      <c r="AE1" s="184"/>
      <c r="AG1" s="186"/>
      <c r="AH1" s="186"/>
      <c r="AI1" s="186"/>
      <c r="AJ1" s="184"/>
      <c r="AL1" s="186"/>
      <c r="AM1" s="186"/>
      <c r="AN1" s="186"/>
      <c r="AO1" s="184"/>
      <c r="AQ1" s="186"/>
      <c r="AR1" s="186"/>
      <c r="AS1" s="186"/>
      <c r="AT1" s="184"/>
      <c r="AV1" s="186"/>
      <c r="AW1" s="186"/>
      <c r="AX1" s="186"/>
      <c r="AY1" s="184"/>
      <c r="BA1" s="186"/>
      <c r="BB1" s="186"/>
      <c r="BC1" s="186"/>
      <c r="BD1" s="184"/>
      <c r="BF1" s="186"/>
      <c r="BG1" s="186"/>
      <c r="BH1" s="186"/>
      <c r="BI1" s="184"/>
    </row>
    <row r="2" spans="1:61" s="188" customFormat="1" ht="12" x14ac:dyDescent="0.2">
      <c r="A2" s="185"/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85"/>
      <c r="R2" s="185"/>
      <c r="S2" s="185"/>
      <c r="T2" s="185"/>
      <c r="U2" s="185"/>
      <c r="V2" s="185"/>
      <c r="W2" s="185"/>
      <c r="X2" s="185"/>
      <c r="Y2" s="185"/>
      <c r="Z2" s="185"/>
      <c r="AA2" s="185"/>
      <c r="AB2" s="185"/>
      <c r="AC2" s="185"/>
      <c r="AD2" s="185"/>
      <c r="AE2" s="185"/>
      <c r="AF2" s="185"/>
      <c r="AG2" s="185"/>
      <c r="AH2" s="185"/>
      <c r="AI2" s="185"/>
      <c r="AJ2" s="185"/>
      <c r="AK2" s="185"/>
      <c r="AL2" s="185"/>
      <c r="AM2" s="185"/>
      <c r="AN2" s="185"/>
      <c r="AO2" s="185"/>
      <c r="AP2" s="185"/>
      <c r="AQ2" s="185"/>
      <c r="AR2" s="185"/>
      <c r="AS2" s="185"/>
      <c r="AT2" s="185"/>
      <c r="AU2" s="185"/>
      <c r="AV2" s="185"/>
      <c r="AW2" s="185"/>
      <c r="AX2" s="185"/>
      <c r="AY2" s="185"/>
      <c r="AZ2" s="185"/>
      <c r="BA2" s="185"/>
      <c r="BB2" s="185"/>
      <c r="BC2" s="185"/>
      <c r="BD2" s="185"/>
      <c r="BE2" s="185"/>
      <c r="BF2" s="185"/>
      <c r="BG2" s="185"/>
      <c r="BH2" s="185"/>
      <c r="BI2" s="185"/>
    </row>
    <row r="3" spans="1:61" ht="12.95" customHeight="1" x14ac:dyDescent="0.2">
      <c r="A3" s="189"/>
      <c r="B3" s="189"/>
      <c r="C3" s="189" t="s">
        <v>289</v>
      </c>
      <c r="D3" s="189"/>
      <c r="E3" s="189"/>
      <c r="F3" s="189"/>
      <c r="G3" s="189"/>
      <c r="H3" s="189" t="s">
        <v>898</v>
      </c>
      <c r="I3" s="189"/>
      <c r="J3" s="189"/>
      <c r="K3" s="189"/>
      <c r="L3" s="189"/>
      <c r="M3" s="189" t="s">
        <v>1094</v>
      </c>
      <c r="N3" s="189"/>
      <c r="O3" s="189"/>
      <c r="P3" s="189"/>
      <c r="Q3" s="189"/>
      <c r="R3" s="189" t="s">
        <v>1095</v>
      </c>
      <c r="S3" s="189"/>
      <c r="T3" s="189"/>
      <c r="U3" s="189"/>
      <c r="V3" s="189"/>
      <c r="W3" s="189" t="s">
        <v>1096</v>
      </c>
      <c r="X3" s="189"/>
      <c r="Y3" s="189"/>
      <c r="Z3" s="189"/>
      <c r="AA3" s="189"/>
      <c r="AB3" s="189" t="s">
        <v>902</v>
      </c>
      <c r="AC3" s="189"/>
      <c r="AD3" s="189"/>
      <c r="AE3" s="189"/>
      <c r="AF3" s="189"/>
      <c r="AG3" s="189" t="s">
        <v>903</v>
      </c>
      <c r="AH3" s="189"/>
      <c r="AI3" s="189"/>
      <c r="AJ3" s="189"/>
      <c r="AK3" s="189"/>
      <c r="AL3" s="189" t="s">
        <v>904</v>
      </c>
      <c r="AM3" s="189"/>
      <c r="AN3" s="189"/>
      <c r="AO3" s="189"/>
      <c r="AP3" s="189"/>
      <c r="AQ3" s="189" t="s">
        <v>905</v>
      </c>
      <c r="AR3" s="189"/>
      <c r="AS3" s="189"/>
      <c r="AT3" s="189"/>
      <c r="AU3" s="189"/>
      <c r="AV3" s="189" t="s">
        <v>1092</v>
      </c>
      <c r="AW3" s="189"/>
      <c r="AX3" s="189"/>
      <c r="AY3" s="189"/>
      <c r="AZ3" s="189"/>
      <c r="BA3" s="189" t="s">
        <v>906</v>
      </c>
      <c r="BB3" s="189"/>
      <c r="BC3" s="189"/>
      <c r="BD3" s="189"/>
      <c r="BE3" s="189"/>
      <c r="BF3" s="189" t="s">
        <v>302</v>
      </c>
      <c r="BG3" s="189"/>
      <c r="BH3" s="189"/>
      <c r="BI3" s="189"/>
    </row>
    <row r="5" spans="1:61" x14ac:dyDescent="0.2">
      <c r="C5" s="190"/>
      <c r="D5" s="190"/>
      <c r="H5" s="190"/>
      <c r="I5" s="190"/>
      <c r="M5" s="190"/>
      <c r="N5" s="190"/>
      <c r="R5" s="190"/>
      <c r="S5" s="190"/>
      <c r="W5" s="190"/>
      <c r="X5" s="190"/>
      <c r="AB5" s="190"/>
      <c r="AC5" s="190"/>
      <c r="AG5" s="190"/>
      <c r="AH5" s="190"/>
      <c r="AL5" s="190"/>
      <c r="AM5" s="190"/>
      <c r="AQ5" s="190"/>
      <c r="AR5" s="190"/>
      <c r="AV5" s="190"/>
      <c r="AW5" s="190"/>
      <c r="BA5" s="190"/>
      <c r="BB5" s="190"/>
      <c r="BF5" s="190"/>
      <c r="BG5" s="190"/>
    </row>
    <row r="6" spans="1:61" x14ac:dyDescent="0.2">
      <c r="C6" s="190"/>
      <c r="D6" s="190"/>
      <c r="H6" s="190"/>
      <c r="I6" s="190"/>
      <c r="M6" s="190"/>
      <c r="N6" s="190"/>
      <c r="R6" s="190"/>
      <c r="S6" s="190"/>
      <c r="W6" s="190"/>
      <c r="X6" s="190"/>
      <c r="AB6" s="190"/>
      <c r="AC6" s="190"/>
      <c r="AG6" s="190"/>
      <c r="AH6" s="190"/>
      <c r="AL6" s="190"/>
      <c r="AM6" s="190"/>
      <c r="AQ6" s="190"/>
      <c r="AR6" s="190"/>
      <c r="AV6" s="190"/>
      <c r="AW6" s="190"/>
      <c r="BA6" s="190"/>
      <c r="BB6" s="190"/>
      <c r="BF6" s="190"/>
      <c r="BG6" s="190"/>
    </row>
    <row r="7" spans="1:61" ht="25.5" customHeight="1" x14ac:dyDescent="0.2"/>
    <row r="8" spans="1:61" ht="25.5" customHeight="1" x14ac:dyDescent="0.2"/>
    <row r="9" spans="1:61" ht="25.5" customHeight="1" x14ac:dyDescent="0.2"/>
    <row r="22" spans="1:61" s="191" customFormat="1" ht="12.75" customHeight="1" x14ac:dyDescent="0.2">
      <c r="A22" s="185"/>
      <c r="B22" s="185"/>
      <c r="C22" s="185"/>
      <c r="D22" s="185"/>
      <c r="E22" s="185"/>
      <c r="F22" s="185"/>
      <c r="G22" s="185"/>
      <c r="H22" s="185"/>
      <c r="I22" s="185"/>
      <c r="J22" s="185"/>
      <c r="K22" s="185"/>
      <c r="L22" s="185"/>
      <c r="M22" s="185"/>
      <c r="N22" s="185"/>
      <c r="O22" s="185"/>
      <c r="P22" s="185"/>
      <c r="Q22" s="185"/>
      <c r="R22" s="185"/>
      <c r="S22" s="185"/>
      <c r="T22" s="185"/>
      <c r="U22" s="185"/>
      <c r="V22" s="185"/>
      <c r="W22" s="185"/>
      <c r="X22" s="185"/>
      <c r="Y22" s="185"/>
      <c r="Z22" s="185"/>
      <c r="AA22" s="185"/>
      <c r="AB22" s="185"/>
      <c r="AC22" s="185"/>
      <c r="AD22" s="185"/>
      <c r="AE22" s="185"/>
      <c r="AF22" s="185"/>
      <c r="AG22" s="185"/>
      <c r="AH22" s="185"/>
      <c r="AI22" s="185"/>
      <c r="AJ22" s="185"/>
      <c r="AK22" s="185"/>
      <c r="AL22" s="185"/>
      <c r="AM22" s="185"/>
      <c r="AN22" s="185"/>
      <c r="AO22" s="185"/>
      <c r="AP22" s="185"/>
      <c r="AQ22" s="185"/>
      <c r="AR22" s="185"/>
      <c r="AS22" s="185"/>
      <c r="AT22" s="185"/>
      <c r="AU22" s="185"/>
      <c r="AV22" s="185"/>
      <c r="AW22" s="185"/>
      <c r="AX22" s="185"/>
      <c r="AY22" s="185"/>
      <c r="AZ22" s="185"/>
      <c r="BA22" s="185"/>
      <c r="BB22" s="185"/>
      <c r="BC22" s="185"/>
      <c r="BD22" s="185"/>
      <c r="BE22" s="185"/>
      <c r="BF22" s="185"/>
      <c r="BG22" s="185"/>
      <c r="BH22" s="185"/>
      <c r="BI22" s="185"/>
    </row>
    <row r="23" spans="1:61" s="192" customFormat="1" ht="12" x14ac:dyDescent="0.2">
      <c r="A23" s="185"/>
      <c r="B23" s="185"/>
      <c r="C23" s="185"/>
      <c r="D23" s="185"/>
      <c r="E23" s="185"/>
      <c r="F23" s="185"/>
      <c r="G23" s="185"/>
      <c r="H23" s="185"/>
      <c r="I23" s="185"/>
      <c r="J23" s="185"/>
      <c r="K23" s="185"/>
      <c r="L23" s="185"/>
      <c r="M23" s="185"/>
      <c r="N23" s="185"/>
      <c r="O23" s="185"/>
      <c r="P23" s="185"/>
      <c r="Q23" s="185"/>
      <c r="R23" s="185"/>
      <c r="S23" s="185"/>
      <c r="T23" s="185"/>
      <c r="U23" s="185"/>
      <c r="V23" s="185"/>
      <c r="W23" s="185"/>
      <c r="X23" s="185"/>
      <c r="Y23" s="185"/>
      <c r="Z23" s="185"/>
      <c r="AA23" s="185"/>
      <c r="AB23" s="185"/>
      <c r="AC23" s="185"/>
      <c r="AD23" s="185"/>
      <c r="AE23" s="185"/>
      <c r="AF23" s="185"/>
      <c r="AG23" s="185"/>
      <c r="AH23" s="185"/>
      <c r="AI23" s="185"/>
      <c r="AJ23" s="185"/>
      <c r="AK23" s="185"/>
      <c r="AL23" s="185"/>
      <c r="AM23" s="185"/>
      <c r="AN23" s="185"/>
      <c r="AO23" s="185"/>
      <c r="AP23" s="185"/>
      <c r="AQ23" s="185"/>
      <c r="AR23" s="185"/>
      <c r="AS23" s="185"/>
      <c r="AT23" s="185"/>
      <c r="AU23" s="185"/>
      <c r="AV23" s="185"/>
      <c r="AW23" s="185"/>
      <c r="AX23" s="185"/>
      <c r="AY23" s="185"/>
      <c r="AZ23" s="185"/>
      <c r="BA23" s="185"/>
      <c r="BB23" s="185"/>
      <c r="BC23" s="185"/>
      <c r="BD23" s="185"/>
      <c r="BE23" s="185"/>
      <c r="BF23" s="185"/>
      <c r="BG23" s="185"/>
      <c r="BH23" s="185"/>
      <c r="BI23" s="185"/>
    </row>
    <row r="25" spans="1:61" ht="15.75" x14ac:dyDescent="0.25">
      <c r="A25" s="193"/>
      <c r="B25" s="193"/>
      <c r="C25" s="144" t="s">
        <v>1044</v>
      </c>
      <c r="D25" s="145">
        <v>0</v>
      </c>
      <c r="E25" s="193"/>
      <c r="F25" s="193"/>
      <c r="G25" s="193"/>
      <c r="H25" s="144" t="s">
        <v>1044</v>
      </c>
      <c r="I25" s="145">
        <v>0</v>
      </c>
      <c r="J25" s="193"/>
      <c r="K25" s="193"/>
      <c r="L25" s="193"/>
      <c r="M25" s="144" t="s">
        <v>1044</v>
      </c>
      <c r="N25" s="145">
        <v>0</v>
      </c>
      <c r="O25" s="193"/>
      <c r="P25" s="193"/>
      <c r="Q25" s="193"/>
      <c r="R25" s="144" t="s">
        <v>1044</v>
      </c>
      <c r="S25" s="145">
        <v>0</v>
      </c>
      <c r="T25" s="193"/>
      <c r="U25" s="193"/>
      <c r="V25" s="193"/>
      <c r="W25" s="144" t="s">
        <v>1044</v>
      </c>
      <c r="X25" s="145">
        <v>0</v>
      </c>
      <c r="Y25" s="193"/>
      <c r="Z25" s="193"/>
      <c r="AA25" s="193"/>
      <c r="AB25" s="144" t="s">
        <v>1044</v>
      </c>
      <c r="AC25" s="145">
        <v>0</v>
      </c>
      <c r="AD25" s="193"/>
      <c r="AE25" s="193"/>
      <c r="AF25" s="193"/>
      <c r="AG25" s="144" t="s">
        <v>1044</v>
      </c>
      <c r="AH25" s="145">
        <v>0</v>
      </c>
      <c r="AI25" s="193"/>
      <c r="AJ25" s="193"/>
      <c r="AK25" s="193"/>
      <c r="AL25" s="144" t="s">
        <v>1044</v>
      </c>
      <c r="AM25" s="145">
        <v>0</v>
      </c>
      <c r="AN25" s="193"/>
      <c r="AO25" s="193"/>
      <c r="AP25" s="193"/>
      <c r="AQ25" s="144" t="s">
        <v>1044</v>
      </c>
      <c r="AR25" s="145">
        <v>0</v>
      </c>
      <c r="AS25" s="193"/>
      <c r="AT25" s="193"/>
      <c r="AU25" s="193"/>
      <c r="AV25" s="144" t="s">
        <v>1044</v>
      </c>
      <c r="AW25" s="145">
        <v>0</v>
      </c>
      <c r="AX25" s="193"/>
      <c r="AY25" s="193"/>
      <c r="AZ25" s="193"/>
      <c r="BA25" s="144" t="s">
        <v>1044</v>
      </c>
      <c r="BB25" s="145">
        <v>0</v>
      </c>
      <c r="BC25" s="193"/>
      <c r="BD25" s="193"/>
      <c r="BE25" s="193"/>
      <c r="BF25" s="144" t="s">
        <v>1044</v>
      </c>
      <c r="BG25" s="145">
        <v>0</v>
      </c>
      <c r="BH25" s="193"/>
      <c r="BI25" s="193"/>
    </row>
  </sheetData>
  <sheetProtection algorithmName="SHA-512" hashValue="n3BtbnQXgeCnn10Mtqgy+g2u/qsI78RNJb9z5xw5cKgBEihVUopioYWhTdBvyDET+sOPbRVizTCNlw64JTHokg==" saltValue="UVtnfftKkIBcVgEYvLZJHw==" spinCount="100000" sheet="1" objects="1" scenario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25"/>
  <sheetViews>
    <sheetView showGridLines="0" topLeftCell="C1" workbookViewId="0">
      <selection activeCell="C1" sqref="B1:E1"/>
    </sheetView>
  </sheetViews>
  <sheetFormatPr baseColWidth="10" defaultColWidth="11.42578125" defaultRowHeight="12.75" x14ac:dyDescent="0.2"/>
  <cols>
    <col min="1" max="1" width="2.7109375" style="185" customWidth="1"/>
    <col min="2" max="2" width="4.42578125" style="185" customWidth="1"/>
    <col min="3" max="4" width="11.42578125" style="185"/>
    <col min="5" max="5" width="52.5703125" style="185" customWidth="1"/>
    <col min="6" max="6" width="2.7109375" style="185" customWidth="1"/>
    <col min="7" max="7" width="7.85546875" style="185" customWidth="1"/>
    <col min="8" max="9" width="11.42578125" style="185"/>
    <col min="10" max="10" width="54" style="185" customWidth="1"/>
    <col min="11" max="11" width="2.7109375" style="185" customWidth="1"/>
    <col min="12" max="12" width="7.85546875" style="185" customWidth="1"/>
    <col min="13" max="17" width="11.42578125" style="185"/>
    <col min="18" max="18" width="11.42578125" style="92"/>
    <col min="19" max="19" width="2.7109375" style="185" customWidth="1"/>
    <col min="20" max="20" width="7.85546875" style="185" customWidth="1"/>
    <col min="21" max="25" width="11.42578125" style="185"/>
    <col min="26" max="16384" width="11.42578125" style="92"/>
  </cols>
  <sheetData>
    <row r="1" spans="1:26" x14ac:dyDescent="0.2">
      <c r="A1" s="184"/>
      <c r="C1" s="230" t="s">
        <v>1097</v>
      </c>
      <c r="D1" s="230"/>
      <c r="E1" s="230"/>
      <c r="F1" s="184"/>
      <c r="H1" s="186"/>
      <c r="I1" s="186"/>
      <c r="J1" s="186"/>
      <c r="K1" s="184"/>
      <c r="M1" s="186"/>
      <c r="N1" s="186"/>
      <c r="O1" s="186"/>
      <c r="P1" s="186"/>
      <c r="Q1" s="186"/>
      <c r="S1" s="184"/>
      <c r="U1" s="186"/>
      <c r="V1" s="186"/>
      <c r="W1" s="186"/>
      <c r="X1" s="186"/>
      <c r="Y1" s="186"/>
    </row>
    <row r="3" spans="1:26" x14ac:dyDescent="0.2">
      <c r="A3" s="189"/>
      <c r="B3" s="189"/>
      <c r="C3" s="189" t="s">
        <v>1092</v>
      </c>
      <c r="D3" s="189"/>
      <c r="E3" s="189"/>
      <c r="F3" s="189"/>
      <c r="G3" s="189"/>
      <c r="H3" s="189" t="s">
        <v>1098</v>
      </c>
      <c r="I3" s="189"/>
      <c r="J3" s="189"/>
      <c r="K3" s="189"/>
      <c r="L3" s="189"/>
      <c r="M3" s="189" t="s">
        <v>704</v>
      </c>
      <c r="N3" s="189"/>
      <c r="O3" s="189"/>
      <c r="P3" s="189"/>
      <c r="Q3" s="189"/>
      <c r="S3" s="189"/>
      <c r="T3" s="189"/>
      <c r="U3" s="189" t="s">
        <v>705</v>
      </c>
      <c r="V3" s="189"/>
      <c r="W3" s="189"/>
      <c r="X3" s="189"/>
      <c r="Y3" s="189"/>
    </row>
    <row r="5" spans="1:26" ht="36" x14ac:dyDescent="0.2">
      <c r="C5" s="190"/>
      <c r="D5" s="190"/>
      <c r="H5" s="190"/>
      <c r="I5" s="190"/>
      <c r="M5" s="194" t="s">
        <v>848</v>
      </c>
      <c r="N5" s="194" t="s">
        <v>849</v>
      </c>
      <c r="O5" s="194" t="s">
        <v>850</v>
      </c>
      <c r="P5" s="194" t="s">
        <v>851</v>
      </c>
      <c r="Q5" s="194" t="s">
        <v>459</v>
      </c>
      <c r="R5" s="194" t="s">
        <v>852</v>
      </c>
      <c r="U5" s="194" t="s">
        <v>848</v>
      </c>
      <c r="V5" s="194" t="s">
        <v>849</v>
      </c>
      <c r="W5" s="194" t="s">
        <v>850</v>
      </c>
      <c r="X5" s="194" t="s">
        <v>851</v>
      </c>
      <c r="Y5" s="194" t="s">
        <v>459</v>
      </c>
      <c r="Z5" s="194" t="s">
        <v>852</v>
      </c>
    </row>
    <row r="6" spans="1:26" x14ac:dyDescent="0.2">
      <c r="C6" s="190"/>
      <c r="D6" s="190"/>
      <c r="H6" s="190"/>
      <c r="I6" s="190"/>
      <c r="M6" s="195">
        <f>DatosMedioAmbiente!C52</f>
        <v>1</v>
      </c>
      <c r="N6" s="195">
        <f>DatosMedioAmbiente!C54</f>
        <v>10</v>
      </c>
      <c r="O6" s="195">
        <f>DatosMedioAmbiente!C56</f>
        <v>0</v>
      </c>
      <c r="P6" s="195">
        <f>DatosMedioAmbiente!C58</f>
        <v>0</v>
      </c>
      <c r="Q6" s="195">
        <f>DatosMedioAmbiente!C60</f>
        <v>0</v>
      </c>
      <c r="R6" s="195">
        <f>DatosMedioAmbiente!C62</f>
        <v>4</v>
      </c>
      <c r="U6" s="195">
        <f>DatosMedioAmbiente!C53</f>
        <v>0</v>
      </c>
      <c r="V6" s="195">
        <f>DatosMedioAmbiente!C55</f>
        <v>0</v>
      </c>
      <c r="W6" s="195">
        <f>DatosMedioAmbiente!C57</f>
        <v>0</v>
      </c>
      <c r="X6" s="195">
        <f>DatosMedioAmbiente!C59</f>
        <v>0</v>
      </c>
      <c r="Y6" s="195">
        <f>DatosMedioAmbiente!C61</f>
        <v>0</v>
      </c>
      <c r="Z6" s="195">
        <f>DatosMedioAmbiente!C63</f>
        <v>0</v>
      </c>
    </row>
    <row r="25" spans="1:25" ht="15.75" x14ac:dyDescent="0.25">
      <c r="A25" s="193"/>
      <c r="B25" s="193"/>
      <c r="C25" s="144" t="s">
        <v>1044</v>
      </c>
      <c r="D25" s="145">
        <v>0</v>
      </c>
      <c r="E25" s="193"/>
      <c r="F25" s="193"/>
      <c r="G25" s="193"/>
      <c r="H25" s="144" t="s">
        <v>1044</v>
      </c>
      <c r="I25" s="145">
        <v>0</v>
      </c>
      <c r="J25" s="193"/>
      <c r="K25" s="193"/>
      <c r="L25" s="193"/>
      <c r="P25" s="92"/>
      <c r="Q25" s="193"/>
      <c r="R25" s="185"/>
      <c r="U25" s="92"/>
      <c r="V25" s="92"/>
      <c r="W25" s="92"/>
      <c r="X25" s="92"/>
      <c r="Y25" s="92"/>
    </row>
  </sheetData>
  <sheetProtection algorithmName="SHA-512" hashValue="KdmDfJ1sey0wNT5aMPZGOGmHVwCOzNVY9d59at+ov91AkJpvPJ9z1DTdhUrHfx8IGFvYSPInf3p6FXiHQDnHrw==" saltValue="bZBEOhSe1sT3XUyNx2HbpA==" spinCount="100000" sheet="1" objects="1" scenarios="1"/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344"/>
  <sheetViews>
    <sheetView showGridLines="0" workbookViewId="0">
      <selection activeCell="A2" sqref="A2"/>
    </sheetView>
  </sheetViews>
  <sheetFormatPr baseColWidth="10" defaultColWidth="9.140625" defaultRowHeight="15" x14ac:dyDescent="0.25"/>
  <cols>
    <col min="1" max="1" width="57.140625" customWidth="1"/>
    <col min="2" max="2" width="79.28515625" customWidth="1"/>
    <col min="3" max="3" width="13.7109375" customWidth="1"/>
    <col min="4" max="4" width="15.28515625" customWidth="1"/>
    <col min="5" max="5" width="13" customWidth="1"/>
    <col min="6" max="6" width="9.85546875" customWidth="1"/>
    <col min="7" max="11" width="0.7109375" customWidth="1"/>
    <col min="12" max="38" width="7.140625" customWidth="1"/>
  </cols>
  <sheetData>
    <row r="3" spans="1:5" x14ac:dyDescent="0.25">
      <c r="A3" s="3" t="s">
        <v>11</v>
      </c>
    </row>
    <row r="5" spans="1:5" x14ac:dyDescent="0.25">
      <c r="A5" s="4"/>
    </row>
    <row r="6" spans="1:5" ht="18.399999999999999" customHeight="1" x14ac:dyDescent="0.25">
      <c r="A6" s="5"/>
      <c r="B6" s="6" t="s">
        <v>12</v>
      </c>
    </row>
    <row r="7" spans="1:5" x14ac:dyDescent="0.25">
      <c r="A7" s="7"/>
      <c r="B7" s="8"/>
      <c r="C7" s="9" t="s">
        <v>13</v>
      </c>
      <c r="D7" s="9" t="s">
        <v>14</v>
      </c>
      <c r="E7" s="10" t="s">
        <v>15</v>
      </c>
    </row>
    <row r="8" spans="1:5" x14ac:dyDescent="0.25">
      <c r="A8" s="197" t="s">
        <v>16</v>
      </c>
      <c r="B8" s="12" t="s">
        <v>17</v>
      </c>
      <c r="C8" s="13">
        <v>10354</v>
      </c>
      <c r="D8" s="13">
        <v>10442</v>
      </c>
      <c r="E8" s="14">
        <v>-8.4275043095192494E-3</v>
      </c>
    </row>
    <row r="9" spans="1:5" x14ac:dyDescent="0.25">
      <c r="A9" s="198"/>
      <c r="B9" s="12" t="s">
        <v>18</v>
      </c>
      <c r="C9" s="13">
        <v>82903</v>
      </c>
      <c r="D9" s="13">
        <v>84045</v>
      </c>
      <c r="E9" s="14">
        <v>-1.35879588315783E-2</v>
      </c>
    </row>
    <row r="10" spans="1:5" x14ac:dyDescent="0.25">
      <c r="A10" s="198"/>
      <c r="B10" s="12" t="s">
        <v>19</v>
      </c>
      <c r="C10" s="13">
        <v>53504</v>
      </c>
      <c r="D10" s="13">
        <v>55507</v>
      </c>
      <c r="E10" s="14">
        <v>-3.6085538760877001E-2</v>
      </c>
    </row>
    <row r="11" spans="1:5" x14ac:dyDescent="0.25">
      <c r="A11" s="198"/>
      <c r="B11" s="12" t="s">
        <v>20</v>
      </c>
      <c r="C11" s="13">
        <v>0</v>
      </c>
      <c r="D11" s="13">
        <v>1260</v>
      </c>
      <c r="E11" s="14">
        <v>-1</v>
      </c>
    </row>
    <row r="12" spans="1:5" x14ac:dyDescent="0.25">
      <c r="A12" s="199"/>
      <c r="B12" s="12" t="s">
        <v>21</v>
      </c>
      <c r="C12" s="13">
        <v>9198</v>
      </c>
      <c r="D12" s="13">
        <v>10354</v>
      </c>
      <c r="E12" s="14">
        <v>-0.111647672397141</v>
      </c>
    </row>
    <row r="13" spans="1:5" x14ac:dyDescent="0.25">
      <c r="A13" s="197" t="s">
        <v>22</v>
      </c>
      <c r="B13" s="12" t="s">
        <v>23</v>
      </c>
      <c r="C13" s="13">
        <v>31485</v>
      </c>
      <c r="D13" s="13">
        <v>30928</v>
      </c>
      <c r="E13" s="14">
        <v>1.8009570615623399E-2</v>
      </c>
    </row>
    <row r="14" spans="1:5" x14ac:dyDescent="0.25">
      <c r="A14" s="198"/>
      <c r="B14" s="12" t="s">
        <v>24</v>
      </c>
      <c r="C14" s="13">
        <v>12959</v>
      </c>
      <c r="D14" s="13">
        <v>13272</v>
      </c>
      <c r="E14" s="14">
        <v>-2.3583484026522002E-2</v>
      </c>
    </row>
    <row r="15" spans="1:5" x14ac:dyDescent="0.25">
      <c r="A15" s="199"/>
      <c r="B15" s="12" t="s">
        <v>25</v>
      </c>
      <c r="C15" s="13">
        <v>32147</v>
      </c>
      <c r="D15" s="13">
        <v>31031</v>
      </c>
      <c r="E15" s="14">
        <v>3.5964035964036002E-2</v>
      </c>
    </row>
    <row r="16" spans="1:5" x14ac:dyDescent="0.25">
      <c r="A16" s="197" t="s">
        <v>26</v>
      </c>
      <c r="B16" s="12" t="s">
        <v>27</v>
      </c>
      <c r="C16" s="13">
        <v>3541</v>
      </c>
      <c r="D16" s="13">
        <v>3969</v>
      </c>
      <c r="E16" s="14">
        <v>-0.107835726883346</v>
      </c>
    </row>
    <row r="17" spans="1:5" x14ac:dyDescent="0.25">
      <c r="A17" s="198"/>
      <c r="B17" s="12" t="s">
        <v>28</v>
      </c>
      <c r="C17" s="13">
        <v>3042</v>
      </c>
      <c r="D17" s="13">
        <v>3105</v>
      </c>
      <c r="E17" s="14">
        <v>-2.0289855072463801E-2</v>
      </c>
    </row>
    <row r="18" spans="1:5" x14ac:dyDescent="0.25">
      <c r="A18" s="198"/>
      <c r="B18" s="12" t="s">
        <v>29</v>
      </c>
      <c r="C18" s="13">
        <v>47</v>
      </c>
      <c r="D18" s="13">
        <v>38</v>
      </c>
      <c r="E18" s="14">
        <v>0.23684210526315799</v>
      </c>
    </row>
    <row r="19" spans="1:5" x14ac:dyDescent="0.25">
      <c r="A19" s="198"/>
      <c r="B19" s="12" t="s">
        <v>30</v>
      </c>
      <c r="C19" s="13">
        <v>8</v>
      </c>
      <c r="D19" s="13">
        <v>17</v>
      </c>
      <c r="E19" s="14">
        <v>-0.52941176470588203</v>
      </c>
    </row>
    <row r="20" spans="1:5" x14ac:dyDescent="0.25">
      <c r="A20" s="199"/>
      <c r="B20" s="15" t="s">
        <v>31</v>
      </c>
      <c r="C20" s="16">
        <v>830</v>
      </c>
      <c r="D20" s="16">
        <v>888</v>
      </c>
      <c r="E20" s="17">
        <v>-6.53153153153153E-2</v>
      </c>
    </row>
    <row r="21" spans="1:5" ht="18.399999999999999" customHeight="1" x14ac:dyDescent="0.25">
      <c r="A21" s="5"/>
      <c r="B21" s="6" t="s">
        <v>32</v>
      </c>
    </row>
    <row r="22" spans="1:5" x14ac:dyDescent="0.25">
      <c r="A22" s="7"/>
      <c r="B22" s="8"/>
      <c r="C22" s="9" t="s">
        <v>13</v>
      </c>
      <c r="D22" s="9" t="s">
        <v>14</v>
      </c>
      <c r="E22" s="10" t="s">
        <v>15</v>
      </c>
    </row>
    <row r="23" spans="1:5" ht="16.7" customHeight="1" x14ac:dyDescent="0.25">
      <c r="A23" s="11" t="s">
        <v>33</v>
      </c>
      <c r="B23" s="18"/>
      <c r="C23" s="13">
        <v>979</v>
      </c>
      <c r="D23" s="13">
        <v>1569</v>
      </c>
      <c r="E23" s="14">
        <v>-0.37603569152326299</v>
      </c>
    </row>
    <row r="24" spans="1:5" ht="16.7" customHeight="1" x14ac:dyDescent="0.25">
      <c r="A24" s="11" t="s">
        <v>34</v>
      </c>
      <c r="B24" s="19"/>
      <c r="C24" s="16">
        <v>55</v>
      </c>
      <c r="D24" s="16">
        <v>60</v>
      </c>
      <c r="E24" s="17">
        <v>-8.3333333333333301E-2</v>
      </c>
    </row>
    <row r="25" spans="1:5" ht="18.399999999999999" customHeight="1" x14ac:dyDescent="0.25">
      <c r="A25" s="5"/>
      <c r="B25" s="6" t="s">
        <v>35</v>
      </c>
    </row>
    <row r="26" spans="1:5" x14ac:dyDescent="0.25">
      <c r="A26" s="7"/>
      <c r="B26" s="8"/>
      <c r="C26" s="9" t="s">
        <v>13</v>
      </c>
      <c r="D26" s="9" t="s">
        <v>14</v>
      </c>
      <c r="E26" s="10" t="s">
        <v>15</v>
      </c>
    </row>
    <row r="27" spans="1:5" ht="16.7" customHeight="1" x14ac:dyDescent="0.25">
      <c r="A27" s="11" t="s">
        <v>16</v>
      </c>
      <c r="B27" s="12" t="s">
        <v>36</v>
      </c>
      <c r="C27" s="13">
        <v>8075</v>
      </c>
      <c r="D27" s="13">
        <v>8069</v>
      </c>
      <c r="E27" s="14">
        <v>7.4358656586937996E-4</v>
      </c>
    </row>
    <row r="28" spans="1:5" x14ac:dyDescent="0.25">
      <c r="A28" s="197" t="s">
        <v>37</v>
      </c>
      <c r="B28" s="12" t="s">
        <v>38</v>
      </c>
      <c r="C28" s="13">
        <v>1336</v>
      </c>
      <c r="D28" s="13">
        <v>1441</v>
      </c>
      <c r="E28" s="14">
        <v>-7.2866065232477406E-2</v>
      </c>
    </row>
    <row r="29" spans="1:5" x14ac:dyDescent="0.25">
      <c r="A29" s="198"/>
      <c r="B29" s="12" t="s">
        <v>39</v>
      </c>
      <c r="C29" s="13">
        <v>1141</v>
      </c>
      <c r="D29" s="13">
        <v>1087</v>
      </c>
      <c r="E29" s="14">
        <v>4.9678012879484798E-2</v>
      </c>
    </row>
    <row r="30" spans="1:5" x14ac:dyDescent="0.25">
      <c r="A30" s="198"/>
      <c r="B30" s="12" t="s">
        <v>40</v>
      </c>
      <c r="C30" s="13">
        <v>682</v>
      </c>
      <c r="D30" s="13">
        <v>661</v>
      </c>
      <c r="E30" s="14">
        <v>3.17700453857791E-2</v>
      </c>
    </row>
    <row r="31" spans="1:5" x14ac:dyDescent="0.25">
      <c r="A31" s="198"/>
      <c r="B31" s="12" t="s">
        <v>41</v>
      </c>
      <c r="C31" s="13">
        <v>8</v>
      </c>
      <c r="D31" s="13">
        <v>390</v>
      </c>
      <c r="E31" s="14">
        <v>-0.979487179487179</v>
      </c>
    </row>
    <row r="32" spans="1:5" x14ac:dyDescent="0.25">
      <c r="A32" s="199"/>
      <c r="B32" s="15" t="s">
        <v>42</v>
      </c>
      <c r="C32" s="16">
        <v>4425</v>
      </c>
      <c r="D32" s="16">
        <v>4490</v>
      </c>
      <c r="E32" s="17">
        <v>-1.44766146993318E-2</v>
      </c>
    </row>
    <row r="33" spans="1:5" ht="18.399999999999999" customHeight="1" x14ac:dyDescent="0.25">
      <c r="A33" s="5"/>
      <c r="B33" s="6" t="s">
        <v>43</v>
      </c>
    </row>
    <row r="34" spans="1:5" x14ac:dyDescent="0.25">
      <c r="A34" s="7"/>
      <c r="B34" s="8"/>
      <c r="C34" s="9" t="s">
        <v>13</v>
      </c>
      <c r="D34" s="9" t="s">
        <v>14</v>
      </c>
      <c r="E34" s="10" t="s">
        <v>15</v>
      </c>
    </row>
    <row r="35" spans="1:5" ht="16.7" customHeight="1" x14ac:dyDescent="0.25">
      <c r="A35" s="11" t="s">
        <v>44</v>
      </c>
      <c r="B35" s="18"/>
      <c r="C35" s="13">
        <v>12243</v>
      </c>
      <c r="D35" s="13">
        <v>12735</v>
      </c>
      <c r="E35" s="14">
        <v>-3.8633686690223802E-2</v>
      </c>
    </row>
    <row r="36" spans="1:5" ht="16.7" customHeight="1" x14ac:dyDescent="0.25">
      <c r="A36" s="11" t="s">
        <v>45</v>
      </c>
      <c r="B36" s="19"/>
      <c r="C36" s="16">
        <v>1767</v>
      </c>
      <c r="D36" s="16">
        <v>9551</v>
      </c>
      <c r="E36" s="17">
        <v>-0.81499319442990303</v>
      </c>
    </row>
    <row r="37" spans="1:5" ht="18.399999999999999" customHeight="1" x14ac:dyDescent="0.25">
      <c r="A37" s="5"/>
      <c r="B37" s="6" t="s">
        <v>46</v>
      </c>
    </row>
    <row r="38" spans="1:5" x14ac:dyDescent="0.25">
      <c r="A38" s="7"/>
      <c r="B38" s="8"/>
      <c r="C38" s="9" t="s">
        <v>13</v>
      </c>
      <c r="D38" s="9" t="s">
        <v>14</v>
      </c>
      <c r="E38" s="10" t="s">
        <v>15</v>
      </c>
    </row>
    <row r="39" spans="1:5" x14ac:dyDescent="0.25">
      <c r="A39" s="197" t="s">
        <v>47</v>
      </c>
      <c r="B39" s="12" t="s">
        <v>17</v>
      </c>
      <c r="C39" s="13">
        <v>406</v>
      </c>
      <c r="D39" s="13">
        <v>623</v>
      </c>
      <c r="E39" s="14">
        <v>-0.348314606741573</v>
      </c>
    </row>
    <row r="40" spans="1:5" x14ac:dyDescent="0.25">
      <c r="A40" s="198"/>
      <c r="B40" s="12" t="s">
        <v>48</v>
      </c>
      <c r="C40" s="13">
        <v>0</v>
      </c>
      <c r="D40" s="13">
        <v>74</v>
      </c>
      <c r="E40" s="14">
        <v>-1</v>
      </c>
    </row>
    <row r="41" spans="1:5" x14ac:dyDescent="0.25">
      <c r="A41" s="198"/>
      <c r="B41" s="12" t="s">
        <v>49</v>
      </c>
      <c r="C41" s="13">
        <v>3057</v>
      </c>
      <c r="D41" s="13">
        <v>3122</v>
      </c>
      <c r="E41" s="14">
        <v>-2.0819987187700201E-2</v>
      </c>
    </row>
    <row r="42" spans="1:5" x14ac:dyDescent="0.25">
      <c r="A42" s="199"/>
      <c r="B42" s="12" t="s">
        <v>21</v>
      </c>
      <c r="C42" s="13">
        <v>249</v>
      </c>
      <c r="D42" s="13">
        <v>406</v>
      </c>
      <c r="E42" s="14">
        <v>-0.38669950738916298</v>
      </c>
    </row>
    <row r="43" spans="1:5" x14ac:dyDescent="0.25">
      <c r="A43" s="197" t="s">
        <v>50</v>
      </c>
      <c r="B43" s="12" t="s">
        <v>51</v>
      </c>
      <c r="C43" s="13">
        <v>2276</v>
      </c>
      <c r="D43" s="13">
        <v>2342</v>
      </c>
      <c r="E43" s="14">
        <v>-2.8181041844577301E-2</v>
      </c>
    </row>
    <row r="44" spans="1:5" x14ac:dyDescent="0.25">
      <c r="A44" s="198"/>
      <c r="B44" s="12" t="s">
        <v>52</v>
      </c>
      <c r="C44" s="13">
        <v>126</v>
      </c>
      <c r="D44" s="13">
        <v>116</v>
      </c>
      <c r="E44" s="14">
        <v>8.6206896551724102E-2</v>
      </c>
    </row>
    <row r="45" spans="1:5" x14ac:dyDescent="0.25">
      <c r="A45" s="198"/>
      <c r="B45" s="12" t="s">
        <v>53</v>
      </c>
      <c r="C45" s="13">
        <v>557</v>
      </c>
      <c r="D45" s="13">
        <v>587</v>
      </c>
      <c r="E45" s="14">
        <v>-5.1107325383304897E-2</v>
      </c>
    </row>
    <row r="46" spans="1:5" x14ac:dyDescent="0.25">
      <c r="A46" s="199"/>
      <c r="B46" s="15" t="s">
        <v>54</v>
      </c>
      <c r="C46" s="16">
        <v>255</v>
      </c>
      <c r="D46" s="16">
        <v>294</v>
      </c>
      <c r="E46" s="17">
        <v>-0.13265306122449</v>
      </c>
    </row>
    <row r="47" spans="1:5" ht="18.399999999999999" customHeight="1" x14ac:dyDescent="0.25">
      <c r="A47" s="5"/>
      <c r="B47" s="6" t="s">
        <v>55</v>
      </c>
    </row>
    <row r="48" spans="1:5" x14ac:dyDescent="0.25">
      <c r="A48" s="7"/>
      <c r="B48" s="8"/>
      <c r="C48" s="9" t="s">
        <v>13</v>
      </c>
      <c r="D48" s="9" t="s">
        <v>14</v>
      </c>
      <c r="E48" s="10" t="s">
        <v>15</v>
      </c>
    </row>
    <row r="49" spans="1:5" x14ac:dyDescent="0.25">
      <c r="A49" s="197" t="s">
        <v>56</v>
      </c>
      <c r="B49" s="12" t="s">
        <v>49</v>
      </c>
      <c r="C49" s="13">
        <v>61</v>
      </c>
      <c r="D49" s="13">
        <v>41</v>
      </c>
      <c r="E49" s="14">
        <v>0.48780487804877998</v>
      </c>
    </row>
    <row r="50" spans="1:5" x14ac:dyDescent="0.25">
      <c r="A50" s="198"/>
      <c r="B50" s="12" t="s">
        <v>48</v>
      </c>
      <c r="C50" s="13">
        <v>0</v>
      </c>
      <c r="D50" s="13">
        <v>0</v>
      </c>
      <c r="E50" s="14">
        <v>0</v>
      </c>
    </row>
    <row r="51" spans="1:5" x14ac:dyDescent="0.25">
      <c r="A51" s="198"/>
      <c r="B51" s="12" t="s">
        <v>17</v>
      </c>
      <c r="C51" s="13">
        <v>7</v>
      </c>
      <c r="D51" s="13">
        <v>8</v>
      </c>
      <c r="E51" s="14">
        <v>-0.125</v>
      </c>
    </row>
    <row r="52" spans="1:5" x14ac:dyDescent="0.25">
      <c r="A52" s="198"/>
      <c r="B52" s="12" t="s">
        <v>21</v>
      </c>
      <c r="C52" s="13">
        <v>5</v>
      </c>
      <c r="D52" s="13">
        <v>7</v>
      </c>
      <c r="E52" s="14">
        <v>-0.28571428571428598</v>
      </c>
    </row>
    <row r="53" spans="1:5" x14ac:dyDescent="0.25">
      <c r="A53" s="198"/>
      <c r="B53" s="12" t="s">
        <v>57</v>
      </c>
      <c r="C53" s="13">
        <v>12</v>
      </c>
      <c r="D53" s="13">
        <v>39</v>
      </c>
      <c r="E53" s="14">
        <v>-0.69230769230769196</v>
      </c>
    </row>
    <row r="54" spans="1:5" x14ac:dyDescent="0.25">
      <c r="A54" s="199"/>
      <c r="B54" s="12" t="s">
        <v>58</v>
      </c>
      <c r="C54" s="13">
        <v>3</v>
      </c>
      <c r="D54" s="13">
        <v>3</v>
      </c>
      <c r="E54" s="14">
        <v>0</v>
      </c>
    </row>
    <row r="55" spans="1:5" x14ac:dyDescent="0.25">
      <c r="A55" s="197" t="s">
        <v>59</v>
      </c>
      <c r="B55" s="12" t="s">
        <v>60</v>
      </c>
      <c r="C55" s="13">
        <v>56</v>
      </c>
      <c r="D55" s="13">
        <v>34</v>
      </c>
      <c r="E55" s="14">
        <v>0.64705882352941202</v>
      </c>
    </row>
    <row r="56" spans="1:5" x14ac:dyDescent="0.25">
      <c r="A56" s="198"/>
      <c r="B56" s="12" t="s">
        <v>53</v>
      </c>
      <c r="C56" s="13">
        <v>2</v>
      </c>
      <c r="D56" s="13">
        <v>4</v>
      </c>
      <c r="E56" s="14">
        <v>-0.5</v>
      </c>
    </row>
    <row r="57" spans="1:5" x14ac:dyDescent="0.25">
      <c r="A57" s="199"/>
      <c r="B57" s="15" t="s">
        <v>61</v>
      </c>
      <c r="C57" s="16">
        <v>5</v>
      </c>
      <c r="D57" s="16">
        <v>3</v>
      </c>
      <c r="E57" s="17">
        <v>0.66666666666666696</v>
      </c>
    </row>
    <row r="58" spans="1:5" ht="18.399999999999999" customHeight="1" x14ac:dyDescent="0.25">
      <c r="A58" s="5"/>
      <c r="B58" s="6" t="s">
        <v>62</v>
      </c>
    </row>
    <row r="59" spans="1:5" x14ac:dyDescent="0.25">
      <c r="A59" s="7"/>
      <c r="B59" s="8"/>
      <c r="C59" s="9" t="s">
        <v>13</v>
      </c>
      <c r="D59" s="9" t="s">
        <v>14</v>
      </c>
      <c r="E59" s="10" t="s">
        <v>15</v>
      </c>
    </row>
    <row r="60" spans="1:5" ht="16.7" customHeight="1" x14ac:dyDescent="0.25">
      <c r="A60" s="11" t="s">
        <v>33</v>
      </c>
      <c r="B60" s="18"/>
      <c r="C60" s="13">
        <v>0</v>
      </c>
      <c r="D60" s="13">
        <v>0</v>
      </c>
      <c r="E60" s="14">
        <v>0</v>
      </c>
    </row>
    <row r="61" spans="1:5" ht="16.7" customHeight="1" x14ac:dyDescent="0.25">
      <c r="A61" s="11" t="s">
        <v>34</v>
      </c>
      <c r="B61" s="19"/>
      <c r="C61" s="16">
        <v>0</v>
      </c>
      <c r="D61" s="16">
        <v>0</v>
      </c>
      <c r="E61" s="17">
        <v>0</v>
      </c>
    </row>
    <row r="62" spans="1:5" ht="18.399999999999999" customHeight="1" x14ac:dyDescent="0.25">
      <c r="A62" s="5"/>
      <c r="B62" s="6" t="s">
        <v>63</v>
      </c>
    </row>
    <row r="63" spans="1:5" x14ac:dyDescent="0.25">
      <c r="A63" s="7"/>
      <c r="B63" s="8"/>
      <c r="C63" s="9" t="s">
        <v>13</v>
      </c>
      <c r="D63" s="9" t="s">
        <v>14</v>
      </c>
      <c r="E63" s="10" t="s">
        <v>15</v>
      </c>
    </row>
    <row r="64" spans="1:5" x14ac:dyDescent="0.25">
      <c r="A64" s="200" t="s">
        <v>64</v>
      </c>
      <c r="B64" s="12" t="s">
        <v>44</v>
      </c>
      <c r="C64" s="13">
        <v>19</v>
      </c>
      <c r="D64" s="13">
        <v>16</v>
      </c>
      <c r="E64" s="14">
        <v>0.1875</v>
      </c>
    </row>
    <row r="65" spans="1:5" x14ac:dyDescent="0.25">
      <c r="A65" s="201"/>
      <c r="B65" s="12" t="s">
        <v>53</v>
      </c>
      <c r="C65" s="13">
        <v>2</v>
      </c>
      <c r="D65" s="13">
        <v>0</v>
      </c>
      <c r="E65" s="14">
        <v>0</v>
      </c>
    </row>
    <row r="66" spans="1:5" x14ac:dyDescent="0.25">
      <c r="A66" s="201"/>
      <c r="B66" s="12" t="s">
        <v>60</v>
      </c>
      <c r="C66" s="13">
        <v>11</v>
      </c>
      <c r="D66" s="13">
        <v>12</v>
      </c>
      <c r="E66" s="14">
        <v>-8.3333333333333301E-2</v>
      </c>
    </row>
    <row r="67" spans="1:5" x14ac:dyDescent="0.25">
      <c r="A67" s="201"/>
      <c r="B67" s="12" t="s">
        <v>65</v>
      </c>
      <c r="C67" s="13">
        <v>10</v>
      </c>
      <c r="D67" s="13">
        <v>16</v>
      </c>
      <c r="E67" s="14">
        <v>-0.375</v>
      </c>
    </row>
    <row r="68" spans="1:5" x14ac:dyDescent="0.25">
      <c r="A68" s="202"/>
      <c r="B68" s="15" t="s">
        <v>66</v>
      </c>
      <c r="C68" s="16">
        <v>0</v>
      </c>
      <c r="D68" s="16">
        <v>0</v>
      </c>
      <c r="E68" s="17">
        <v>0</v>
      </c>
    </row>
    <row r="69" spans="1:5" ht="18.399999999999999" customHeight="1" x14ac:dyDescent="0.25">
      <c r="A69" s="5"/>
      <c r="B69" s="6" t="s">
        <v>67</v>
      </c>
    </row>
    <row r="70" spans="1:5" x14ac:dyDescent="0.25">
      <c r="A70" s="7"/>
      <c r="B70" s="8"/>
      <c r="C70" s="9" t="s">
        <v>13</v>
      </c>
      <c r="D70" s="9" t="s">
        <v>14</v>
      </c>
      <c r="E70" s="10" t="s">
        <v>15</v>
      </c>
    </row>
    <row r="71" spans="1:5" x14ac:dyDescent="0.25">
      <c r="A71" s="197" t="s">
        <v>68</v>
      </c>
      <c r="B71" s="12" t="s">
        <v>69</v>
      </c>
      <c r="C71" s="13">
        <v>5478</v>
      </c>
      <c r="D71" s="13">
        <v>4436</v>
      </c>
      <c r="E71" s="14">
        <v>0.234896302975654</v>
      </c>
    </row>
    <row r="72" spans="1:5" x14ac:dyDescent="0.25">
      <c r="A72" s="199"/>
      <c r="B72" s="12" t="s">
        <v>70</v>
      </c>
      <c r="C72" s="13">
        <v>523</v>
      </c>
      <c r="D72" s="13">
        <v>604</v>
      </c>
      <c r="E72" s="14">
        <v>-0.13410596026490099</v>
      </c>
    </row>
    <row r="73" spans="1:5" x14ac:dyDescent="0.25">
      <c r="A73" s="197" t="s">
        <v>71</v>
      </c>
      <c r="B73" s="12" t="s">
        <v>69</v>
      </c>
      <c r="C73" s="13">
        <v>2757</v>
      </c>
      <c r="D73" s="13">
        <v>2695</v>
      </c>
      <c r="E73" s="14">
        <v>2.3005565862708698E-2</v>
      </c>
    </row>
    <row r="74" spans="1:5" x14ac:dyDescent="0.25">
      <c r="A74" s="199"/>
      <c r="B74" s="12" t="s">
        <v>70</v>
      </c>
      <c r="C74" s="13">
        <v>390</v>
      </c>
      <c r="D74" s="13">
        <v>434</v>
      </c>
      <c r="E74" s="14">
        <v>-0.101382488479263</v>
      </c>
    </row>
    <row r="75" spans="1:5" x14ac:dyDescent="0.25">
      <c r="A75" s="197" t="s">
        <v>72</v>
      </c>
      <c r="B75" s="12" t="s">
        <v>69</v>
      </c>
      <c r="C75" s="13">
        <v>177</v>
      </c>
      <c r="D75" s="13">
        <v>249</v>
      </c>
      <c r="E75" s="14">
        <v>-0.28915662650602397</v>
      </c>
    </row>
    <row r="76" spans="1:5" x14ac:dyDescent="0.25">
      <c r="A76" s="199"/>
      <c r="B76" s="12" t="s">
        <v>70</v>
      </c>
      <c r="C76" s="13">
        <v>45</v>
      </c>
      <c r="D76" s="13">
        <v>40</v>
      </c>
      <c r="E76" s="14">
        <v>0.125</v>
      </c>
    </row>
    <row r="77" spans="1:5" x14ac:dyDescent="0.25">
      <c r="A77" s="197" t="s">
        <v>73</v>
      </c>
      <c r="B77" s="12" t="s">
        <v>69</v>
      </c>
      <c r="C77" s="13">
        <v>0</v>
      </c>
      <c r="D77" s="21"/>
      <c r="E77" s="14">
        <v>0</v>
      </c>
    </row>
    <row r="78" spans="1:5" x14ac:dyDescent="0.25">
      <c r="A78" s="199"/>
      <c r="B78" s="15" t="s">
        <v>70</v>
      </c>
      <c r="C78" s="16">
        <v>0</v>
      </c>
      <c r="D78" s="22"/>
      <c r="E78" s="17">
        <v>0</v>
      </c>
    </row>
    <row r="79" spans="1:5" ht="18.399999999999999" customHeight="1" x14ac:dyDescent="0.25">
      <c r="A79" s="5"/>
      <c r="B79" s="6" t="s">
        <v>74</v>
      </c>
    </row>
    <row r="80" spans="1:5" x14ac:dyDescent="0.25">
      <c r="A80" s="7"/>
      <c r="B80" s="8"/>
      <c r="C80" s="9" t="s">
        <v>13</v>
      </c>
      <c r="D80" s="9" t="s">
        <v>14</v>
      </c>
      <c r="E80" s="10" t="s">
        <v>15</v>
      </c>
    </row>
    <row r="81" spans="1:6" ht="15.6" customHeight="1" x14ac:dyDescent="0.25">
      <c r="A81" s="20"/>
      <c r="B81" s="18"/>
      <c r="C81" s="13">
        <v>3530</v>
      </c>
      <c r="D81" s="13">
        <v>3648</v>
      </c>
      <c r="E81" s="14">
        <v>-3.23464912280702E-2</v>
      </c>
    </row>
    <row r="82" spans="1:6" ht="16.7" customHeight="1" x14ac:dyDescent="0.25">
      <c r="A82" s="11" t="s">
        <v>75</v>
      </c>
      <c r="B82" s="19"/>
      <c r="C82" s="16">
        <v>0</v>
      </c>
      <c r="D82" s="16">
        <v>0</v>
      </c>
      <c r="E82" s="17">
        <v>0</v>
      </c>
    </row>
    <row r="83" spans="1:6" ht="18.399999999999999" customHeight="1" x14ac:dyDescent="0.25">
      <c r="A83" s="5"/>
      <c r="B83" s="6" t="s">
        <v>76</v>
      </c>
    </row>
    <row r="84" spans="1:6" x14ac:dyDescent="0.25">
      <c r="A84" s="7"/>
      <c r="B84" s="8"/>
      <c r="C84" s="9" t="s">
        <v>13</v>
      </c>
      <c r="D84" s="9" t="s">
        <v>14</v>
      </c>
      <c r="E84" s="10" t="s">
        <v>15</v>
      </c>
    </row>
    <row r="85" spans="1:6" ht="16.7" customHeight="1" x14ac:dyDescent="0.25">
      <c r="A85" s="11" t="s">
        <v>77</v>
      </c>
      <c r="B85" s="18"/>
      <c r="C85" s="13">
        <v>2852</v>
      </c>
      <c r="D85" s="13">
        <v>3414</v>
      </c>
      <c r="E85" s="14">
        <v>-0.16461628588166399</v>
      </c>
    </row>
    <row r="86" spans="1:6" ht="16.7" customHeight="1" x14ac:dyDescent="0.25">
      <c r="A86" s="11" t="s">
        <v>78</v>
      </c>
      <c r="B86" s="18"/>
      <c r="C86" s="13">
        <v>2626</v>
      </c>
      <c r="D86" s="21"/>
      <c r="E86" s="14">
        <v>0</v>
      </c>
    </row>
    <row r="87" spans="1:6" ht="16.7" customHeight="1" x14ac:dyDescent="0.25">
      <c r="A87" s="11" t="s">
        <v>75</v>
      </c>
      <c r="B87" s="19"/>
      <c r="C87" s="16">
        <v>0</v>
      </c>
      <c r="D87" s="16">
        <v>0</v>
      </c>
      <c r="E87" s="17">
        <v>0</v>
      </c>
    </row>
    <row r="88" spans="1:6" ht="18.399999999999999" customHeight="1" x14ac:dyDescent="0.25">
      <c r="A88" s="5"/>
      <c r="B88" s="6" t="s">
        <v>79</v>
      </c>
    </row>
    <row r="89" spans="1:6" x14ac:dyDescent="0.25">
      <c r="A89" s="7"/>
      <c r="B89" s="8"/>
      <c r="C89" s="9" t="s">
        <v>13</v>
      </c>
      <c r="D89" s="9" t="s">
        <v>14</v>
      </c>
      <c r="E89" s="10" t="s">
        <v>15</v>
      </c>
    </row>
    <row r="90" spans="1:6" x14ac:dyDescent="0.25">
      <c r="A90" s="197" t="s">
        <v>77</v>
      </c>
      <c r="B90" s="12" t="s">
        <v>80</v>
      </c>
      <c r="C90" s="13">
        <v>1575</v>
      </c>
      <c r="D90" s="13">
        <v>1462</v>
      </c>
      <c r="E90" s="14">
        <v>7.7291381668946599E-2</v>
      </c>
    </row>
    <row r="91" spans="1:6" x14ac:dyDescent="0.25">
      <c r="A91" s="198"/>
      <c r="B91" s="12" t="s">
        <v>81</v>
      </c>
      <c r="C91" s="13">
        <v>642</v>
      </c>
      <c r="D91" s="13">
        <v>657</v>
      </c>
      <c r="E91" s="14">
        <v>-2.2831050228310501E-2</v>
      </c>
    </row>
    <row r="92" spans="1:6" x14ac:dyDescent="0.25">
      <c r="A92" s="199"/>
      <c r="B92" s="12" t="s">
        <v>82</v>
      </c>
      <c r="C92" s="13">
        <v>97</v>
      </c>
      <c r="D92" s="13">
        <v>92</v>
      </c>
      <c r="E92" s="14">
        <v>5.4347826086956499E-2</v>
      </c>
    </row>
    <row r="93" spans="1:6" x14ac:dyDescent="0.25">
      <c r="A93" s="197" t="s">
        <v>78</v>
      </c>
      <c r="B93" s="12" t="s">
        <v>83</v>
      </c>
      <c r="C93" s="13">
        <v>119</v>
      </c>
      <c r="D93" s="13">
        <v>142</v>
      </c>
      <c r="E93" s="14">
        <v>-0.161971830985915</v>
      </c>
    </row>
    <row r="94" spans="1:6" x14ac:dyDescent="0.25">
      <c r="A94" s="199"/>
      <c r="B94" s="12" t="s">
        <v>82</v>
      </c>
      <c r="C94" s="13">
        <v>324</v>
      </c>
      <c r="D94" s="13">
        <v>342</v>
      </c>
      <c r="E94" s="14">
        <v>-5.2631578947368397E-2</v>
      </c>
    </row>
    <row r="95" spans="1:6" ht="16.7" customHeight="1" x14ac:dyDescent="0.25">
      <c r="A95" s="11" t="s">
        <v>75</v>
      </c>
      <c r="B95" s="19"/>
      <c r="C95" s="16">
        <v>269</v>
      </c>
      <c r="D95" s="16">
        <v>10</v>
      </c>
      <c r="E95" s="17">
        <v>25.9</v>
      </c>
    </row>
    <row r="96" spans="1:6" ht="18.399999999999999" customHeight="1" x14ac:dyDescent="0.25">
      <c r="A96" s="5"/>
      <c r="B96" s="203" t="s">
        <v>84</v>
      </c>
      <c r="C96" s="203"/>
      <c r="D96" s="203"/>
      <c r="E96" s="203"/>
      <c r="F96" s="203"/>
    </row>
    <row r="97" spans="1:5" x14ac:dyDescent="0.25">
      <c r="A97" s="7"/>
      <c r="B97" s="8"/>
      <c r="C97" s="9" t="s">
        <v>13</v>
      </c>
      <c r="D97" s="9" t="s">
        <v>14</v>
      </c>
      <c r="E97" s="10" t="s">
        <v>15</v>
      </c>
    </row>
    <row r="98" spans="1:5" x14ac:dyDescent="0.25">
      <c r="A98" s="197" t="s">
        <v>77</v>
      </c>
      <c r="B98" s="12" t="s">
        <v>80</v>
      </c>
      <c r="C98" s="13">
        <v>71</v>
      </c>
      <c r="D98" s="13">
        <v>84</v>
      </c>
      <c r="E98" s="14">
        <v>-0.15476190476190499</v>
      </c>
    </row>
    <row r="99" spans="1:5" x14ac:dyDescent="0.25">
      <c r="A99" s="198"/>
      <c r="B99" s="12" t="s">
        <v>81</v>
      </c>
      <c r="C99" s="13">
        <v>74</v>
      </c>
      <c r="D99" s="13">
        <v>101</v>
      </c>
      <c r="E99" s="14">
        <v>-0.26732673267326701</v>
      </c>
    </row>
    <row r="100" spans="1:5" x14ac:dyDescent="0.25">
      <c r="A100" s="199"/>
      <c r="B100" s="12" t="s">
        <v>82</v>
      </c>
      <c r="C100" s="13">
        <v>13</v>
      </c>
      <c r="D100" s="13">
        <v>9</v>
      </c>
      <c r="E100" s="14">
        <v>0.44444444444444398</v>
      </c>
    </row>
    <row r="101" spans="1:5" x14ac:dyDescent="0.25">
      <c r="A101" s="197" t="s">
        <v>78</v>
      </c>
      <c r="B101" s="12" t="s">
        <v>83</v>
      </c>
      <c r="C101" s="13">
        <v>7</v>
      </c>
      <c r="D101" s="13">
        <v>13</v>
      </c>
      <c r="E101" s="14">
        <v>-0.46153846153846201</v>
      </c>
    </row>
    <row r="102" spans="1:5" x14ac:dyDescent="0.25">
      <c r="A102" s="199"/>
      <c r="B102" s="12" t="s">
        <v>82</v>
      </c>
      <c r="C102" s="13">
        <v>12</v>
      </c>
      <c r="D102" s="13">
        <v>12</v>
      </c>
      <c r="E102" s="14">
        <v>0</v>
      </c>
    </row>
    <row r="103" spans="1:5" ht="16.7" customHeight="1" x14ac:dyDescent="0.25">
      <c r="A103" s="11" t="s">
        <v>75</v>
      </c>
      <c r="B103" s="19"/>
      <c r="C103" s="16">
        <v>24</v>
      </c>
      <c r="D103" s="16">
        <v>7</v>
      </c>
      <c r="E103" s="17">
        <v>2.4285714285714302</v>
      </c>
    </row>
    <row r="104" spans="1:5" ht="18.399999999999999" customHeight="1" x14ac:dyDescent="0.25">
      <c r="A104" s="5"/>
      <c r="B104" s="6" t="s">
        <v>85</v>
      </c>
    </row>
    <row r="105" spans="1:5" x14ac:dyDescent="0.25">
      <c r="A105" s="7"/>
      <c r="B105" s="8"/>
      <c r="C105" s="9" t="s">
        <v>13</v>
      </c>
      <c r="D105" s="9" t="s">
        <v>14</v>
      </c>
      <c r="E105" s="10" t="s">
        <v>15</v>
      </c>
    </row>
    <row r="106" spans="1:5" x14ac:dyDescent="0.25">
      <c r="A106" s="197" t="s">
        <v>86</v>
      </c>
      <c r="B106" s="12" t="s">
        <v>87</v>
      </c>
      <c r="C106" s="13">
        <v>0</v>
      </c>
      <c r="D106" s="13">
        <v>0</v>
      </c>
      <c r="E106" s="14">
        <v>0</v>
      </c>
    </row>
    <row r="107" spans="1:5" x14ac:dyDescent="0.25">
      <c r="A107" s="199"/>
      <c r="B107" s="12" t="s">
        <v>88</v>
      </c>
      <c r="C107" s="13">
        <v>0</v>
      </c>
      <c r="D107" s="13">
        <v>0</v>
      </c>
      <c r="E107" s="14">
        <v>0</v>
      </c>
    </row>
    <row r="108" spans="1:5" x14ac:dyDescent="0.25">
      <c r="A108" s="197" t="s">
        <v>89</v>
      </c>
      <c r="B108" s="12" t="s">
        <v>87</v>
      </c>
      <c r="C108" s="13">
        <v>499</v>
      </c>
      <c r="D108" s="13">
        <v>0</v>
      </c>
      <c r="E108" s="14">
        <v>0</v>
      </c>
    </row>
    <row r="109" spans="1:5" x14ac:dyDescent="0.25">
      <c r="A109" s="199"/>
      <c r="B109" s="12" t="s">
        <v>88</v>
      </c>
      <c r="C109" s="13">
        <v>0</v>
      </c>
      <c r="D109" s="13">
        <v>935</v>
      </c>
      <c r="E109" s="14">
        <v>-1</v>
      </c>
    </row>
    <row r="110" spans="1:5" x14ac:dyDescent="0.25">
      <c r="A110" s="197" t="s">
        <v>90</v>
      </c>
      <c r="B110" s="12" t="s">
        <v>87</v>
      </c>
      <c r="C110" s="13">
        <v>6681</v>
      </c>
      <c r="D110" s="13">
        <v>0</v>
      </c>
      <c r="E110" s="14">
        <v>0</v>
      </c>
    </row>
    <row r="111" spans="1:5" x14ac:dyDescent="0.25">
      <c r="A111" s="199"/>
      <c r="B111" s="12" t="s">
        <v>88</v>
      </c>
      <c r="C111" s="13">
        <v>0</v>
      </c>
      <c r="D111" s="13">
        <v>6787</v>
      </c>
      <c r="E111" s="14">
        <v>-1</v>
      </c>
    </row>
    <row r="112" spans="1:5" x14ac:dyDescent="0.25">
      <c r="A112" s="197" t="s">
        <v>91</v>
      </c>
      <c r="B112" s="12" t="s">
        <v>87</v>
      </c>
      <c r="C112" s="13">
        <v>0</v>
      </c>
      <c r="D112" s="13">
        <v>0</v>
      </c>
      <c r="E112" s="14">
        <v>0</v>
      </c>
    </row>
    <row r="113" spans="1:5" x14ac:dyDescent="0.25">
      <c r="A113" s="199"/>
      <c r="B113" s="15" t="s">
        <v>88</v>
      </c>
      <c r="C113" s="16">
        <v>0</v>
      </c>
      <c r="D113" s="16">
        <v>2648</v>
      </c>
      <c r="E113" s="17">
        <v>-1</v>
      </c>
    </row>
    <row r="114" spans="1:5" ht="18.399999999999999" customHeight="1" x14ac:dyDescent="0.25">
      <c r="A114" s="5"/>
      <c r="B114" s="6" t="s">
        <v>92</v>
      </c>
    </row>
    <row r="115" spans="1:5" x14ac:dyDescent="0.25">
      <c r="A115" s="7"/>
      <c r="B115" s="8"/>
      <c r="C115" s="9" t="s">
        <v>13</v>
      </c>
      <c r="D115" s="9" t="s">
        <v>14</v>
      </c>
      <c r="E115" s="10" t="s">
        <v>15</v>
      </c>
    </row>
    <row r="116" spans="1:5" x14ac:dyDescent="0.25">
      <c r="A116" s="197" t="s">
        <v>93</v>
      </c>
      <c r="B116" s="12" t="s">
        <v>94</v>
      </c>
      <c r="C116" s="13">
        <v>167</v>
      </c>
      <c r="D116" s="13">
        <v>233</v>
      </c>
      <c r="E116" s="14">
        <v>-0.28326180257510702</v>
      </c>
    </row>
    <row r="117" spans="1:5" x14ac:dyDescent="0.25">
      <c r="A117" s="199"/>
      <c r="B117" s="12" t="s">
        <v>95</v>
      </c>
      <c r="C117" s="13">
        <v>5</v>
      </c>
      <c r="D117" s="13">
        <v>13</v>
      </c>
      <c r="E117" s="14">
        <v>-0.61538461538461497</v>
      </c>
    </row>
    <row r="118" spans="1:5" x14ac:dyDescent="0.25">
      <c r="A118" s="197" t="s">
        <v>96</v>
      </c>
      <c r="B118" s="12" t="s">
        <v>94</v>
      </c>
      <c r="C118" s="13">
        <v>3</v>
      </c>
      <c r="D118" s="13">
        <v>0</v>
      </c>
      <c r="E118" s="14">
        <v>0</v>
      </c>
    </row>
    <row r="119" spans="1:5" x14ac:dyDescent="0.25">
      <c r="A119" s="199"/>
      <c r="B119" s="12" t="s">
        <v>95</v>
      </c>
      <c r="C119" s="13">
        <v>1</v>
      </c>
      <c r="D119" s="13">
        <v>1</v>
      </c>
      <c r="E119" s="14">
        <v>0</v>
      </c>
    </row>
    <row r="120" spans="1:5" x14ac:dyDescent="0.25">
      <c r="A120" s="197" t="s">
        <v>97</v>
      </c>
      <c r="B120" s="12" t="s">
        <v>94</v>
      </c>
      <c r="C120" s="13">
        <v>3</v>
      </c>
      <c r="D120" s="13">
        <v>5</v>
      </c>
      <c r="E120" s="14">
        <v>-0.4</v>
      </c>
    </row>
    <row r="121" spans="1:5" x14ac:dyDescent="0.25">
      <c r="A121" s="199"/>
      <c r="B121" s="15" t="s">
        <v>98</v>
      </c>
      <c r="C121" s="16">
        <v>1</v>
      </c>
      <c r="D121" s="16">
        <v>0</v>
      </c>
      <c r="E121" s="17">
        <v>0</v>
      </c>
    </row>
    <row r="122" spans="1:5" ht="18.399999999999999" customHeight="1" x14ac:dyDescent="0.25">
      <c r="A122" s="5"/>
      <c r="B122" s="6" t="s">
        <v>99</v>
      </c>
    </row>
    <row r="123" spans="1:5" x14ac:dyDescent="0.25">
      <c r="A123" s="7"/>
      <c r="B123" s="8"/>
      <c r="C123" s="9" t="s">
        <v>13</v>
      </c>
      <c r="D123" s="9" t="s">
        <v>14</v>
      </c>
      <c r="E123" s="10" t="s">
        <v>15</v>
      </c>
    </row>
    <row r="124" spans="1:5" ht="16.7" customHeight="1" x14ac:dyDescent="0.25">
      <c r="A124" s="11" t="s">
        <v>100</v>
      </c>
      <c r="B124" s="18"/>
      <c r="C124" s="13">
        <v>475</v>
      </c>
      <c r="D124" s="13">
        <v>390</v>
      </c>
      <c r="E124" s="14">
        <v>0.21794871794871801</v>
      </c>
    </row>
    <row r="125" spans="1:5" x14ac:dyDescent="0.25">
      <c r="A125" s="197" t="s">
        <v>101</v>
      </c>
      <c r="B125" s="12" t="s">
        <v>102</v>
      </c>
      <c r="C125" s="13">
        <v>21</v>
      </c>
      <c r="D125" s="13">
        <v>18</v>
      </c>
      <c r="E125" s="14">
        <v>0.16666666666666699</v>
      </c>
    </row>
    <row r="126" spans="1:5" x14ac:dyDescent="0.25">
      <c r="A126" s="198"/>
      <c r="B126" s="12" t="s">
        <v>103</v>
      </c>
      <c r="C126" s="13">
        <v>148</v>
      </c>
      <c r="D126" s="13">
        <v>95</v>
      </c>
      <c r="E126" s="14">
        <v>0.557894736842105</v>
      </c>
    </row>
    <row r="127" spans="1:5" x14ac:dyDescent="0.25">
      <c r="A127" s="198"/>
      <c r="B127" s="12" t="s">
        <v>104</v>
      </c>
      <c r="C127" s="13">
        <v>16</v>
      </c>
      <c r="D127" s="13">
        <v>32</v>
      </c>
      <c r="E127" s="14">
        <v>-0.5</v>
      </c>
    </row>
    <row r="128" spans="1:5" x14ac:dyDescent="0.25">
      <c r="A128" s="198"/>
      <c r="B128" s="12" t="s">
        <v>105</v>
      </c>
      <c r="C128" s="13">
        <v>2</v>
      </c>
      <c r="D128" s="13">
        <v>0</v>
      </c>
      <c r="E128" s="14">
        <v>0</v>
      </c>
    </row>
    <row r="129" spans="1:5" x14ac:dyDescent="0.25">
      <c r="A129" s="198"/>
      <c r="B129" s="12" t="s">
        <v>106</v>
      </c>
      <c r="C129" s="13">
        <v>146</v>
      </c>
      <c r="D129" s="13">
        <v>129</v>
      </c>
      <c r="E129" s="14">
        <v>0.13178294573643401</v>
      </c>
    </row>
    <row r="130" spans="1:5" x14ac:dyDescent="0.25">
      <c r="A130" s="199"/>
      <c r="B130" s="12" t="s">
        <v>107</v>
      </c>
      <c r="C130" s="13">
        <v>3</v>
      </c>
      <c r="D130" s="13">
        <v>3</v>
      </c>
      <c r="E130" s="14">
        <v>0</v>
      </c>
    </row>
    <row r="131" spans="1:5" x14ac:dyDescent="0.25">
      <c r="A131" s="197" t="s">
        <v>108</v>
      </c>
      <c r="B131" s="12" t="s">
        <v>109</v>
      </c>
      <c r="C131" s="13">
        <v>198</v>
      </c>
      <c r="D131" s="13">
        <v>190</v>
      </c>
      <c r="E131" s="14">
        <v>4.2105263157894701E-2</v>
      </c>
    </row>
    <row r="132" spans="1:5" x14ac:dyDescent="0.25">
      <c r="A132" s="199"/>
      <c r="B132" s="12" t="s">
        <v>110</v>
      </c>
      <c r="C132" s="13">
        <v>243</v>
      </c>
      <c r="D132" s="13">
        <v>201</v>
      </c>
      <c r="E132" s="14">
        <v>0.20895522388059701</v>
      </c>
    </row>
    <row r="133" spans="1:5" x14ac:dyDescent="0.25">
      <c r="A133" s="197" t="s">
        <v>111</v>
      </c>
      <c r="B133" s="12" t="s">
        <v>17</v>
      </c>
      <c r="C133" s="13">
        <v>71</v>
      </c>
      <c r="D133" s="13">
        <v>96</v>
      </c>
      <c r="E133" s="14">
        <v>-0.26041666666666702</v>
      </c>
    </row>
    <row r="134" spans="1:5" x14ac:dyDescent="0.25">
      <c r="A134" s="199"/>
      <c r="B134" s="12" t="s">
        <v>21</v>
      </c>
      <c r="C134" s="13">
        <v>105</v>
      </c>
      <c r="D134" s="13">
        <v>44</v>
      </c>
      <c r="E134" s="14">
        <v>1.38636363636364</v>
      </c>
    </row>
    <row r="135" spans="1:5" ht="16.7" customHeight="1" x14ac:dyDescent="0.25">
      <c r="A135" s="11" t="s">
        <v>112</v>
      </c>
      <c r="B135" s="19"/>
      <c r="C135" s="16">
        <v>0</v>
      </c>
      <c r="D135" s="16">
        <v>0</v>
      </c>
      <c r="E135" s="17">
        <v>0</v>
      </c>
    </row>
    <row r="136" spans="1:5" ht="18.399999999999999" customHeight="1" x14ac:dyDescent="0.25">
      <c r="A136" s="5"/>
      <c r="B136" s="6" t="s">
        <v>113</v>
      </c>
    </row>
    <row r="137" spans="1:5" x14ac:dyDescent="0.25">
      <c r="A137" s="7"/>
      <c r="B137" s="8"/>
      <c r="C137" s="9" t="s">
        <v>13</v>
      </c>
      <c r="D137" s="9" t="s">
        <v>14</v>
      </c>
      <c r="E137" s="10" t="s">
        <v>15</v>
      </c>
    </row>
    <row r="138" spans="1:5" x14ac:dyDescent="0.25">
      <c r="A138" s="197" t="s">
        <v>114</v>
      </c>
      <c r="B138" s="12" t="s">
        <v>115</v>
      </c>
      <c r="C138" s="13">
        <v>789</v>
      </c>
      <c r="D138" s="13">
        <v>565</v>
      </c>
      <c r="E138" s="14">
        <v>0.39646017699114999</v>
      </c>
    </row>
    <row r="139" spans="1:5" x14ac:dyDescent="0.25">
      <c r="A139" s="198"/>
      <c r="B139" s="12" t="s">
        <v>116</v>
      </c>
      <c r="C139" s="13">
        <v>466</v>
      </c>
      <c r="D139" s="13">
        <v>320</v>
      </c>
      <c r="E139" s="14">
        <v>0.45624999999999999</v>
      </c>
    </row>
    <row r="140" spans="1:5" x14ac:dyDescent="0.25">
      <c r="A140" s="198"/>
      <c r="B140" s="12" t="s">
        <v>117</v>
      </c>
      <c r="C140" s="13">
        <v>757</v>
      </c>
      <c r="D140" s="13">
        <v>521</v>
      </c>
      <c r="E140" s="14">
        <v>0.452975047984645</v>
      </c>
    </row>
    <row r="141" spans="1:5" x14ac:dyDescent="0.25">
      <c r="A141" s="198"/>
      <c r="B141" s="12" t="s">
        <v>118</v>
      </c>
      <c r="C141" s="13">
        <v>330</v>
      </c>
      <c r="D141" s="13">
        <v>286</v>
      </c>
      <c r="E141" s="14">
        <v>0.15384615384615399</v>
      </c>
    </row>
    <row r="142" spans="1:5" x14ac:dyDescent="0.25">
      <c r="A142" s="198"/>
      <c r="B142" s="12" t="s">
        <v>119</v>
      </c>
      <c r="C142" s="13">
        <v>0</v>
      </c>
      <c r="D142" s="13">
        <v>0</v>
      </c>
      <c r="E142" s="14">
        <v>0</v>
      </c>
    </row>
    <row r="143" spans="1:5" x14ac:dyDescent="0.25">
      <c r="A143" s="198"/>
      <c r="B143" s="12" t="s">
        <v>120</v>
      </c>
      <c r="C143" s="13">
        <v>30</v>
      </c>
      <c r="D143" s="13">
        <v>19</v>
      </c>
      <c r="E143" s="14">
        <v>0.57894736842105299</v>
      </c>
    </row>
    <row r="144" spans="1:5" x14ac:dyDescent="0.25">
      <c r="A144" s="198"/>
      <c r="B144" s="12" t="s">
        <v>121</v>
      </c>
      <c r="C144" s="13">
        <v>2406</v>
      </c>
      <c r="D144" s="13">
        <v>2272</v>
      </c>
      <c r="E144" s="14">
        <v>5.8978873239436597E-2</v>
      </c>
    </row>
    <row r="145" spans="1:5" x14ac:dyDescent="0.25">
      <c r="A145" s="198"/>
      <c r="B145" s="12" t="s">
        <v>122</v>
      </c>
      <c r="C145" s="13">
        <v>1</v>
      </c>
      <c r="D145" s="13">
        <v>0</v>
      </c>
      <c r="E145" s="14">
        <v>0</v>
      </c>
    </row>
    <row r="146" spans="1:5" x14ac:dyDescent="0.25">
      <c r="A146" s="198"/>
      <c r="B146" s="12" t="s">
        <v>123</v>
      </c>
      <c r="C146" s="13">
        <v>472</v>
      </c>
      <c r="D146" s="13">
        <v>319</v>
      </c>
      <c r="E146" s="14">
        <v>0.479623824451411</v>
      </c>
    </row>
    <row r="147" spans="1:5" x14ac:dyDescent="0.25">
      <c r="A147" s="198"/>
      <c r="B147" s="12" t="s">
        <v>124</v>
      </c>
      <c r="C147" s="13">
        <v>1882</v>
      </c>
      <c r="D147" s="13">
        <v>1431</v>
      </c>
      <c r="E147" s="14">
        <v>0.315164220824598</v>
      </c>
    </row>
    <row r="148" spans="1:5" x14ac:dyDescent="0.25">
      <c r="A148" s="198"/>
      <c r="B148" s="12" t="s">
        <v>125</v>
      </c>
      <c r="C148" s="13">
        <v>42</v>
      </c>
      <c r="D148" s="13">
        <v>19</v>
      </c>
      <c r="E148" s="14">
        <v>1.2105263157894699</v>
      </c>
    </row>
    <row r="149" spans="1:5" x14ac:dyDescent="0.25">
      <c r="A149" s="198"/>
      <c r="B149" s="12" t="s">
        <v>126</v>
      </c>
      <c r="C149" s="13">
        <v>382</v>
      </c>
      <c r="D149" s="13">
        <v>294</v>
      </c>
      <c r="E149" s="14">
        <v>0.29931972789115602</v>
      </c>
    </row>
    <row r="150" spans="1:5" x14ac:dyDescent="0.25">
      <c r="A150" s="198"/>
      <c r="B150" s="12" t="s">
        <v>127</v>
      </c>
      <c r="C150" s="13">
        <v>3</v>
      </c>
      <c r="D150" s="13">
        <v>4</v>
      </c>
      <c r="E150" s="14">
        <v>-0.25</v>
      </c>
    </row>
    <row r="151" spans="1:5" x14ac:dyDescent="0.25">
      <c r="A151" s="198"/>
      <c r="B151" s="12" t="s">
        <v>128</v>
      </c>
      <c r="C151" s="13">
        <v>0</v>
      </c>
      <c r="D151" s="13">
        <v>3</v>
      </c>
      <c r="E151" s="14">
        <v>-1</v>
      </c>
    </row>
    <row r="152" spans="1:5" x14ac:dyDescent="0.25">
      <c r="A152" s="198"/>
      <c r="B152" s="12" t="s">
        <v>129</v>
      </c>
      <c r="C152" s="13">
        <v>17</v>
      </c>
      <c r="D152" s="13">
        <v>4</v>
      </c>
      <c r="E152" s="14">
        <v>3.25</v>
      </c>
    </row>
    <row r="153" spans="1:5" x14ac:dyDescent="0.25">
      <c r="A153" s="198"/>
      <c r="B153" s="12" t="s">
        <v>130</v>
      </c>
      <c r="C153" s="13">
        <v>0</v>
      </c>
      <c r="D153" s="13">
        <v>0</v>
      </c>
      <c r="E153" s="14">
        <v>0</v>
      </c>
    </row>
    <row r="154" spans="1:5" x14ac:dyDescent="0.25">
      <c r="A154" s="198"/>
      <c r="B154" s="12" t="s">
        <v>131</v>
      </c>
      <c r="C154" s="13">
        <v>17</v>
      </c>
      <c r="D154" s="13">
        <v>7</v>
      </c>
      <c r="E154" s="14">
        <v>1.4285714285714299</v>
      </c>
    </row>
    <row r="155" spans="1:5" x14ac:dyDescent="0.25">
      <c r="A155" s="199"/>
      <c r="B155" s="12" t="s">
        <v>132</v>
      </c>
      <c r="C155" s="13">
        <v>0</v>
      </c>
      <c r="D155" s="13">
        <v>0</v>
      </c>
      <c r="E155" s="14">
        <v>0</v>
      </c>
    </row>
    <row r="156" spans="1:5" x14ac:dyDescent="0.25">
      <c r="A156" s="197" t="s">
        <v>133</v>
      </c>
      <c r="B156" s="12" t="s">
        <v>115</v>
      </c>
      <c r="C156" s="13">
        <v>832</v>
      </c>
      <c r="D156" s="13">
        <v>858</v>
      </c>
      <c r="E156" s="14">
        <v>-3.03030303030303E-2</v>
      </c>
    </row>
    <row r="157" spans="1:5" x14ac:dyDescent="0.25">
      <c r="A157" s="198"/>
      <c r="B157" s="12" t="s">
        <v>116</v>
      </c>
      <c r="C157" s="13">
        <v>593</v>
      </c>
      <c r="D157" s="13">
        <v>424</v>
      </c>
      <c r="E157" s="14">
        <v>0.39858490566037702</v>
      </c>
    </row>
    <row r="158" spans="1:5" x14ac:dyDescent="0.25">
      <c r="A158" s="198"/>
      <c r="B158" s="12" t="s">
        <v>117</v>
      </c>
      <c r="C158" s="13">
        <v>819</v>
      </c>
      <c r="D158" s="13">
        <v>646</v>
      </c>
      <c r="E158" s="14">
        <v>0.26780185758513902</v>
      </c>
    </row>
    <row r="159" spans="1:5" x14ac:dyDescent="0.25">
      <c r="A159" s="198"/>
      <c r="B159" s="12" t="s">
        <v>118</v>
      </c>
      <c r="C159" s="13">
        <v>420</v>
      </c>
      <c r="D159" s="13">
        <v>386</v>
      </c>
      <c r="E159" s="14">
        <v>8.8082901554404097E-2</v>
      </c>
    </row>
    <row r="160" spans="1:5" x14ac:dyDescent="0.25">
      <c r="A160" s="198"/>
      <c r="B160" s="12" t="s">
        <v>119</v>
      </c>
      <c r="C160" s="13">
        <v>0</v>
      </c>
      <c r="D160" s="13">
        <v>0</v>
      </c>
      <c r="E160" s="14">
        <v>0</v>
      </c>
    </row>
    <row r="161" spans="1:5" x14ac:dyDescent="0.25">
      <c r="A161" s="198"/>
      <c r="B161" s="12" t="s">
        <v>120</v>
      </c>
      <c r="C161" s="13">
        <v>4</v>
      </c>
      <c r="D161" s="13">
        <v>28</v>
      </c>
      <c r="E161" s="14">
        <v>-0.85714285714285698</v>
      </c>
    </row>
    <row r="162" spans="1:5" x14ac:dyDescent="0.25">
      <c r="A162" s="198"/>
      <c r="B162" s="12" t="s">
        <v>121</v>
      </c>
      <c r="C162" s="13">
        <v>328</v>
      </c>
      <c r="D162" s="13">
        <v>342</v>
      </c>
      <c r="E162" s="14">
        <v>-4.0935672514619902E-2</v>
      </c>
    </row>
    <row r="163" spans="1:5" x14ac:dyDescent="0.25">
      <c r="A163" s="198"/>
      <c r="B163" s="12" t="s">
        <v>122</v>
      </c>
      <c r="C163" s="13">
        <v>2</v>
      </c>
      <c r="D163" s="13">
        <v>0</v>
      </c>
      <c r="E163" s="14">
        <v>0</v>
      </c>
    </row>
    <row r="164" spans="1:5" x14ac:dyDescent="0.25">
      <c r="A164" s="198"/>
      <c r="B164" s="12" t="s">
        <v>123</v>
      </c>
      <c r="C164" s="13">
        <v>601</v>
      </c>
      <c r="D164" s="13">
        <v>526</v>
      </c>
      <c r="E164" s="14">
        <v>0.142585551330798</v>
      </c>
    </row>
    <row r="165" spans="1:5" x14ac:dyDescent="0.25">
      <c r="A165" s="198"/>
      <c r="B165" s="12" t="s">
        <v>124</v>
      </c>
      <c r="C165" s="13">
        <v>1683</v>
      </c>
      <c r="D165" s="13">
        <v>1388</v>
      </c>
      <c r="E165" s="14">
        <v>0.212536023054755</v>
      </c>
    </row>
    <row r="166" spans="1:5" x14ac:dyDescent="0.25">
      <c r="A166" s="198"/>
      <c r="B166" s="12" t="s">
        <v>125</v>
      </c>
      <c r="C166" s="13">
        <v>22</v>
      </c>
      <c r="D166" s="13">
        <v>2</v>
      </c>
      <c r="E166" s="14">
        <v>10</v>
      </c>
    </row>
    <row r="167" spans="1:5" x14ac:dyDescent="0.25">
      <c r="A167" s="198"/>
      <c r="B167" s="12" t="s">
        <v>126</v>
      </c>
      <c r="C167" s="13">
        <v>58</v>
      </c>
      <c r="D167" s="13">
        <v>12</v>
      </c>
      <c r="E167" s="14">
        <v>3.8333333333333299</v>
      </c>
    </row>
    <row r="168" spans="1:5" x14ac:dyDescent="0.25">
      <c r="A168" s="198"/>
      <c r="B168" s="12" t="s">
        <v>127</v>
      </c>
      <c r="C168" s="13">
        <v>5</v>
      </c>
      <c r="D168" s="13">
        <v>4</v>
      </c>
      <c r="E168" s="14">
        <v>0.25</v>
      </c>
    </row>
    <row r="169" spans="1:5" x14ac:dyDescent="0.25">
      <c r="A169" s="198"/>
      <c r="B169" s="12" t="s">
        <v>128</v>
      </c>
      <c r="C169" s="13">
        <v>0</v>
      </c>
      <c r="D169" s="13">
        <v>3</v>
      </c>
      <c r="E169" s="14">
        <v>-1</v>
      </c>
    </row>
    <row r="170" spans="1:5" x14ac:dyDescent="0.25">
      <c r="A170" s="198"/>
      <c r="B170" s="12" t="s">
        <v>129</v>
      </c>
      <c r="C170" s="13">
        <v>18</v>
      </c>
      <c r="D170" s="13">
        <v>4</v>
      </c>
      <c r="E170" s="14">
        <v>3.5</v>
      </c>
    </row>
    <row r="171" spans="1:5" x14ac:dyDescent="0.25">
      <c r="A171" s="198"/>
      <c r="B171" s="12" t="s">
        <v>130</v>
      </c>
      <c r="C171" s="13">
        <v>0</v>
      </c>
      <c r="D171" s="13">
        <v>0</v>
      </c>
      <c r="E171" s="14">
        <v>0</v>
      </c>
    </row>
    <row r="172" spans="1:5" x14ac:dyDescent="0.25">
      <c r="A172" s="198"/>
      <c r="B172" s="12" t="s">
        <v>131</v>
      </c>
      <c r="C172" s="13">
        <v>0</v>
      </c>
      <c r="D172" s="13">
        <v>7</v>
      </c>
      <c r="E172" s="14">
        <v>-1</v>
      </c>
    </row>
    <row r="173" spans="1:5" x14ac:dyDescent="0.25">
      <c r="A173" s="199"/>
      <c r="B173" s="15" t="s">
        <v>132</v>
      </c>
      <c r="C173" s="16">
        <v>0</v>
      </c>
      <c r="D173" s="16">
        <v>0</v>
      </c>
      <c r="E173" s="17">
        <v>0</v>
      </c>
    </row>
    <row r="174" spans="1:5" ht="18.399999999999999" customHeight="1" x14ac:dyDescent="0.25">
      <c r="A174" s="5"/>
      <c r="B174" s="6" t="s">
        <v>134</v>
      </c>
    </row>
    <row r="175" spans="1:5" x14ac:dyDescent="0.25">
      <c r="A175" s="7"/>
      <c r="B175" s="8"/>
      <c r="C175" s="9" t="s">
        <v>13</v>
      </c>
      <c r="D175" s="9" t="s">
        <v>14</v>
      </c>
      <c r="E175" s="10" t="s">
        <v>15</v>
      </c>
    </row>
    <row r="176" spans="1:5" ht="16.7" customHeight="1" x14ac:dyDescent="0.25">
      <c r="A176" s="11" t="s">
        <v>135</v>
      </c>
      <c r="B176" s="18"/>
      <c r="C176" s="13">
        <v>2387</v>
      </c>
      <c r="D176" s="13">
        <v>2430</v>
      </c>
      <c r="E176" s="14">
        <v>-1.7695473251028802E-2</v>
      </c>
    </row>
    <row r="177" spans="1:5" ht="16.7" customHeight="1" x14ac:dyDescent="0.25">
      <c r="A177" s="11" t="s">
        <v>136</v>
      </c>
      <c r="B177" s="18"/>
      <c r="C177" s="13">
        <v>812</v>
      </c>
      <c r="D177" s="13">
        <v>1015</v>
      </c>
      <c r="E177" s="14">
        <v>-0.2</v>
      </c>
    </row>
    <row r="178" spans="1:5" ht="16.7" customHeight="1" x14ac:dyDescent="0.25">
      <c r="A178" s="11" t="s">
        <v>137</v>
      </c>
      <c r="B178" s="19"/>
      <c r="C178" s="16">
        <v>1042</v>
      </c>
      <c r="D178" s="16">
        <v>1025</v>
      </c>
      <c r="E178" s="17">
        <v>1.6585365853658499E-2</v>
      </c>
    </row>
    <row r="179" spans="1:5" ht="18.399999999999999" customHeight="1" x14ac:dyDescent="0.25">
      <c r="A179" s="5"/>
      <c r="B179" s="6" t="s">
        <v>138</v>
      </c>
    </row>
    <row r="180" spans="1:5" x14ac:dyDescent="0.25">
      <c r="A180" s="7"/>
      <c r="B180" s="8"/>
      <c r="C180" s="9" t="s">
        <v>13</v>
      </c>
      <c r="D180" s="9" t="s">
        <v>14</v>
      </c>
      <c r="E180" s="10" t="s">
        <v>15</v>
      </c>
    </row>
    <row r="181" spans="1:5" x14ac:dyDescent="0.25">
      <c r="A181" s="197" t="s">
        <v>139</v>
      </c>
      <c r="B181" s="12" t="s">
        <v>140</v>
      </c>
      <c r="C181" s="13">
        <v>1908</v>
      </c>
      <c r="D181" s="13">
        <v>353</v>
      </c>
      <c r="E181" s="14">
        <v>4.4050991501416403</v>
      </c>
    </row>
    <row r="182" spans="1:5" x14ac:dyDescent="0.25">
      <c r="A182" s="198"/>
      <c r="B182" s="12" t="s">
        <v>17</v>
      </c>
      <c r="C182" s="13">
        <v>333</v>
      </c>
      <c r="D182" s="13">
        <v>124</v>
      </c>
      <c r="E182" s="14">
        <v>1.68548387096774</v>
      </c>
    </row>
    <row r="183" spans="1:5" x14ac:dyDescent="0.25">
      <c r="A183" s="199"/>
      <c r="B183" s="12" t="s">
        <v>21</v>
      </c>
      <c r="C183" s="13">
        <v>140</v>
      </c>
      <c r="D183" s="13">
        <v>113</v>
      </c>
      <c r="E183" s="14">
        <v>0.238938053097345</v>
      </c>
    </row>
    <row r="184" spans="1:5" x14ac:dyDescent="0.25">
      <c r="A184" s="197" t="s">
        <v>141</v>
      </c>
      <c r="B184" s="12" t="s">
        <v>142</v>
      </c>
      <c r="C184" s="13">
        <v>0</v>
      </c>
      <c r="D184" s="13">
        <v>149</v>
      </c>
      <c r="E184" s="14">
        <v>-1</v>
      </c>
    </row>
    <row r="185" spans="1:5" x14ac:dyDescent="0.25">
      <c r="A185" s="198"/>
      <c r="B185" s="12" t="s">
        <v>143</v>
      </c>
      <c r="C185" s="13">
        <v>0</v>
      </c>
      <c r="D185" s="13">
        <v>259</v>
      </c>
      <c r="E185" s="14">
        <v>-1</v>
      </c>
    </row>
    <row r="186" spans="1:5" x14ac:dyDescent="0.25">
      <c r="A186" s="199"/>
      <c r="B186" s="12" t="s">
        <v>144</v>
      </c>
      <c r="C186" s="13">
        <v>0</v>
      </c>
      <c r="D186" s="13">
        <v>2</v>
      </c>
      <c r="E186" s="14">
        <v>-1</v>
      </c>
    </row>
    <row r="187" spans="1:5" ht="16.7" customHeight="1" x14ac:dyDescent="0.25">
      <c r="A187" s="11" t="s">
        <v>145</v>
      </c>
      <c r="B187" s="19"/>
      <c r="C187" s="22"/>
      <c r="D187" s="16">
        <v>0</v>
      </c>
      <c r="E187" s="17">
        <v>0</v>
      </c>
    </row>
    <row r="188" spans="1:5" ht="18.399999999999999" customHeight="1" x14ac:dyDescent="0.25">
      <c r="A188" s="5"/>
      <c r="B188" s="6" t="s">
        <v>146</v>
      </c>
    </row>
    <row r="189" spans="1:5" x14ac:dyDescent="0.25">
      <c r="A189" s="7"/>
      <c r="B189" s="8"/>
      <c r="C189" s="9" t="s">
        <v>13</v>
      </c>
      <c r="D189" s="9" t="s">
        <v>14</v>
      </c>
      <c r="E189" s="10" t="s">
        <v>15</v>
      </c>
    </row>
    <row r="190" spans="1:5" ht="16.7" customHeight="1" x14ac:dyDescent="0.25">
      <c r="A190" s="11" t="s">
        <v>147</v>
      </c>
      <c r="B190" s="18"/>
      <c r="C190" s="13">
        <v>143</v>
      </c>
      <c r="D190" s="13">
        <v>104</v>
      </c>
      <c r="E190" s="14">
        <v>0.375</v>
      </c>
    </row>
    <row r="191" spans="1:5" x14ac:dyDescent="0.25">
      <c r="A191" s="197" t="s">
        <v>148</v>
      </c>
      <c r="B191" s="12" t="s">
        <v>149</v>
      </c>
      <c r="C191" s="13">
        <v>6</v>
      </c>
      <c r="D191" s="13">
        <v>7</v>
      </c>
      <c r="E191" s="14">
        <v>-0.14285714285714299</v>
      </c>
    </row>
    <row r="192" spans="1:5" x14ac:dyDescent="0.25">
      <c r="A192" s="198"/>
      <c r="B192" s="12" t="s">
        <v>150</v>
      </c>
      <c r="C192" s="13">
        <v>9</v>
      </c>
      <c r="D192" s="13">
        <v>6</v>
      </c>
      <c r="E192" s="14">
        <v>0.5</v>
      </c>
    </row>
    <row r="193" spans="1:5" x14ac:dyDescent="0.25">
      <c r="A193" s="199"/>
      <c r="B193" s="12" t="s">
        <v>151</v>
      </c>
      <c r="C193" s="13">
        <v>0</v>
      </c>
      <c r="D193" s="13">
        <v>1</v>
      </c>
      <c r="E193" s="14">
        <v>-1</v>
      </c>
    </row>
    <row r="194" spans="1:5" ht="16.7" customHeight="1" x14ac:dyDescent="0.25">
      <c r="A194" s="11" t="s">
        <v>152</v>
      </c>
      <c r="B194" s="18"/>
      <c r="C194" s="13">
        <v>0</v>
      </c>
      <c r="D194" s="13">
        <v>0</v>
      </c>
      <c r="E194" s="14">
        <v>0</v>
      </c>
    </row>
    <row r="195" spans="1:5" ht="16.7" customHeight="1" x14ac:dyDescent="0.25">
      <c r="A195" s="11" t="s">
        <v>153</v>
      </c>
      <c r="B195" s="18"/>
      <c r="C195" s="13">
        <v>11</v>
      </c>
      <c r="D195" s="13">
        <v>26</v>
      </c>
      <c r="E195" s="14">
        <v>-0.57692307692307698</v>
      </c>
    </row>
    <row r="196" spans="1:5" ht="16.7" customHeight="1" x14ac:dyDescent="0.25">
      <c r="A196" s="11" t="s">
        <v>107</v>
      </c>
      <c r="B196" s="19"/>
      <c r="C196" s="16">
        <v>0</v>
      </c>
      <c r="D196" s="16">
        <v>0</v>
      </c>
      <c r="E196" s="17">
        <v>0</v>
      </c>
    </row>
    <row r="197" spans="1:5" ht="18.399999999999999" customHeight="1" x14ac:dyDescent="0.25">
      <c r="A197" s="5"/>
      <c r="B197" s="6" t="s">
        <v>154</v>
      </c>
    </row>
    <row r="198" spans="1:5" x14ac:dyDescent="0.25">
      <c r="A198" s="7"/>
      <c r="B198" s="8"/>
      <c r="C198" s="9" t="s">
        <v>13</v>
      </c>
      <c r="D198" s="9" t="s">
        <v>14</v>
      </c>
      <c r="E198" s="10" t="s">
        <v>15</v>
      </c>
    </row>
    <row r="199" spans="1:5" ht="16.7" customHeight="1" x14ac:dyDescent="0.25">
      <c r="A199" s="11" t="s">
        <v>155</v>
      </c>
      <c r="B199" s="18"/>
      <c r="C199" s="13">
        <v>51</v>
      </c>
      <c r="D199" s="13">
        <v>105</v>
      </c>
      <c r="E199" s="14">
        <v>-0.51428571428571401</v>
      </c>
    </row>
    <row r="200" spans="1:5" x14ac:dyDescent="0.25">
      <c r="A200" s="197" t="s">
        <v>65</v>
      </c>
      <c r="B200" s="12" t="s">
        <v>156</v>
      </c>
      <c r="C200" s="13">
        <v>20</v>
      </c>
      <c r="D200" s="13">
        <v>29</v>
      </c>
      <c r="E200" s="14">
        <v>-0.31034482758620702</v>
      </c>
    </row>
    <row r="201" spans="1:5" x14ac:dyDescent="0.25">
      <c r="A201" s="199"/>
      <c r="B201" s="12" t="s">
        <v>107</v>
      </c>
      <c r="C201" s="13">
        <v>158</v>
      </c>
      <c r="D201" s="13">
        <v>151</v>
      </c>
      <c r="E201" s="14">
        <v>4.6357615894039701E-2</v>
      </c>
    </row>
    <row r="202" spans="1:5" ht="16.7" customHeight="1" x14ac:dyDescent="0.25">
      <c r="A202" s="11" t="s">
        <v>157</v>
      </c>
      <c r="B202" s="18"/>
      <c r="C202" s="13">
        <v>0</v>
      </c>
      <c r="D202" s="13">
        <v>0</v>
      </c>
      <c r="E202" s="14">
        <v>0</v>
      </c>
    </row>
    <row r="203" spans="1:5" ht="16.7" customHeight="1" x14ac:dyDescent="0.25">
      <c r="A203" s="11" t="s">
        <v>158</v>
      </c>
      <c r="B203" s="18"/>
      <c r="C203" s="13">
        <v>0</v>
      </c>
      <c r="D203" s="13">
        <v>0</v>
      </c>
      <c r="E203" s="14">
        <v>0</v>
      </c>
    </row>
    <row r="204" spans="1:5" ht="16.7" customHeight="1" x14ac:dyDescent="0.25">
      <c r="A204" s="11" t="s">
        <v>159</v>
      </c>
      <c r="B204" s="19"/>
      <c r="C204" s="16">
        <v>0</v>
      </c>
      <c r="D204" s="16">
        <v>0</v>
      </c>
      <c r="E204" s="17">
        <v>0</v>
      </c>
    </row>
    <row r="205" spans="1:5" ht="18.399999999999999" customHeight="1" x14ac:dyDescent="0.25">
      <c r="A205" s="5"/>
      <c r="B205" s="6" t="s">
        <v>160</v>
      </c>
    </row>
    <row r="206" spans="1:5" x14ac:dyDescent="0.25">
      <c r="A206" s="7"/>
      <c r="B206" s="8"/>
      <c r="C206" s="9" t="s">
        <v>13</v>
      </c>
      <c r="D206" s="9" t="s">
        <v>14</v>
      </c>
      <c r="E206" s="10" t="s">
        <v>15</v>
      </c>
    </row>
    <row r="207" spans="1:5" x14ac:dyDescent="0.25">
      <c r="A207" s="197" t="s">
        <v>161</v>
      </c>
      <c r="B207" s="12" t="s">
        <v>162</v>
      </c>
      <c r="C207" s="21"/>
      <c r="D207" s="13">
        <v>0</v>
      </c>
      <c r="E207" s="14">
        <v>0</v>
      </c>
    </row>
    <row r="208" spans="1:5" x14ac:dyDescent="0.25">
      <c r="A208" s="199"/>
      <c r="B208" s="12" t="s">
        <v>163</v>
      </c>
      <c r="C208" s="21"/>
      <c r="D208" s="13">
        <v>0</v>
      </c>
      <c r="E208" s="14">
        <v>0</v>
      </c>
    </row>
    <row r="209" spans="1:5" ht="16.7" customHeight="1" x14ac:dyDescent="0.25">
      <c r="A209" s="11" t="s">
        <v>164</v>
      </c>
      <c r="B209" s="18"/>
      <c r="C209" s="21"/>
      <c r="D209" s="13">
        <v>6</v>
      </c>
      <c r="E209" s="14">
        <v>0</v>
      </c>
    </row>
    <row r="210" spans="1:5" ht="16.7" customHeight="1" x14ac:dyDescent="0.25">
      <c r="A210" s="11" t="s">
        <v>165</v>
      </c>
      <c r="B210" s="19"/>
      <c r="C210" s="22"/>
      <c r="D210" s="16">
        <v>0</v>
      </c>
      <c r="E210" s="17">
        <v>0</v>
      </c>
    </row>
    <row r="211" spans="1:5" ht="18.399999999999999" customHeight="1" x14ac:dyDescent="0.25">
      <c r="A211" s="5"/>
      <c r="B211" s="6" t="s">
        <v>166</v>
      </c>
    </row>
    <row r="212" spans="1:5" x14ac:dyDescent="0.25">
      <c r="A212" s="7"/>
      <c r="B212" s="8"/>
      <c r="C212" s="9" t="s">
        <v>13</v>
      </c>
      <c r="D212" s="9" t="s">
        <v>14</v>
      </c>
      <c r="E212" s="10" t="s">
        <v>15</v>
      </c>
    </row>
    <row r="213" spans="1:5" ht="16.7" customHeight="1" x14ac:dyDescent="0.25">
      <c r="A213" s="11" t="s">
        <v>167</v>
      </c>
      <c r="B213" s="18"/>
      <c r="C213" s="21"/>
      <c r="D213" s="13">
        <v>0</v>
      </c>
      <c r="E213" s="14">
        <v>0</v>
      </c>
    </row>
    <row r="214" spans="1:5" ht="16.7" customHeight="1" x14ac:dyDescent="0.25">
      <c r="A214" s="11" t="s">
        <v>168</v>
      </c>
      <c r="B214" s="18"/>
      <c r="C214" s="21"/>
      <c r="D214" s="13">
        <v>0</v>
      </c>
      <c r="E214" s="14">
        <v>0</v>
      </c>
    </row>
    <row r="215" spans="1:5" ht="16.7" customHeight="1" x14ac:dyDescent="0.25">
      <c r="A215" s="11" t="s">
        <v>169</v>
      </c>
      <c r="B215" s="19"/>
      <c r="C215" s="22"/>
      <c r="D215" s="16">
        <v>0</v>
      </c>
      <c r="E215" s="17">
        <v>0</v>
      </c>
    </row>
    <row r="216" spans="1:5" ht="18.399999999999999" customHeight="1" x14ac:dyDescent="0.25">
      <c r="A216" s="5"/>
      <c r="B216" s="6" t="s">
        <v>170</v>
      </c>
    </row>
    <row r="217" spans="1:5" x14ac:dyDescent="0.25">
      <c r="A217" s="7"/>
      <c r="B217" s="8"/>
      <c r="C217" s="9" t="s">
        <v>114</v>
      </c>
      <c r="D217" s="9" t="s">
        <v>133</v>
      </c>
      <c r="E217" s="10" t="s">
        <v>171</v>
      </c>
    </row>
    <row r="218" spans="1:5" x14ac:dyDescent="0.25">
      <c r="A218" s="197" t="s">
        <v>172</v>
      </c>
      <c r="B218" s="12" t="s">
        <v>173</v>
      </c>
      <c r="C218" s="21"/>
      <c r="D218" s="21"/>
      <c r="E218" s="23"/>
    </row>
    <row r="219" spans="1:5" x14ac:dyDescent="0.25">
      <c r="A219" s="198"/>
      <c r="B219" s="12" t="s">
        <v>174</v>
      </c>
      <c r="C219" s="21"/>
      <c r="D219" s="21"/>
      <c r="E219" s="23"/>
    </row>
    <row r="220" spans="1:5" x14ac:dyDescent="0.25">
      <c r="A220" s="198"/>
      <c r="B220" s="12" t="s">
        <v>175</v>
      </c>
      <c r="C220" s="13">
        <v>15</v>
      </c>
      <c r="D220" s="13">
        <v>16</v>
      </c>
      <c r="E220" s="24">
        <v>85</v>
      </c>
    </row>
    <row r="221" spans="1:5" x14ac:dyDescent="0.25">
      <c r="A221" s="198"/>
      <c r="B221" s="12" t="s">
        <v>176</v>
      </c>
      <c r="C221" s="13">
        <v>30</v>
      </c>
      <c r="D221" s="13">
        <v>35</v>
      </c>
      <c r="E221" s="24">
        <v>5</v>
      </c>
    </row>
    <row r="222" spans="1:5" x14ac:dyDescent="0.25">
      <c r="A222" s="198"/>
      <c r="B222" s="12" t="s">
        <v>177</v>
      </c>
      <c r="C222" s="13">
        <v>582</v>
      </c>
      <c r="D222" s="13">
        <v>711</v>
      </c>
      <c r="E222" s="24">
        <v>1625</v>
      </c>
    </row>
    <row r="223" spans="1:5" x14ac:dyDescent="0.25">
      <c r="A223" s="198"/>
      <c r="B223" s="12" t="s">
        <v>178</v>
      </c>
      <c r="C223" s="13">
        <v>764</v>
      </c>
      <c r="D223" s="13">
        <v>839</v>
      </c>
      <c r="E223" s="24">
        <v>51</v>
      </c>
    </row>
    <row r="224" spans="1:5" x14ac:dyDescent="0.25">
      <c r="A224" s="198"/>
      <c r="B224" s="12" t="s">
        <v>179</v>
      </c>
      <c r="C224" s="13">
        <v>1004</v>
      </c>
      <c r="D224" s="13">
        <v>1171</v>
      </c>
      <c r="E224" s="24">
        <v>1657</v>
      </c>
    </row>
    <row r="225" spans="1:5" x14ac:dyDescent="0.25">
      <c r="A225" s="198"/>
      <c r="B225" s="12" t="s">
        <v>180</v>
      </c>
      <c r="C225" s="13">
        <v>745</v>
      </c>
      <c r="D225" s="13">
        <v>831</v>
      </c>
      <c r="E225" s="24">
        <v>74</v>
      </c>
    </row>
    <row r="226" spans="1:5" x14ac:dyDescent="0.25">
      <c r="A226" s="198"/>
      <c r="B226" s="12" t="s">
        <v>181</v>
      </c>
      <c r="C226" s="13">
        <v>0</v>
      </c>
      <c r="D226" s="13">
        <v>0</v>
      </c>
      <c r="E226" s="24">
        <v>1</v>
      </c>
    </row>
    <row r="227" spans="1:5" x14ac:dyDescent="0.25">
      <c r="A227" s="198"/>
      <c r="B227" s="12" t="s">
        <v>182</v>
      </c>
      <c r="C227" s="13">
        <v>12</v>
      </c>
      <c r="D227" s="13">
        <v>14</v>
      </c>
      <c r="E227" s="24">
        <v>112</v>
      </c>
    </row>
    <row r="228" spans="1:5" x14ac:dyDescent="0.25">
      <c r="A228" s="198"/>
      <c r="B228" s="12" t="s">
        <v>183</v>
      </c>
      <c r="C228" s="13">
        <v>925</v>
      </c>
      <c r="D228" s="13">
        <v>1106</v>
      </c>
      <c r="E228" s="24">
        <v>1995</v>
      </c>
    </row>
    <row r="229" spans="1:5" x14ac:dyDescent="0.25">
      <c r="A229" s="198"/>
      <c r="B229" s="12" t="s">
        <v>184</v>
      </c>
      <c r="C229" s="13">
        <v>223</v>
      </c>
      <c r="D229" s="13">
        <v>265</v>
      </c>
      <c r="E229" s="24">
        <v>113</v>
      </c>
    </row>
    <row r="230" spans="1:5" x14ac:dyDescent="0.25">
      <c r="A230" s="198"/>
      <c r="B230" s="12" t="s">
        <v>185</v>
      </c>
      <c r="C230" s="13">
        <v>1</v>
      </c>
      <c r="D230" s="13">
        <v>1</v>
      </c>
      <c r="E230" s="24">
        <v>49</v>
      </c>
    </row>
    <row r="231" spans="1:5" x14ac:dyDescent="0.25">
      <c r="A231" s="198"/>
      <c r="B231" s="12" t="s">
        <v>186</v>
      </c>
      <c r="C231" s="13">
        <v>17</v>
      </c>
      <c r="D231" s="13">
        <v>18</v>
      </c>
      <c r="E231" s="24">
        <v>526</v>
      </c>
    </row>
    <row r="232" spans="1:5" x14ac:dyDescent="0.25">
      <c r="A232" s="199"/>
      <c r="B232" s="12" t="s">
        <v>187</v>
      </c>
      <c r="C232" s="13">
        <v>3</v>
      </c>
      <c r="D232" s="13">
        <v>4</v>
      </c>
      <c r="E232" s="24">
        <v>0</v>
      </c>
    </row>
    <row r="233" spans="1:5" ht="16.7" customHeight="1" x14ac:dyDescent="0.25">
      <c r="A233" s="204" t="s">
        <v>188</v>
      </c>
      <c r="B233" s="205"/>
      <c r="C233" s="25">
        <v>4321</v>
      </c>
      <c r="D233" s="25">
        <v>5011</v>
      </c>
      <c r="E233" s="26">
        <v>6293</v>
      </c>
    </row>
    <row r="234" spans="1:5" x14ac:dyDescent="0.25">
      <c r="A234" s="197" t="s">
        <v>189</v>
      </c>
      <c r="B234" s="12" t="s">
        <v>190</v>
      </c>
      <c r="C234" s="21"/>
      <c r="D234" s="21"/>
      <c r="E234" s="23"/>
    </row>
    <row r="235" spans="1:5" x14ac:dyDescent="0.25">
      <c r="A235" s="198"/>
      <c r="B235" s="12" t="s">
        <v>191</v>
      </c>
      <c r="C235" s="13">
        <v>121</v>
      </c>
      <c r="D235" s="13">
        <v>134</v>
      </c>
      <c r="E235" s="24">
        <v>104</v>
      </c>
    </row>
    <row r="236" spans="1:5" x14ac:dyDescent="0.25">
      <c r="A236" s="199"/>
      <c r="B236" s="12" t="s">
        <v>192</v>
      </c>
      <c r="C236" s="21"/>
      <c r="D236" s="21"/>
      <c r="E236" s="23"/>
    </row>
    <row r="237" spans="1:5" ht="16.7" customHeight="1" x14ac:dyDescent="0.25">
      <c r="A237" s="204" t="s">
        <v>188</v>
      </c>
      <c r="B237" s="205"/>
      <c r="C237" s="25">
        <v>121</v>
      </c>
      <c r="D237" s="25">
        <v>134</v>
      </c>
      <c r="E237" s="26">
        <v>104</v>
      </c>
    </row>
    <row r="238" spans="1:5" x14ac:dyDescent="0.25">
      <c r="A238" s="197" t="s">
        <v>193</v>
      </c>
      <c r="B238" s="12" t="s">
        <v>194</v>
      </c>
      <c r="C238" s="13">
        <v>2</v>
      </c>
      <c r="D238" s="13">
        <v>5</v>
      </c>
      <c r="E238" s="24">
        <v>66</v>
      </c>
    </row>
    <row r="239" spans="1:5" x14ac:dyDescent="0.25">
      <c r="A239" s="198"/>
      <c r="B239" s="12" t="s">
        <v>195</v>
      </c>
      <c r="C239" s="21"/>
      <c r="D239" s="21"/>
      <c r="E239" s="23"/>
    </row>
    <row r="240" spans="1:5" x14ac:dyDescent="0.25">
      <c r="A240" s="198"/>
      <c r="B240" s="12" t="s">
        <v>196</v>
      </c>
      <c r="C240" s="21"/>
      <c r="D240" s="21"/>
      <c r="E240" s="23"/>
    </row>
    <row r="241" spans="1:5" x14ac:dyDescent="0.25">
      <c r="A241" s="198"/>
      <c r="B241" s="12" t="s">
        <v>197</v>
      </c>
      <c r="C241" s="21"/>
      <c r="D241" s="21"/>
      <c r="E241" s="23"/>
    </row>
    <row r="242" spans="1:5" x14ac:dyDescent="0.25">
      <c r="A242" s="198"/>
      <c r="B242" s="12" t="s">
        <v>198</v>
      </c>
      <c r="C242" s="13">
        <v>46</v>
      </c>
      <c r="D242" s="13">
        <v>53</v>
      </c>
      <c r="E242" s="24">
        <v>11</v>
      </c>
    </row>
    <row r="243" spans="1:5" x14ac:dyDescent="0.25">
      <c r="A243" s="198"/>
      <c r="B243" s="12" t="s">
        <v>199</v>
      </c>
      <c r="C243" s="13">
        <v>0</v>
      </c>
      <c r="D243" s="13">
        <v>0</v>
      </c>
      <c r="E243" s="24">
        <v>0</v>
      </c>
    </row>
    <row r="244" spans="1:5" x14ac:dyDescent="0.25">
      <c r="A244" s="198"/>
      <c r="B244" s="12" t="s">
        <v>200</v>
      </c>
      <c r="C244" s="21"/>
      <c r="D244" s="21"/>
      <c r="E244" s="23"/>
    </row>
    <row r="245" spans="1:5" x14ac:dyDescent="0.25">
      <c r="A245" s="198"/>
      <c r="B245" s="12" t="s">
        <v>201</v>
      </c>
      <c r="C245" s="13">
        <v>31</v>
      </c>
      <c r="D245" s="13">
        <v>39</v>
      </c>
      <c r="E245" s="24">
        <v>14</v>
      </c>
    </row>
    <row r="246" spans="1:5" x14ac:dyDescent="0.25">
      <c r="A246" s="198"/>
      <c r="B246" s="12" t="s">
        <v>202</v>
      </c>
      <c r="C246" s="21"/>
      <c r="D246" s="21"/>
      <c r="E246" s="23"/>
    </row>
    <row r="247" spans="1:5" x14ac:dyDescent="0.25">
      <c r="A247" s="198"/>
      <c r="B247" s="12" t="s">
        <v>203</v>
      </c>
      <c r="C247" s="13">
        <v>0</v>
      </c>
      <c r="D247" s="13">
        <v>0</v>
      </c>
      <c r="E247" s="24">
        <v>0</v>
      </c>
    </row>
    <row r="248" spans="1:5" x14ac:dyDescent="0.25">
      <c r="A248" s="198"/>
      <c r="B248" s="12" t="s">
        <v>204</v>
      </c>
      <c r="C248" s="21"/>
      <c r="D248" s="21"/>
      <c r="E248" s="23"/>
    </row>
    <row r="249" spans="1:5" x14ac:dyDescent="0.25">
      <c r="A249" s="198"/>
      <c r="B249" s="12" t="s">
        <v>205</v>
      </c>
      <c r="C249" s="21"/>
      <c r="D249" s="21"/>
      <c r="E249" s="23"/>
    </row>
    <row r="250" spans="1:5" x14ac:dyDescent="0.25">
      <c r="A250" s="198"/>
      <c r="B250" s="12" t="s">
        <v>206</v>
      </c>
      <c r="C250" s="21"/>
      <c r="D250" s="21"/>
      <c r="E250" s="23"/>
    </row>
    <row r="251" spans="1:5" x14ac:dyDescent="0.25">
      <c r="A251" s="198"/>
      <c r="B251" s="12" t="s">
        <v>207</v>
      </c>
      <c r="C251" s="13">
        <v>1</v>
      </c>
      <c r="D251" s="13">
        <v>1</v>
      </c>
      <c r="E251" s="24">
        <v>0</v>
      </c>
    </row>
    <row r="252" spans="1:5" x14ac:dyDescent="0.25">
      <c r="A252" s="198"/>
      <c r="B252" s="12" t="s">
        <v>208</v>
      </c>
      <c r="C252" s="21"/>
      <c r="D252" s="21"/>
      <c r="E252" s="23"/>
    </row>
    <row r="253" spans="1:5" x14ac:dyDescent="0.25">
      <c r="A253" s="198"/>
      <c r="B253" s="12" t="s">
        <v>209</v>
      </c>
      <c r="C253" s="21"/>
      <c r="D253" s="21"/>
      <c r="E253" s="23"/>
    </row>
    <row r="254" spans="1:5" x14ac:dyDescent="0.25">
      <c r="A254" s="198"/>
      <c r="B254" s="12" t="s">
        <v>210</v>
      </c>
      <c r="C254" s="21"/>
      <c r="D254" s="21"/>
      <c r="E254" s="23"/>
    </row>
    <row r="255" spans="1:5" x14ac:dyDescent="0.25">
      <c r="A255" s="198"/>
      <c r="B255" s="12" t="s">
        <v>211</v>
      </c>
      <c r="C255" s="21"/>
      <c r="D255" s="21"/>
      <c r="E255" s="23"/>
    </row>
    <row r="256" spans="1:5" x14ac:dyDescent="0.25">
      <c r="A256" s="198"/>
      <c r="B256" s="12" t="s">
        <v>212</v>
      </c>
      <c r="C256" s="21"/>
      <c r="D256" s="21"/>
      <c r="E256" s="23"/>
    </row>
    <row r="257" spans="1:5" x14ac:dyDescent="0.25">
      <c r="A257" s="198"/>
      <c r="B257" s="12" t="s">
        <v>213</v>
      </c>
      <c r="C257" s="21"/>
      <c r="D257" s="21"/>
      <c r="E257" s="23"/>
    </row>
    <row r="258" spans="1:5" x14ac:dyDescent="0.25">
      <c r="A258" s="198"/>
      <c r="B258" s="12" t="s">
        <v>214</v>
      </c>
      <c r="C258" s="21"/>
      <c r="D258" s="21"/>
      <c r="E258" s="23"/>
    </row>
    <row r="259" spans="1:5" x14ac:dyDescent="0.25">
      <c r="A259" s="198"/>
      <c r="B259" s="12" t="s">
        <v>215</v>
      </c>
      <c r="C259" s="13">
        <v>34</v>
      </c>
      <c r="D259" s="13">
        <v>44</v>
      </c>
      <c r="E259" s="24">
        <v>39</v>
      </c>
    </row>
    <row r="260" spans="1:5" x14ac:dyDescent="0.25">
      <c r="A260" s="198"/>
      <c r="B260" s="12" t="s">
        <v>216</v>
      </c>
      <c r="C260" s="13">
        <v>0</v>
      </c>
      <c r="D260" s="13">
        <v>0</v>
      </c>
      <c r="E260" s="24">
        <v>0</v>
      </c>
    </row>
    <row r="261" spans="1:5" x14ac:dyDescent="0.25">
      <c r="A261" s="198"/>
      <c r="B261" s="12" t="s">
        <v>217</v>
      </c>
      <c r="C261" s="13">
        <v>1</v>
      </c>
      <c r="D261" s="13">
        <v>2</v>
      </c>
      <c r="E261" s="24">
        <v>1</v>
      </c>
    </row>
    <row r="262" spans="1:5" x14ac:dyDescent="0.25">
      <c r="A262" s="198"/>
      <c r="B262" s="12" t="s">
        <v>218</v>
      </c>
      <c r="C262" s="21"/>
      <c r="D262" s="21"/>
      <c r="E262" s="23"/>
    </row>
    <row r="263" spans="1:5" x14ac:dyDescent="0.25">
      <c r="A263" s="198"/>
      <c r="B263" s="12" t="s">
        <v>219</v>
      </c>
      <c r="C263" s="21"/>
      <c r="D263" s="21"/>
      <c r="E263" s="23"/>
    </row>
    <row r="264" spans="1:5" x14ac:dyDescent="0.25">
      <c r="A264" s="198"/>
      <c r="B264" s="12" t="s">
        <v>220</v>
      </c>
      <c r="C264" s="21"/>
      <c r="D264" s="21"/>
      <c r="E264" s="23"/>
    </row>
    <row r="265" spans="1:5" x14ac:dyDescent="0.25">
      <c r="A265" s="198"/>
      <c r="B265" s="12" t="s">
        <v>221</v>
      </c>
      <c r="C265" s="21"/>
      <c r="D265" s="21"/>
      <c r="E265" s="23"/>
    </row>
    <row r="266" spans="1:5" x14ac:dyDescent="0.25">
      <c r="A266" s="198"/>
      <c r="B266" s="12" t="s">
        <v>222</v>
      </c>
      <c r="C266" s="21"/>
      <c r="D266" s="21"/>
      <c r="E266" s="23"/>
    </row>
    <row r="267" spans="1:5" x14ac:dyDescent="0.25">
      <c r="A267" s="198"/>
      <c r="B267" s="12" t="s">
        <v>223</v>
      </c>
      <c r="C267" s="21"/>
      <c r="D267" s="21"/>
      <c r="E267" s="23"/>
    </row>
    <row r="268" spans="1:5" x14ac:dyDescent="0.25">
      <c r="A268" s="198"/>
      <c r="B268" s="12" t="s">
        <v>224</v>
      </c>
      <c r="C268" s="21"/>
      <c r="D268" s="21"/>
      <c r="E268" s="23"/>
    </row>
    <row r="269" spans="1:5" x14ac:dyDescent="0.25">
      <c r="A269" s="198"/>
      <c r="B269" s="12" t="s">
        <v>225</v>
      </c>
      <c r="C269" s="13">
        <v>1</v>
      </c>
      <c r="D269" s="13">
        <v>1</v>
      </c>
      <c r="E269" s="24">
        <v>6</v>
      </c>
    </row>
    <row r="270" spans="1:5" x14ac:dyDescent="0.25">
      <c r="A270" s="199"/>
      <c r="B270" s="12" t="s">
        <v>226</v>
      </c>
      <c r="C270" s="21"/>
      <c r="D270" s="21"/>
      <c r="E270" s="23"/>
    </row>
    <row r="271" spans="1:5" ht="16.7" customHeight="1" x14ac:dyDescent="0.25">
      <c r="A271" s="204" t="s">
        <v>188</v>
      </c>
      <c r="B271" s="205"/>
      <c r="C271" s="25">
        <v>116</v>
      </c>
      <c r="D271" s="25">
        <v>145</v>
      </c>
      <c r="E271" s="26">
        <v>137</v>
      </c>
    </row>
    <row r="272" spans="1:5" ht="16.7" customHeight="1" x14ac:dyDescent="0.25">
      <c r="A272" s="11" t="s">
        <v>227</v>
      </c>
      <c r="B272" s="12" t="s">
        <v>228</v>
      </c>
      <c r="C272" s="21"/>
      <c r="D272" s="21"/>
      <c r="E272" s="23"/>
    </row>
    <row r="273" spans="1:5" ht="16.7" customHeight="1" x14ac:dyDescent="0.25">
      <c r="A273" s="204" t="s">
        <v>188</v>
      </c>
      <c r="B273" s="205"/>
      <c r="C273" s="27"/>
      <c r="D273" s="27"/>
      <c r="E273" s="28"/>
    </row>
    <row r="274" spans="1:5" x14ac:dyDescent="0.25">
      <c r="A274" s="197" t="s">
        <v>229</v>
      </c>
      <c r="B274" s="12" t="s">
        <v>230</v>
      </c>
      <c r="C274" s="21"/>
      <c r="D274" s="21"/>
      <c r="E274" s="23"/>
    </row>
    <row r="275" spans="1:5" x14ac:dyDescent="0.25">
      <c r="A275" s="198"/>
      <c r="B275" s="12" t="s">
        <v>231</v>
      </c>
      <c r="C275" s="21"/>
      <c r="D275" s="21"/>
      <c r="E275" s="23"/>
    </row>
    <row r="276" spans="1:5" x14ac:dyDescent="0.25">
      <c r="A276" s="198"/>
      <c r="B276" s="12" t="s">
        <v>232</v>
      </c>
      <c r="C276" s="21"/>
      <c r="D276" s="21"/>
      <c r="E276" s="23"/>
    </row>
    <row r="277" spans="1:5" x14ac:dyDescent="0.25">
      <c r="A277" s="198"/>
      <c r="B277" s="12" t="s">
        <v>233</v>
      </c>
      <c r="C277" s="13">
        <v>14</v>
      </c>
      <c r="D277" s="13">
        <v>16</v>
      </c>
      <c r="E277" s="24">
        <v>699</v>
      </c>
    </row>
    <row r="278" spans="1:5" x14ac:dyDescent="0.25">
      <c r="A278" s="198"/>
      <c r="B278" s="12" t="s">
        <v>234</v>
      </c>
      <c r="C278" s="13">
        <v>1</v>
      </c>
      <c r="D278" s="13">
        <v>1</v>
      </c>
      <c r="E278" s="24">
        <v>0</v>
      </c>
    </row>
    <row r="279" spans="1:5" x14ac:dyDescent="0.25">
      <c r="A279" s="198"/>
      <c r="B279" s="12" t="s">
        <v>235</v>
      </c>
      <c r="C279" s="21"/>
      <c r="D279" s="21"/>
      <c r="E279" s="23"/>
    </row>
    <row r="280" spans="1:5" x14ac:dyDescent="0.25">
      <c r="A280" s="198"/>
      <c r="B280" s="12" t="s">
        <v>236</v>
      </c>
      <c r="C280" s="21"/>
      <c r="D280" s="21"/>
      <c r="E280" s="23"/>
    </row>
    <row r="281" spans="1:5" x14ac:dyDescent="0.25">
      <c r="A281" s="198"/>
      <c r="B281" s="12" t="s">
        <v>237</v>
      </c>
      <c r="C281" s="21"/>
      <c r="D281" s="21"/>
      <c r="E281" s="23"/>
    </row>
    <row r="282" spans="1:5" x14ac:dyDescent="0.25">
      <c r="A282" s="199"/>
      <c r="B282" s="12" t="s">
        <v>238</v>
      </c>
      <c r="C282" s="21"/>
      <c r="D282" s="21"/>
      <c r="E282" s="23"/>
    </row>
    <row r="283" spans="1:5" ht="16.7" customHeight="1" x14ac:dyDescent="0.25">
      <c r="A283" s="204" t="s">
        <v>188</v>
      </c>
      <c r="B283" s="205"/>
      <c r="C283" s="25">
        <v>15</v>
      </c>
      <c r="D283" s="25">
        <v>17</v>
      </c>
      <c r="E283" s="26">
        <v>699</v>
      </c>
    </row>
    <row r="284" spans="1:5" x14ac:dyDescent="0.25">
      <c r="A284" s="197" t="s">
        <v>239</v>
      </c>
      <c r="B284" s="12" t="s">
        <v>240</v>
      </c>
      <c r="C284" s="21"/>
      <c r="D284" s="21"/>
      <c r="E284" s="23"/>
    </row>
    <row r="285" spans="1:5" x14ac:dyDescent="0.25">
      <c r="A285" s="198"/>
      <c r="B285" s="12" t="s">
        <v>241</v>
      </c>
      <c r="C285" s="21"/>
      <c r="D285" s="21"/>
      <c r="E285" s="23"/>
    </row>
    <row r="286" spans="1:5" x14ac:dyDescent="0.25">
      <c r="A286" s="199"/>
      <c r="B286" s="12" t="s">
        <v>190</v>
      </c>
      <c r="C286" s="21"/>
      <c r="D286" s="21"/>
      <c r="E286" s="23"/>
    </row>
    <row r="287" spans="1:5" ht="16.7" customHeight="1" x14ac:dyDescent="0.25">
      <c r="A287" s="204" t="s">
        <v>188</v>
      </c>
      <c r="B287" s="205"/>
      <c r="C287" s="27"/>
      <c r="D287" s="27"/>
      <c r="E287" s="28"/>
    </row>
    <row r="288" spans="1:5" x14ac:dyDescent="0.25">
      <c r="A288" s="197" t="s">
        <v>242</v>
      </c>
      <c r="B288" s="12" t="s">
        <v>243</v>
      </c>
      <c r="C288" s="21"/>
      <c r="D288" s="21"/>
      <c r="E288" s="23"/>
    </row>
    <row r="289" spans="1:5" x14ac:dyDescent="0.25">
      <c r="A289" s="198"/>
      <c r="B289" s="12" t="s">
        <v>244</v>
      </c>
      <c r="C289" s="13">
        <v>1</v>
      </c>
      <c r="D289" s="13">
        <v>1</v>
      </c>
      <c r="E289" s="24">
        <v>8</v>
      </c>
    </row>
    <row r="290" spans="1:5" x14ac:dyDescent="0.25">
      <c r="A290" s="198"/>
      <c r="B290" s="12" t="s">
        <v>245</v>
      </c>
      <c r="C290" s="21"/>
      <c r="D290" s="21"/>
      <c r="E290" s="23"/>
    </row>
    <row r="291" spans="1:5" x14ac:dyDescent="0.25">
      <c r="A291" s="198"/>
      <c r="B291" s="12" t="s">
        <v>246</v>
      </c>
      <c r="C291" s="21"/>
      <c r="D291" s="21"/>
      <c r="E291" s="23"/>
    </row>
    <row r="292" spans="1:5" x14ac:dyDescent="0.25">
      <c r="A292" s="198"/>
      <c r="B292" s="12" t="s">
        <v>247</v>
      </c>
      <c r="C292" s="21"/>
      <c r="D292" s="21"/>
      <c r="E292" s="23"/>
    </row>
    <row r="293" spans="1:5" x14ac:dyDescent="0.25">
      <c r="A293" s="198"/>
      <c r="B293" s="12" t="s">
        <v>248</v>
      </c>
      <c r="C293" s="13">
        <v>5</v>
      </c>
      <c r="D293" s="13">
        <v>8</v>
      </c>
      <c r="E293" s="24">
        <v>2</v>
      </c>
    </row>
    <row r="294" spans="1:5" x14ac:dyDescent="0.25">
      <c r="A294" s="198"/>
      <c r="B294" s="12" t="s">
        <v>249</v>
      </c>
      <c r="C294" s="21"/>
      <c r="D294" s="21"/>
      <c r="E294" s="23"/>
    </row>
    <row r="295" spans="1:5" x14ac:dyDescent="0.25">
      <c r="A295" s="198"/>
      <c r="B295" s="12" t="s">
        <v>250</v>
      </c>
      <c r="C295" s="21"/>
      <c r="D295" s="21"/>
      <c r="E295" s="23"/>
    </row>
    <row r="296" spans="1:5" x14ac:dyDescent="0.25">
      <c r="A296" s="198"/>
      <c r="B296" s="12" t="s">
        <v>251</v>
      </c>
      <c r="C296" s="13">
        <v>133</v>
      </c>
      <c r="D296" s="13">
        <v>144</v>
      </c>
      <c r="E296" s="24">
        <v>37</v>
      </c>
    </row>
    <row r="297" spans="1:5" x14ac:dyDescent="0.25">
      <c r="A297" s="198"/>
      <c r="B297" s="12" t="s">
        <v>252</v>
      </c>
      <c r="C297" s="21"/>
      <c r="D297" s="21"/>
      <c r="E297" s="23"/>
    </row>
    <row r="298" spans="1:5" x14ac:dyDescent="0.25">
      <c r="A298" s="199"/>
      <c r="B298" s="12" t="s">
        <v>253</v>
      </c>
      <c r="C298" s="21"/>
      <c r="D298" s="21"/>
      <c r="E298" s="23"/>
    </row>
    <row r="299" spans="1:5" ht="16.7" customHeight="1" x14ac:dyDescent="0.25">
      <c r="A299" s="204" t="s">
        <v>188</v>
      </c>
      <c r="B299" s="205"/>
      <c r="C299" s="25">
        <v>139</v>
      </c>
      <c r="D299" s="25">
        <v>153</v>
      </c>
      <c r="E299" s="26">
        <v>47</v>
      </c>
    </row>
    <row r="300" spans="1:5" x14ac:dyDescent="0.25">
      <c r="A300" s="197" t="s">
        <v>254</v>
      </c>
      <c r="B300" s="12" t="s">
        <v>255</v>
      </c>
      <c r="C300" s="13">
        <v>92</v>
      </c>
      <c r="D300" s="13">
        <v>110</v>
      </c>
      <c r="E300" s="24">
        <v>1813</v>
      </c>
    </row>
    <row r="301" spans="1:5" x14ac:dyDescent="0.25">
      <c r="A301" s="198"/>
      <c r="B301" s="12" t="s">
        <v>256</v>
      </c>
      <c r="C301" s="13">
        <v>36</v>
      </c>
      <c r="D301" s="13">
        <v>40</v>
      </c>
      <c r="E301" s="24">
        <v>1</v>
      </c>
    </row>
    <row r="302" spans="1:5" x14ac:dyDescent="0.25">
      <c r="A302" s="199"/>
      <c r="B302" s="12" t="s">
        <v>257</v>
      </c>
      <c r="C302" s="21"/>
      <c r="D302" s="21"/>
      <c r="E302" s="23"/>
    </row>
    <row r="303" spans="1:5" ht="16.7" customHeight="1" x14ac:dyDescent="0.25">
      <c r="A303" s="204" t="s">
        <v>188</v>
      </c>
      <c r="B303" s="205"/>
      <c r="C303" s="25">
        <v>128</v>
      </c>
      <c r="D303" s="25">
        <v>150</v>
      </c>
      <c r="E303" s="26">
        <v>1814</v>
      </c>
    </row>
    <row r="304" spans="1:5" x14ac:dyDescent="0.25">
      <c r="A304" s="197" t="s">
        <v>258</v>
      </c>
      <c r="B304" s="12" t="s">
        <v>259</v>
      </c>
      <c r="C304" s="21"/>
      <c r="D304" s="21"/>
      <c r="E304" s="23"/>
    </row>
    <row r="305" spans="1:5" x14ac:dyDescent="0.25">
      <c r="A305" s="198"/>
      <c r="B305" s="12" t="s">
        <v>260</v>
      </c>
      <c r="C305" s="13">
        <v>813</v>
      </c>
      <c r="D305" s="13">
        <v>845</v>
      </c>
      <c r="E305" s="24">
        <v>8051</v>
      </c>
    </row>
    <row r="306" spans="1:5" x14ac:dyDescent="0.25">
      <c r="A306" s="199"/>
      <c r="B306" s="12" t="s">
        <v>261</v>
      </c>
      <c r="C306" s="13">
        <v>0</v>
      </c>
      <c r="D306" s="13">
        <v>0</v>
      </c>
      <c r="E306" s="24">
        <v>1</v>
      </c>
    </row>
    <row r="307" spans="1:5" ht="16.7" customHeight="1" x14ac:dyDescent="0.25">
      <c r="A307" s="204" t="s">
        <v>188</v>
      </c>
      <c r="B307" s="205"/>
      <c r="C307" s="25">
        <v>813</v>
      </c>
      <c r="D307" s="25">
        <v>845</v>
      </c>
      <c r="E307" s="26">
        <v>8052</v>
      </c>
    </row>
    <row r="308" spans="1:5" x14ac:dyDescent="0.25">
      <c r="A308" s="197" t="s">
        <v>262</v>
      </c>
      <c r="B308" s="12" t="s">
        <v>263</v>
      </c>
      <c r="C308" s="21"/>
      <c r="D308" s="21"/>
      <c r="E308" s="23"/>
    </row>
    <row r="309" spans="1:5" x14ac:dyDescent="0.25">
      <c r="A309" s="198"/>
      <c r="B309" s="12" t="s">
        <v>264</v>
      </c>
      <c r="C309" s="21"/>
      <c r="D309" s="21"/>
      <c r="E309" s="23"/>
    </row>
    <row r="310" spans="1:5" x14ac:dyDescent="0.25">
      <c r="A310" s="198"/>
      <c r="B310" s="12" t="s">
        <v>265</v>
      </c>
      <c r="C310" s="13">
        <v>1</v>
      </c>
      <c r="D310" s="13">
        <v>1</v>
      </c>
      <c r="E310" s="24">
        <v>90</v>
      </c>
    </row>
    <row r="311" spans="1:5" x14ac:dyDescent="0.25">
      <c r="A311" s="198"/>
      <c r="B311" s="12" t="s">
        <v>266</v>
      </c>
      <c r="C311" s="21"/>
      <c r="D311" s="21"/>
      <c r="E311" s="23"/>
    </row>
    <row r="312" spans="1:5" x14ac:dyDescent="0.25">
      <c r="A312" s="198"/>
      <c r="B312" s="12" t="s">
        <v>255</v>
      </c>
      <c r="C312" s="21"/>
      <c r="D312" s="21"/>
      <c r="E312" s="23"/>
    </row>
    <row r="313" spans="1:5" x14ac:dyDescent="0.25">
      <c r="A313" s="198"/>
      <c r="B313" s="12" t="s">
        <v>267</v>
      </c>
      <c r="C313" s="21"/>
      <c r="D313" s="21"/>
      <c r="E313" s="23"/>
    </row>
    <row r="314" spans="1:5" x14ac:dyDescent="0.25">
      <c r="A314" s="198"/>
      <c r="B314" s="12" t="s">
        <v>268</v>
      </c>
      <c r="C314" s="21"/>
      <c r="D314" s="21"/>
      <c r="E314" s="23"/>
    </row>
    <row r="315" spans="1:5" x14ac:dyDescent="0.25">
      <c r="A315" s="198"/>
      <c r="B315" s="12" t="s">
        <v>269</v>
      </c>
      <c r="C315" s="21"/>
      <c r="D315" s="21"/>
      <c r="E315" s="23"/>
    </row>
    <row r="316" spans="1:5" x14ac:dyDescent="0.25">
      <c r="A316" s="198"/>
      <c r="B316" s="12" t="s">
        <v>270</v>
      </c>
      <c r="C316" s="21"/>
      <c r="D316" s="21"/>
      <c r="E316" s="23"/>
    </row>
    <row r="317" spans="1:5" x14ac:dyDescent="0.25">
      <c r="A317" s="198"/>
      <c r="B317" s="12" t="s">
        <v>271</v>
      </c>
      <c r="C317" s="21"/>
      <c r="D317" s="21"/>
      <c r="E317" s="23"/>
    </row>
    <row r="318" spans="1:5" x14ac:dyDescent="0.25">
      <c r="A318" s="198"/>
      <c r="B318" s="12" t="s">
        <v>272</v>
      </c>
      <c r="C318" s="21"/>
      <c r="D318" s="21"/>
      <c r="E318" s="23"/>
    </row>
    <row r="319" spans="1:5" x14ac:dyDescent="0.25">
      <c r="A319" s="198"/>
      <c r="B319" s="12" t="s">
        <v>273</v>
      </c>
      <c r="C319" s="21"/>
      <c r="D319" s="21"/>
      <c r="E319" s="23"/>
    </row>
    <row r="320" spans="1:5" x14ac:dyDescent="0.25">
      <c r="A320" s="199"/>
      <c r="B320" s="12" t="s">
        <v>274</v>
      </c>
      <c r="C320" s="21"/>
      <c r="D320" s="21"/>
      <c r="E320" s="23"/>
    </row>
    <row r="321" spans="1:5" ht="16.7" customHeight="1" x14ac:dyDescent="0.25">
      <c r="A321" s="204" t="s">
        <v>188</v>
      </c>
      <c r="B321" s="205"/>
      <c r="C321" s="25">
        <v>1</v>
      </c>
      <c r="D321" s="25">
        <v>1</v>
      </c>
      <c r="E321" s="26">
        <v>90</v>
      </c>
    </row>
    <row r="322" spans="1:5" x14ac:dyDescent="0.25">
      <c r="A322" s="197" t="s">
        <v>275</v>
      </c>
      <c r="B322" s="12" t="s">
        <v>276</v>
      </c>
      <c r="C322" s="21"/>
      <c r="D322" s="21"/>
      <c r="E322" s="23"/>
    </row>
    <row r="323" spans="1:5" x14ac:dyDescent="0.25">
      <c r="A323" s="198"/>
      <c r="B323" s="12" t="s">
        <v>277</v>
      </c>
      <c r="C323" s="21"/>
      <c r="D323" s="21"/>
      <c r="E323" s="23"/>
    </row>
    <row r="324" spans="1:5" x14ac:dyDescent="0.25">
      <c r="A324" s="198"/>
      <c r="B324" s="12" t="s">
        <v>200</v>
      </c>
      <c r="C324" s="21"/>
      <c r="D324" s="21"/>
      <c r="E324" s="23"/>
    </row>
    <row r="325" spans="1:5" x14ac:dyDescent="0.25">
      <c r="A325" s="198"/>
      <c r="B325" s="12" t="s">
        <v>201</v>
      </c>
      <c r="C325" s="21"/>
      <c r="D325" s="21"/>
      <c r="E325" s="23"/>
    </row>
    <row r="326" spans="1:5" x14ac:dyDescent="0.25">
      <c r="A326" s="198"/>
      <c r="B326" s="12" t="s">
        <v>202</v>
      </c>
      <c r="C326" s="21"/>
      <c r="D326" s="21"/>
      <c r="E326" s="23"/>
    </row>
    <row r="327" spans="1:5" x14ac:dyDescent="0.25">
      <c r="A327" s="198"/>
      <c r="B327" s="12" t="s">
        <v>203</v>
      </c>
      <c r="C327" s="21"/>
      <c r="D327" s="21"/>
      <c r="E327" s="23"/>
    </row>
    <row r="328" spans="1:5" x14ac:dyDescent="0.25">
      <c r="A328" s="198"/>
      <c r="B328" s="12" t="s">
        <v>278</v>
      </c>
      <c r="C328" s="21"/>
      <c r="D328" s="21"/>
      <c r="E328" s="23"/>
    </row>
    <row r="329" spans="1:5" x14ac:dyDescent="0.25">
      <c r="A329" s="198"/>
      <c r="B329" s="12" t="s">
        <v>279</v>
      </c>
      <c r="C329" s="21"/>
      <c r="D329" s="21"/>
      <c r="E329" s="23"/>
    </row>
    <row r="330" spans="1:5" x14ac:dyDescent="0.25">
      <c r="A330" s="198"/>
      <c r="B330" s="12" t="s">
        <v>280</v>
      </c>
      <c r="C330" s="21"/>
      <c r="D330" s="21"/>
      <c r="E330" s="23"/>
    </row>
    <row r="331" spans="1:5" x14ac:dyDescent="0.25">
      <c r="A331" s="198"/>
      <c r="B331" s="12" t="s">
        <v>210</v>
      </c>
      <c r="C331" s="21"/>
      <c r="D331" s="21"/>
      <c r="E331" s="23"/>
    </row>
    <row r="332" spans="1:5" x14ac:dyDescent="0.25">
      <c r="A332" s="198"/>
      <c r="B332" s="12" t="s">
        <v>281</v>
      </c>
      <c r="C332" s="21"/>
      <c r="D332" s="21"/>
      <c r="E332" s="23"/>
    </row>
    <row r="333" spans="1:5" x14ac:dyDescent="0.25">
      <c r="A333" s="198"/>
      <c r="B333" s="12" t="s">
        <v>213</v>
      </c>
      <c r="C333" s="21"/>
      <c r="D333" s="21"/>
      <c r="E333" s="23"/>
    </row>
    <row r="334" spans="1:5" x14ac:dyDescent="0.25">
      <c r="A334" s="198"/>
      <c r="B334" s="12" t="s">
        <v>214</v>
      </c>
      <c r="C334" s="21"/>
      <c r="D334" s="21"/>
      <c r="E334" s="23"/>
    </row>
    <row r="335" spans="1:5" x14ac:dyDescent="0.25">
      <c r="A335" s="198"/>
      <c r="B335" s="12" t="s">
        <v>282</v>
      </c>
      <c r="C335" s="21"/>
      <c r="D335" s="21"/>
      <c r="E335" s="23"/>
    </row>
    <row r="336" spans="1:5" x14ac:dyDescent="0.25">
      <c r="A336" s="198"/>
      <c r="B336" s="12" t="s">
        <v>283</v>
      </c>
      <c r="C336" s="13">
        <v>2293</v>
      </c>
      <c r="D336" s="13">
        <v>2782</v>
      </c>
      <c r="E336" s="24">
        <v>40</v>
      </c>
    </row>
    <row r="337" spans="1:5" x14ac:dyDescent="0.25">
      <c r="A337" s="198"/>
      <c r="B337" s="12" t="s">
        <v>284</v>
      </c>
      <c r="C337" s="21"/>
      <c r="D337" s="21"/>
      <c r="E337" s="23"/>
    </row>
    <row r="338" spans="1:5" x14ac:dyDescent="0.25">
      <c r="A338" s="198"/>
      <c r="B338" s="12" t="s">
        <v>218</v>
      </c>
      <c r="C338" s="21"/>
      <c r="D338" s="21"/>
      <c r="E338" s="23"/>
    </row>
    <row r="339" spans="1:5" x14ac:dyDescent="0.25">
      <c r="A339" s="198"/>
      <c r="B339" s="12" t="s">
        <v>285</v>
      </c>
      <c r="C339" s="21"/>
      <c r="D339" s="21"/>
      <c r="E339" s="23"/>
    </row>
    <row r="340" spans="1:5" x14ac:dyDescent="0.25">
      <c r="A340" s="198"/>
      <c r="B340" s="12" t="s">
        <v>286</v>
      </c>
      <c r="C340" s="21"/>
      <c r="D340" s="21"/>
      <c r="E340" s="23"/>
    </row>
    <row r="341" spans="1:5" x14ac:dyDescent="0.25">
      <c r="A341" s="198"/>
      <c r="B341" s="12" t="s">
        <v>287</v>
      </c>
      <c r="C341" s="21"/>
      <c r="D341" s="21"/>
      <c r="E341" s="23"/>
    </row>
    <row r="342" spans="1:5" x14ac:dyDescent="0.25">
      <c r="A342" s="198"/>
      <c r="B342" s="12" t="s">
        <v>223</v>
      </c>
      <c r="C342" s="21"/>
      <c r="D342" s="21"/>
      <c r="E342" s="23"/>
    </row>
    <row r="343" spans="1:5" x14ac:dyDescent="0.25">
      <c r="A343" s="199"/>
      <c r="B343" s="12" t="s">
        <v>226</v>
      </c>
      <c r="C343" s="13">
        <v>1908</v>
      </c>
      <c r="D343" s="13">
        <v>3067</v>
      </c>
      <c r="E343" s="24">
        <v>1096</v>
      </c>
    </row>
    <row r="344" spans="1:5" ht="16.7" customHeight="1" x14ac:dyDescent="0.25">
      <c r="A344" s="204" t="s">
        <v>188</v>
      </c>
      <c r="B344" s="205"/>
      <c r="C344" s="29">
        <v>4201</v>
      </c>
      <c r="D344" s="29">
        <v>5849</v>
      </c>
      <c r="E344" s="30">
        <v>1136</v>
      </c>
    </row>
  </sheetData>
  <sheetProtection algorithmName="SHA-512" hashValue="ja1STDSmwcpjh5YS9WRYVrE+patpP+3HZaGKumSCcdZof6oHBsvJjy9U1ywhxf7MZ9YXTe7MNHowY2sUyHkMrQ==" saltValue="DFMdSjt4fgTYg3OgxPLEmA==" spinCount="100000" sheet="1" objects="1" scenarios="1"/>
  <mergeCells count="56">
    <mergeCell ref="A344:B344"/>
    <mergeCell ref="A304:A306"/>
    <mergeCell ref="A307:B307"/>
    <mergeCell ref="A308:A320"/>
    <mergeCell ref="A321:B321"/>
    <mergeCell ref="A322:A343"/>
    <mergeCell ref="A287:B287"/>
    <mergeCell ref="A288:A298"/>
    <mergeCell ref="A299:B299"/>
    <mergeCell ref="A300:A302"/>
    <mergeCell ref="A303:B303"/>
    <mergeCell ref="A271:B271"/>
    <mergeCell ref="A273:B273"/>
    <mergeCell ref="A274:A282"/>
    <mergeCell ref="A283:B283"/>
    <mergeCell ref="A284:A286"/>
    <mergeCell ref="A218:A232"/>
    <mergeCell ref="A233:B233"/>
    <mergeCell ref="A234:A236"/>
    <mergeCell ref="A237:B237"/>
    <mergeCell ref="A238:A270"/>
    <mergeCell ref="A181:A183"/>
    <mergeCell ref="A184:A186"/>
    <mergeCell ref="A191:A193"/>
    <mergeCell ref="A200:A201"/>
    <mergeCell ref="A207:A208"/>
    <mergeCell ref="A125:A130"/>
    <mergeCell ref="A131:A132"/>
    <mergeCell ref="A133:A134"/>
    <mergeCell ref="A138:A155"/>
    <mergeCell ref="A156:A173"/>
    <mergeCell ref="A110:A111"/>
    <mergeCell ref="A112:A113"/>
    <mergeCell ref="A116:A117"/>
    <mergeCell ref="A118:A119"/>
    <mergeCell ref="A120:A121"/>
    <mergeCell ref="B96:F96"/>
    <mergeCell ref="A98:A100"/>
    <mergeCell ref="A101:A102"/>
    <mergeCell ref="A106:A107"/>
    <mergeCell ref="A108:A109"/>
    <mergeCell ref="A73:A74"/>
    <mergeCell ref="A75:A76"/>
    <mergeCell ref="A77:A78"/>
    <mergeCell ref="A90:A92"/>
    <mergeCell ref="A93:A94"/>
    <mergeCell ref="A43:A46"/>
    <mergeCell ref="A49:A54"/>
    <mergeCell ref="A55:A57"/>
    <mergeCell ref="A64:A68"/>
    <mergeCell ref="A71:A72"/>
    <mergeCell ref="A8:A12"/>
    <mergeCell ref="A13:A15"/>
    <mergeCell ref="A16:A20"/>
    <mergeCell ref="A28:A32"/>
    <mergeCell ref="A39:A42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18"/>
  <sheetViews>
    <sheetView workbookViewId="0">
      <selection activeCell="AH5" sqref="AH5"/>
    </sheetView>
  </sheetViews>
  <sheetFormatPr baseColWidth="10" defaultColWidth="11.5703125" defaultRowHeight="12.75" x14ac:dyDescent="0.2"/>
  <cols>
    <col min="1" max="18" width="22.85546875" style="106" customWidth="1"/>
    <col min="19" max="20" width="25" style="106" customWidth="1"/>
    <col min="21" max="21" width="14.28515625" style="106" customWidth="1"/>
    <col min="22" max="22" width="20.28515625" style="106" customWidth="1"/>
    <col min="23" max="23" width="16.5703125" style="106" customWidth="1"/>
    <col min="24" max="24" width="5.28515625" style="106" customWidth="1"/>
    <col min="25" max="25" width="4" style="106" customWidth="1"/>
    <col min="26" max="26" width="13.5703125" style="106" customWidth="1"/>
    <col min="27" max="27" width="22" style="106" customWidth="1"/>
    <col min="28" max="16384" width="11.5703125" style="106"/>
  </cols>
  <sheetData>
    <row r="1" spans="1:50" s="105" customFormat="1" ht="89.25" x14ac:dyDescent="0.25">
      <c r="A1" s="105" t="s">
        <v>963</v>
      </c>
      <c r="B1" s="105" t="s">
        <v>964</v>
      </c>
      <c r="C1" s="105" t="s">
        <v>965</v>
      </c>
      <c r="D1" s="105" t="s">
        <v>966</v>
      </c>
      <c r="E1" s="105" t="s">
        <v>967</v>
      </c>
      <c r="F1" s="105" t="s">
        <v>968</v>
      </c>
      <c r="G1" s="105" t="s">
        <v>969</v>
      </c>
      <c r="H1" s="105" t="s">
        <v>970</v>
      </c>
      <c r="I1" s="105" t="s">
        <v>971</v>
      </c>
      <c r="J1" s="105" t="s">
        <v>972</v>
      </c>
      <c r="K1" s="105" t="s">
        <v>973</v>
      </c>
      <c r="L1" s="105" t="s">
        <v>974</v>
      </c>
      <c r="M1" s="105" t="s">
        <v>975</v>
      </c>
      <c r="N1" s="105" t="s">
        <v>976</v>
      </c>
      <c r="O1" s="105" t="s">
        <v>977</v>
      </c>
      <c r="P1" s="105" t="s">
        <v>978</v>
      </c>
      <c r="Q1" s="105" t="s">
        <v>979</v>
      </c>
      <c r="R1" s="105" t="s">
        <v>980</v>
      </c>
      <c r="S1" s="105" t="s">
        <v>981</v>
      </c>
      <c r="T1" s="105" t="s">
        <v>982</v>
      </c>
      <c r="U1" s="105" t="s">
        <v>983</v>
      </c>
      <c r="V1" s="105" t="s">
        <v>984</v>
      </c>
      <c r="W1" s="105" t="s">
        <v>985</v>
      </c>
      <c r="AA1" s="105" t="s">
        <v>986</v>
      </c>
      <c r="AB1" s="105" t="s">
        <v>987</v>
      </c>
      <c r="AC1" s="105" t="s">
        <v>988</v>
      </c>
      <c r="AD1" s="105" t="s">
        <v>989</v>
      </c>
      <c r="AE1" s="105" t="s">
        <v>990</v>
      </c>
      <c r="AF1" s="105" t="s">
        <v>991</v>
      </c>
      <c r="AI1" s="105" t="s">
        <v>992</v>
      </c>
      <c r="AL1" s="105" t="s">
        <v>993</v>
      </c>
      <c r="AM1" s="105" t="s">
        <v>994</v>
      </c>
      <c r="AN1" s="105" t="s">
        <v>995</v>
      </c>
      <c r="AO1" s="105" t="s">
        <v>996</v>
      </c>
      <c r="AP1" s="105" t="s">
        <v>997</v>
      </c>
      <c r="AQ1" s="105" t="s">
        <v>998</v>
      </c>
      <c r="AR1" s="105" t="s">
        <v>999</v>
      </c>
      <c r="AS1" s="105" t="s">
        <v>1000</v>
      </c>
      <c r="AT1" s="105" t="s">
        <v>1001</v>
      </c>
      <c r="AU1" s="105" t="s">
        <v>1002</v>
      </c>
      <c r="AV1" s="105" t="s">
        <v>1003</v>
      </c>
      <c r="AW1" s="105" t="s">
        <v>1004</v>
      </c>
      <c r="AX1" s="105" t="s">
        <v>1005</v>
      </c>
    </row>
    <row r="2" spans="1:50" x14ac:dyDescent="0.2">
      <c r="A2" s="106" t="s">
        <v>1029</v>
      </c>
      <c r="B2" s="106" t="s">
        <v>1022</v>
      </c>
      <c r="C2" s="106" t="s">
        <v>1012</v>
      </c>
      <c r="D2" s="106" t="s">
        <v>908</v>
      </c>
      <c r="E2" s="106" t="s">
        <v>908</v>
      </c>
      <c r="F2" s="106" t="s">
        <v>908</v>
      </c>
      <c r="G2" s="106" t="s">
        <v>936</v>
      </c>
      <c r="H2" s="106" t="s">
        <v>936</v>
      </c>
      <c r="I2" s="106" t="s">
        <v>908</v>
      </c>
      <c r="J2" s="106" t="s">
        <v>908</v>
      </c>
      <c r="K2" s="106" t="s">
        <v>908</v>
      </c>
      <c r="L2" s="106" t="s">
        <v>908</v>
      </c>
      <c r="M2" s="106" t="s">
        <v>908</v>
      </c>
      <c r="N2" s="106" t="s">
        <v>908</v>
      </c>
      <c r="O2" s="106" t="s">
        <v>908</v>
      </c>
      <c r="P2" s="106" t="s">
        <v>953</v>
      </c>
      <c r="Q2" s="106" t="s">
        <v>953</v>
      </c>
      <c r="R2" s="106" t="s">
        <v>708</v>
      </c>
      <c r="S2" s="106" t="s">
        <v>953</v>
      </c>
      <c r="T2" s="106" t="s">
        <v>953</v>
      </c>
      <c r="U2" s="106" t="s">
        <v>707</v>
      </c>
      <c r="V2" s="106" t="s">
        <v>27</v>
      </c>
      <c r="W2" s="106" t="s">
        <v>109</v>
      </c>
      <c r="AA2" s="106" t="s">
        <v>793</v>
      </c>
      <c r="AB2" s="106" t="s">
        <v>802</v>
      </c>
      <c r="AD2" s="106" t="s">
        <v>476</v>
      </c>
      <c r="AE2" s="106" t="s">
        <v>848</v>
      </c>
      <c r="AF2" s="106" t="s">
        <v>752</v>
      </c>
      <c r="AI2" s="106" t="s">
        <v>175</v>
      </c>
      <c r="AL2" s="106" t="s">
        <v>476</v>
      </c>
      <c r="AM2" s="106" t="s">
        <v>476</v>
      </c>
      <c r="AN2" s="106" t="s">
        <v>476</v>
      </c>
      <c r="AO2" s="106" t="s">
        <v>477</v>
      </c>
      <c r="AT2" s="106" t="s">
        <v>481</v>
      </c>
      <c r="AU2" s="106" t="s">
        <v>477</v>
      </c>
      <c r="AV2" s="106" t="s">
        <v>476</v>
      </c>
      <c r="AW2" s="106" t="s">
        <v>848</v>
      </c>
    </row>
    <row r="3" spans="1:50" x14ac:dyDescent="0.2">
      <c r="A3" s="106" t="s">
        <v>1030</v>
      </c>
      <c r="B3" s="106" t="s">
        <v>1023</v>
      </c>
      <c r="C3" s="106" t="s">
        <v>1013</v>
      </c>
      <c r="D3" s="106" t="s">
        <v>909</v>
      </c>
      <c r="E3" s="106" t="s">
        <v>909</v>
      </c>
      <c r="F3" s="106" t="s">
        <v>910</v>
      </c>
      <c r="G3" s="106" t="s">
        <v>909</v>
      </c>
      <c r="H3" s="106" t="s">
        <v>909</v>
      </c>
      <c r="I3" s="106" t="s">
        <v>909</v>
      </c>
      <c r="J3" s="106" t="s">
        <v>910</v>
      </c>
      <c r="K3" s="106" t="s">
        <v>276</v>
      </c>
      <c r="L3" s="106" t="s">
        <v>909</v>
      </c>
      <c r="M3" s="106" t="s">
        <v>910</v>
      </c>
      <c r="N3" s="106" t="s">
        <v>909</v>
      </c>
      <c r="O3" s="106" t="s">
        <v>909</v>
      </c>
      <c r="P3" s="106" t="s">
        <v>910</v>
      </c>
      <c r="Q3" s="106" t="s">
        <v>910</v>
      </c>
      <c r="R3" s="106" t="s">
        <v>709</v>
      </c>
      <c r="S3" s="106" t="s">
        <v>910</v>
      </c>
      <c r="T3" s="106" t="s">
        <v>910</v>
      </c>
      <c r="U3" s="106" t="s">
        <v>708</v>
      </c>
      <c r="V3" s="106" t="s">
        <v>28</v>
      </c>
      <c r="W3" s="106" t="s">
        <v>110</v>
      </c>
      <c r="AA3" s="106" t="s">
        <v>794</v>
      </c>
      <c r="AB3" s="106" t="s">
        <v>803</v>
      </c>
      <c r="AD3" s="106" t="s">
        <v>477</v>
      </c>
      <c r="AE3" s="106" t="s">
        <v>849</v>
      </c>
      <c r="AF3" s="106" t="s">
        <v>696</v>
      </c>
      <c r="AI3" s="106" t="s">
        <v>176</v>
      </c>
      <c r="AL3" s="106" t="s">
        <v>477</v>
      </c>
      <c r="AM3" s="106" t="s">
        <v>477</v>
      </c>
      <c r="AN3" s="106" t="s">
        <v>477</v>
      </c>
      <c r="AO3" s="106" t="s">
        <v>478</v>
      </c>
      <c r="AU3" s="106" t="s">
        <v>478</v>
      </c>
      <c r="AV3" s="106" t="s">
        <v>477</v>
      </c>
      <c r="AW3" s="106" t="s">
        <v>849</v>
      </c>
    </row>
    <row r="4" spans="1:50" x14ac:dyDescent="0.2">
      <c r="A4" s="106" t="s">
        <v>1031</v>
      </c>
      <c r="B4" s="106" t="s">
        <v>1024</v>
      </c>
      <c r="C4" s="106" t="s">
        <v>1014</v>
      </c>
      <c r="D4" s="106" t="s">
        <v>910</v>
      </c>
      <c r="E4" s="106" t="s">
        <v>910</v>
      </c>
      <c r="F4" s="106" t="s">
        <v>643</v>
      </c>
      <c r="G4" s="106" t="s">
        <v>910</v>
      </c>
      <c r="H4" s="106" t="s">
        <v>910</v>
      </c>
      <c r="I4" s="106" t="s">
        <v>910</v>
      </c>
      <c r="J4" s="106" t="s">
        <v>912</v>
      </c>
      <c r="K4" s="106" t="s">
        <v>909</v>
      </c>
      <c r="L4" s="106" t="s">
        <v>912</v>
      </c>
      <c r="M4" s="106" t="s">
        <v>914</v>
      </c>
      <c r="N4" s="106" t="s">
        <v>910</v>
      </c>
      <c r="O4" s="106" t="s">
        <v>910</v>
      </c>
      <c r="P4" s="106" t="s">
        <v>954</v>
      </c>
      <c r="Q4" s="106" t="s">
        <v>954</v>
      </c>
      <c r="R4" s="106" t="s">
        <v>710</v>
      </c>
      <c r="S4" s="106" t="s">
        <v>954</v>
      </c>
      <c r="T4" s="106" t="s">
        <v>954</v>
      </c>
      <c r="U4" s="106" t="s">
        <v>709</v>
      </c>
      <c r="V4" s="106" t="s">
        <v>29</v>
      </c>
      <c r="W4" s="106" t="s">
        <v>1038</v>
      </c>
      <c r="AD4" s="106" t="s">
        <v>478</v>
      </c>
      <c r="AE4" s="106" t="s">
        <v>850</v>
      </c>
      <c r="AF4" s="106" t="s">
        <v>858</v>
      </c>
      <c r="AI4" s="106" t="s">
        <v>177</v>
      </c>
      <c r="AL4" s="106" t="s">
        <v>478</v>
      </c>
      <c r="AM4" s="106" t="s">
        <v>478</v>
      </c>
      <c r="AN4" s="106" t="s">
        <v>478</v>
      </c>
      <c r="AO4" s="106" t="s">
        <v>480</v>
      </c>
      <c r="AV4" s="106" t="s">
        <v>478</v>
      </c>
      <c r="AW4" s="106" t="s">
        <v>852</v>
      </c>
    </row>
    <row r="5" spans="1:50" x14ac:dyDescent="0.2">
      <c r="A5" s="106" t="s">
        <v>698</v>
      </c>
      <c r="B5" s="106" t="s">
        <v>105</v>
      </c>
      <c r="C5" s="106" t="s">
        <v>1015</v>
      </c>
      <c r="D5" s="106" t="s">
        <v>912</v>
      </c>
      <c r="E5" s="106" t="s">
        <v>912</v>
      </c>
      <c r="F5" s="106" t="s">
        <v>938</v>
      </c>
      <c r="G5" s="106" t="s">
        <v>912</v>
      </c>
      <c r="H5" s="106" t="s">
        <v>912</v>
      </c>
      <c r="I5" s="106" t="s">
        <v>912</v>
      </c>
      <c r="J5" s="106" t="s">
        <v>916</v>
      </c>
      <c r="K5" s="106" t="s">
        <v>910</v>
      </c>
      <c r="L5" s="106" t="s">
        <v>643</v>
      </c>
      <c r="M5" s="106" t="s">
        <v>643</v>
      </c>
      <c r="N5" s="106" t="s">
        <v>914</v>
      </c>
      <c r="O5" s="106" t="s">
        <v>643</v>
      </c>
      <c r="P5" s="106" t="s">
        <v>955</v>
      </c>
      <c r="Q5" s="106" t="s">
        <v>955</v>
      </c>
      <c r="R5" s="106" t="s">
        <v>711</v>
      </c>
      <c r="S5" s="106" t="s">
        <v>955</v>
      </c>
      <c r="T5" s="106" t="s">
        <v>955</v>
      </c>
      <c r="U5" s="106" t="s">
        <v>710</v>
      </c>
      <c r="V5" s="106" t="s">
        <v>30</v>
      </c>
      <c r="AD5" s="106" t="s">
        <v>479</v>
      </c>
      <c r="AE5" s="106" t="s">
        <v>851</v>
      </c>
      <c r="AF5" s="106" t="s">
        <v>859</v>
      </c>
      <c r="AI5" s="106" t="s">
        <v>178</v>
      </c>
      <c r="AL5" s="106" t="s">
        <v>479</v>
      </c>
      <c r="AM5" s="106" t="s">
        <v>479</v>
      </c>
      <c r="AN5" s="106" t="s">
        <v>480</v>
      </c>
      <c r="AO5" s="106" t="s">
        <v>481</v>
      </c>
      <c r="AV5" s="106" t="s">
        <v>479</v>
      </c>
    </row>
    <row r="6" spans="1:50" x14ac:dyDescent="0.2">
      <c r="A6" s="106" t="s">
        <v>1032</v>
      </c>
      <c r="B6" s="106" t="s">
        <v>106</v>
      </c>
      <c r="C6" s="106" t="s">
        <v>1017</v>
      </c>
      <c r="D6" s="106" t="s">
        <v>915</v>
      </c>
      <c r="E6" s="106" t="s">
        <v>914</v>
      </c>
      <c r="F6" s="106" t="s">
        <v>941</v>
      </c>
      <c r="G6" s="106" t="s">
        <v>916</v>
      </c>
      <c r="H6" s="106" t="s">
        <v>916</v>
      </c>
      <c r="I6" s="106" t="s">
        <v>916</v>
      </c>
      <c r="J6" s="106" t="s">
        <v>643</v>
      </c>
      <c r="K6" s="106" t="s">
        <v>912</v>
      </c>
      <c r="L6" s="106" t="s">
        <v>921</v>
      </c>
      <c r="M6" s="106" t="s">
        <v>921</v>
      </c>
      <c r="N6" s="106" t="s">
        <v>925</v>
      </c>
      <c r="O6" s="106" t="s">
        <v>923</v>
      </c>
      <c r="P6" s="106" t="s">
        <v>958</v>
      </c>
      <c r="Q6" s="106" t="s">
        <v>958</v>
      </c>
      <c r="R6" s="106" t="s">
        <v>712</v>
      </c>
      <c r="S6" s="106" t="s">
        <v>958</v>
      </c>
      <c r="T6" s="106" t="s">
        <v>958</v>
      </c>
      <c r="V6" s="106" t="s">
        <v>31</v>
      </c>
      <c r="AD6" s="106" t="s">
        <v>480</v>
      </c>
      <c r="AE6" s="106" t="s">
        <v>852</v>
      </c>
      <c r="AF6" s="106" t="s">
        <v>756</v>
      </c>
      <c r="AI6" s="106" t="s">
        <v>179</v>
      </c>
      <c r="AL6" s="106" t="s">
        <v>480</v>
      </c>
      <c r="AM6" s="106" t="s">
        <v>480</v>
      </c>
      <c r="AN6" s="106" t="s">
        <v>481</v>
      </c>
      <c r="AV6" s="106" t="s">
        <v>480</v>
      </c>
    </row>
    <row r="7" spans="1:50" x14ac:dyDescent="0.2">
      <c r="B7" s="106" t="s">
        <v>107</v>
      </c>
      <c r="C7" s="106" t="s">
        <v>255</v>
      </c>
      <c r="D7" s="106" t="s">
        <v>916</v>
      </c>
      <c r="E7" s="106" t="s">
        <v>643</v>
      </c>
      <c r="F7" s="106" t="s">
        <v>848</v>
      </c>
      <c r="G7" s="106" t="s">
        <v>643</v>
      </c>
      <c r="H7" s="106" t="s">
        <v>643</v>
      </c>
      <c r="I7" s="106" t="s">
        <v>643</v>
      </c>
      <c r="J7" s="106" t="s">
        <v>922</v>
      </c>
      <c r="K7" s="106" t="s">
        <v>914</v>
      </c>
      <c r="L7" s="106" t="s">
        <v>922</v>
      </c>
      <c r="M7" s="106" t="s">
        <v>925</v>
      </c>
      <c r="N7" s="106" t="s">
        <v>926</v>
      </c>
      <c r="O7" s="106" t="s">
        <v>924</v>
      </c>
      <c r="R7" s="106" t="s">
        <v>714</v>
      </c>
      <c r="AD7" s="106" t="s">
        <v>481</v>
      </c>
      <c r="AI7" s="106" t="s">
        <v>180</v>
      </c>
      <c r="AL7" s="106" t="s">
        <v>481</v>
      </c>
      <c r="AM7" s="106" t="s">
        <v>481</v>
      </c>
      <c r="AV7" s="106" t="s">
        <v>481</v>
      </c>
    </row>
    <row r="8" spans="1:50" x14ac:dyDescent="0.2">
      <c r="C8" s="106" t="s">
        <v>1018</v>
      </c>
      <c r="D8" s="106" t="s">
        <v>643</v>
      </c>
      <c r="E8" s="106" t="s">
        <v>919</v>
      </c>
      <c r="F8" s="106" t="s">
        <v>922</v>
      </c>
      <c r="G8" s="106" t="s">
        <v>923</v>
      </c>
      <c r="H8" s="106" t="s">
        <v>922</v>
      </c>
      <c r="I8" s="106" t="s">
        <v>922</v>
      </c>
      <c r="J8" s="106" t="s">
        <v>923</v>
      </c>
      <c r="K8" s="106" t="s">
        <v>643</v>
      </c>
      <c r="L8" s="106" t="s">
        <v>924</v>
      </c>
      <c r="M8" s="106" t="s">
        <v>928</v>
      </c>
      <c r="O8" s="106" t="s">
        <v>926</v>
      </c>
      <c r="R8" s="106" t="s">
        <v>716</v>
      </c>
      <c r="AI8" s="106" t="s">
        <v>183</v>
      </c>
      <c r="AL8" s="106" t="s">
        <v>482</v>
      </c>
    </row>
    <row r="9" spans="1:50" x14ac:dyDescent="0.2">
      <c r="C9" s="106" t="s">
        <v>262</v>
      </c>
      <c r="D9" s="106" t="s">
        <v>918</v>
      </c>
      <c r="E9" s="106" t="s">
        <v>921</v>
      </c>
      <c r="F9" s="106" t="s">
        <v>923</v>
      </c>
      <c r="G9" s="106" t="s">
        <v>924</v>
      </c>
      <c r="H9" s="106" t="s">
        <v>923</v>
      </c>
      <c r="I9" s="106" t="s">
        <v>923</v>
      </c>
      <c r="J9" s="106" t="s">
        <v>924</v>
      </c>
      <c r="K9" s="106" t="s">
        <v>920</v>
      </c>
      <c r="L9" s="106" t="s">
        <v>933</v>
      </c>
      <c r="M9" s="106" t="s">
        <v>929</v>
      </c>
      <c r="O9" s="106" t="s">
        <v>928</v>
      </c>
      <c r="AI9" s="106" t="s">
        <v>184</v>
      </c>
    </row>
    <row r="10" spans="1:50" x14ac:dyDescent="0.2">
      <c r="C10" s="106" t="s">
        <v>275</v>
      </c>
      <c r="D10" s="106" t="s">
        <v>920</v>
      </c>
      <c r="E10" s="106" t="s">
        <v>922</v>
      </c>
      <c r="F10" s="106" t="s">
        <v>925</v>
      </c>
      <c r="G10" s="106" t="s">
        <v>926</v>
      </c>
      <c r="H10" s="106" t="s">
        <v>924</v>
      </c>
      <c r="I10" s="106" t="s">
        <v>924</v>
      </c>
      <c r="J10" s="106" t="s">
        <v>926</v>
      </c>
      <c r="K10" s="106" t="s">
        <v>921</v>
      </c>
      <c r="M10" s="106" t="s">
        <v>932</v>
      </c>
      <c r="O10" s="106" t="s">
        <v>107</v>
      </c>
      <c r="AI10" s="106" t="s">
        <v>186</v>
      </c>
    </row>
    <row r="11" spans="1:50" x14ac:dyDescent="0.2">
      <c r="D11" s="106" t="s">
        <v>922</v>
      </c>
      <c r="E11" s="106" t="s">
        <v>923</v>
      </c>
      <c r="F11" s="106" t="s">
        <v>928</v>
      </c>
      <c r="G11" s="106" t="s">
        <v>928</v>
      </c>
      <c r="H11" s="106" t="s">
        <v>925</v>
      </c>
      <c r="I11" s="106" t="s">
        <v>926</v>
      </c>
      <c r="J11" s="106" t="s">
        <v>928</v>
      </c>
      <c r="K11" s="106" t="s">
        <v>922</v>
      </c>
      <c r="AI11" s="106" t="s">
        <v>107</v>
      </c>
    </row>
    <row r="12" spans="1:50" x14ac:dyDescent="0.2">
      <c r="D12" s="106" t="s">
        <v>923</v>
      </c>
      <c r="E12" s="106" t="s">
        <v>926</v>
      </c>
      <c r="F12" s="106" t="s">
        <v>107</v>
      </c>
      <c r="G12" s="106" t="s">
        <v>932</v>
      </c>
      <c r="H12" s="106" t="s">
        <v>926</v>
      </c>
      <c r="I12" s="106" t="s">
        <v>928</v>
      </c>
      <c r="J12" s="106" t="s">
        <v>107</v>
      </c>
      <c r="K12" s="106" t="s">
        <v>924</v>
      </c>
    </row>
    <row r="13" spans="1:50" x14ac:dyDescent="0.2">
      <c r="D13" s="106" t="s">
        <v>924</v>
      </c>
      <c r="E13" s="106" t="s">
        <v>928</v>
      </c>
      <c r="G13" s="106" t="s">
        <v>107</v>
      </c>
      <c r="H13" s="106" t="s">
        <v>928</v>
      </c>
      <c r="I13" s="106" t="s">
        <v>932</v>
      </c>
      <c r="K13" s="106" t="s">
        <v>926</v>
      </c>
    </row>
    <row r="14" spans="1:50" x14ac:dyDescent="0.2">
      <c r="D14" s="106" t="s">
        <v>925</v>
      </c>
      <c r="H14" s="106" t="s">
        <v>107</v>
      </c>
      <c r="I14" s="106" t="s">
        <v>107</v>
      </c>
      <c r="K14" s="106" t="s">
        <v>928</v>
      </c>
    </row>
    <row r="15" spans="1:50" x14ac:dyDescent="0.2">
      <c r="D15" s="106" t="s">
        <v>926</v>
      </c>
      <c r="K15" s="106" t="s">
        <v>932</v>
      </c>
    </row>
    <row r="16" spans="1:50" x14ac:dyDescent="0.2">
      <c r="D16" s="106" t="s">
        <v>928</v>
      </c>
    </row>
    <row r="17" spans="4:4" x14ac:dyDescent="0.2">
      <c r="D17" s="106" t="s">
        <v>932</v>
      </c>
    </row>
    <row r="18" spans="4:4" x14ac:dyDescent="0.2">
      <c r="D18" s="106" t="s">
        <v>107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6"/>
  <sheetViews>
    <sheetView showGridLines="0" workbookViewId="0">
      <selection activeCell="D26" sqref="D26"/>
    </sheetView>
  </sheetViews>
  <sheetFormatPr baseColWidth="10" defaultColWidth="11.42578125" defaultRowHeight="12.75" x14ac:dyDescent="0.2"/>
  <cols>
    <col min="1" max="1" width="11.42578125" style="98"/>
    <col min="2" max="2" width="27.5703125" style="98" customWidth="1"/>
    <col min="3" max="16384" width="11.42578125" style="98"/>
  </cols>
  <sheetData>
    <row r="3" spans="2:4" x14ac:dyDescent="0.2">
      <c r="B3" s="96"/>
      <c r="C3" s="97" t="s">
        <v>100</v>
      </c>
      <c r="D3" s="97" t="s">
        <v>727</v>
      </c>
    </row>
    <row r="4" spans="2:4" ht="12.75" customHeight="1" x14ac:dyDescent="0.2">
      <c r="B4" s="99" t="s">
        <v>953</v>
      </c>
      <c r="C4" s="100">
        <f>SUM(DatosViolenciaGénero!C53:C59)</f>
        <v>3057</v>
      </c>
      <c r="D4" s="100">
        <f>SUM(DatosViolenciaGénero!D53:D59)</f>
        <v>607</v>
      </c>
    </row>
    <row r="5" spans="2:4" x14ac:dyDescent="0.2">
      <c r="B5" s="99" t="s">
        <v>910</v>
      </c>
      <c r="C5" s="100">
        <f>SUM(DatosViolenciaGénero!C60:C63)</f>
        <v>975</v>
      </c>
      <c r="D5" s="100">
        <f>SUM(DatosViolenciaGénero!D60:D63)</f>
        <v>356</v>
      </c>
    </row>
    <row r="6" spans="2:4" ht="12.75" customHeight="1" x14ac:dyDescent="0.2">
      <c r="B6" s="99" t="s">
        <v>954</v>
      </c>
      <c r="C6" s="100">
        <f>DatosViolenciaGénero!C64</f>
        <v>141</v>
      </c>
      <c r="D6" s="100">
        <f>DatosViolenciaGénero!D64</f>
        <v>5</v>
      </c>
    </row>
    <row r="7" spans="2:4" ht="12.75" customHeight="1" x14ac:dyDescent="0.2">
      <c r="B7" s="99" t="s">
        <v>955</v>
      </c>
      <c r="C7" s="100">
        <f>SUM(DatosViolenciaGénero!C65:C67)</f>
        <v>28</v>
      </c>
      <c r="D7" s="100">
        <f>SUM(DatosViolenciaGénero!D65:D67)</f>
        <v>2</v>
      </c>
    </row>
    <row r="8" spans="2:4" ht="12.75" customHeight="1" x14ac:dyDescent="0.2">
      <c r="B8" s="99" t="s">
        <v>956</v>
      </c>
      <c r="C8" s="100">
        <f>DatosViolenciaGénero!C71</f>
        <v>0</v>
      </c>
      <c r="D8" s="100">
        <f>DatosViolenciaGénero!D71</f>
        <v>0</v>
      </c>
    </row>
    <row r="9" spans="2:4" ht="12.75" customHeight="1" x14ac:dyDescent="0.2">
      <c r="B9" s="99" t="s">
        <v>957</v>
      </c>
      <c r="C9" s="100">
        <f>DatosViolenciaGénero!C68</f>
        <v>0</v>
      </c>
      <c r="D9" s="100">
        <f>DatosViolenciaGénero!D68</f>
        <v>0</v>
      </c>
    </row>
    <row r="10" spans="2:4" ht="12.75" customHeight="1" x14ac:dyDescent="0.2">
      <c r="B10" s="99" t="s">
        <v>958</v>
      </c>
      <c r="C10" s="100">
        <f>SUM(DatosViolenciaGénero!C69:C71)</f>
        <v>566</v>
      </c>
      <c r="D10" s="100">
        <f>SUM(DatosViolenciaGénero!D69:D71)</f>
        <v>239</v>
      </c>
    </row>
    <row r="14" spans="2:4" ht="12.95" customHeight="1" thickTop="1" thickBot="1" x14ac:dyDescent="0.25">
      <c r="B14" s="231" t="s">
        <v>962</v>
      </c>
      <c r="C14" s="231"/>
    </row>
    <row r="15" spans="2:4" ht="13.5" thickTop="1" x14ac:dyDescent="0.2">
      <c r="B15" s="101" t="s">
        <v>960</v>
      </c>
      <c r="C15" s="102">
        <f>DatosViolenciaGénero!C34</f>
        <v>369</v>
      </c>
    </row>
    <row r="16" spans="2:4" ht="13.5" thickBot="1" x14ac:dyDescent="0.25">
      <c r="B16" s="103" t="s">
        <v>961</v>
      </c>
      <c r="C16" s="104">
        <f>DatosViolenciaGénero!C35</f>
        <v>731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6"/>
  <sheetViews>
    <sheetView showGridLines="0" workbookViewId="0">
      <selection activeCell="C16" sqref="C16"/>
    </sheetView>
  </sheetViews>
  <sheetFormatPr baseColWidth="10" defaultColWidth="11.42578125" defaultRowHeight="12.75" x14ac:dyDescent="0.2"/>
  <cols>
    <col min="1" max="1" width="11.42578125" style="98"/>
    <col min="2" max="2" width="27.5703125" style="98" customWidth="1"/>
    <col min="3" max="16384" width="11.42578125" style="98"/>
  </cols>
  <sheetData>
    <row r="3" spans="2:4" x14ac:dyDescent="0.2">
      <c r="B3" s="96"/>
      <c r="C3" s="97" t="s">
        <v>100</v>
      </c>
      <c r="D3" s="97" t="s">
        <v>727</v>
      </c>
    </row>
    <row r="4" spans="2:4" ht="12.75" customHeight="1" x14ac:dyDescent="0.2">
      <c r="B4" s="99" t="s">
        <v>953</v>
      </c>
      <c r="C4" s="100">
        <f>SUM(DatosViolenciaDoméstica!C39:C45)</f>
        <v>540</v>
      </c>
      <c r="D4" s="100">
        <f>SUM(DatosViolenciaDoméstica!D39:D45)</f>
        <v>117</v>
      </c>
    </row>
    <row r="5" spans="2:4" x14ac:dyDescent="0.2">
      <c r="B5" s="99" t="s">
        <v>910</v>
      </c>
      <c r="C5" s="100">
        <f>SUM(DatosViolenciaDoméstica!C46:C49)</f>
        <v>271</v>
      </c>
      <c r="D5" s="100">
        <f>SUM(DatosViolenciaDoméstica!D46:D49)</f>
        <v>95</v>
      </c>
    </row>
    <row r="6" spans="2:4" ht="12.75" customHeight="1" x14ac:dyDescent="0.2">
      <c r="B6" s="99" t="s">
        <v>954</v>
      </c>
      <c r="C6" s="100">
        <f>DatosViolenciaDoméstica!C50</f>
        <v>29</v>
      </c>
      <c r="D6" s="100">
        <f>DatosViolenciaDoméstica!D50</f>
        <v>1</v>
      </c>
    </row>
    <row r="7" spans="2:4" ht="12.75" customHeight="1" x14ac:dyDescent="0.2">
      <c r="B7" s="99" t="s">
        <v>955</v>
      </c>
      <c r="C7" s="100">
        <f>SUM(DatosViolenciaDoméstica!C51:C53)</f>
        <v>12</v>
      </c>
      <c r="D7" s="100">
        <f>SUM(DatosViolenciaDoméstica!D51:D53)</f>
        <v>1</v>
      </c>
    </row>
    <row r="8" spans="2:4" ht="12.75" customHeight="1" x14ac:dyDescent="0.2">
      <c r="B8" s="99" t="s">
        <v>956</v>
      </c>
      <c r="C8" s="100">
        <f>DatosViolenciaDoméstica!C57</f>
        <v>0</v>
      </c>
      <c r="D8" s="100">
        <f>DatosViolenciaDoméstica!D57</f>
        <v>0</v>
      </c>
    </row>
    <row r="9" spans="2:4" ht="12.75" customHeight="1" x14ac:dyDescent="0.2">
      <c r="B9" s="99" t="s">
        <v>957</v>
      </c>
      <c r="C9" s="100">
        <f>DatosViolenciaDoméstica!C54</f>
        <v>0</v>
      </c>
      <c r="D9" s="100">
        <f>DatosViolenciaDoméstica!D54</f>
        <v>0</v>
      </c>
    </row>
    <row r="10" spans="2:4" ht="12.75" customHeight="1" x14ac:dyDescent="0.2">
      <c r="B10" s="99" t="s">
        <v>958</v>
      </c>
      <c r="C10" s="100">
        <f>SUM(DatosViolenciaDoméstica!C55:C57)</f>
        <v>3</v>
      </c>
      <c r="D10" s="100">
        <f>SUM(DatosViolenciaDoméstica!D55:D57)</f>
        <v>1</v>
      </c>
    </row>
    <row r="14" spans="2:4" ht="12.95" customHeight="1" thickTop="1" thickBot="1" x14ac:dyDescent="0.25">
      <c r="B14" s="231" t="s">
        <v>959</v>
      </c>
      <c r="C14" s="231"/>
    </row>
    <row r="15" spans="2:4" ht="13.5" thickTop="1" x14ac:dyDescent="0.2">
      <c r="B15" s="101" t="s">
        <v>960</v>
      </c>
      <c r="C15" s="102">
        <f>DatosViolenciaDoméstica!C29</f>
        <v>46</v>
      </c>
    </row>
    <row r="16" spans="2:4" ht="13.5" thickBot="1" x14ac:dyDescent="0.25">
      <c r="B16" s="103" t="s">
        <v>961</v>
      </c>
      <c r="C16" s="104">
        <f>DatosViolenciaDoméstica!C30</f>
        <v>7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14"/>
  <sheetViews>
    <sheetView showGridLines="0" showRowColHeaders="0" workbookViewId="0">
      <selection activeCell="C4" sqref="C4"/>
    </sheetView>
  </sheetViews>
  <sheetFormatPr baseColWidth="10" defaultColWidth="11.42578125" defaultRowHeight="12.75" x14ac:dyDescent="0.2"/>
  <cols>
    <col min="1" max="1" width="3" style="92" customWidth="1"/>
    <col min="2" max="2" width="20.7109375" style="92" customWidth="1"/>
    <col min="3" max="3" width="43.7109375" style="92" customWidth="1"/>
    <col min="4" max="4" width="6.28515625" style="92" customWidth="1"/>
    <col min="5" max="16384" width="11.42578125" style="92"/>
  </cols>
  <sheetData>
    <row r="3" spans="2:3" ht="12.95" customHeight="1" x14ac:dyDescent="0.2">
      <c r="B3" s="232" t="s">
        <v>943</v>
      </c>
      <c r="C3" s="232"/>
    </row>
    <row r="4" spans="2:3" x14ac:dyDescent="0.2">
      <c r="B4" s="93" t="s">
        <v>944</v>
      </c>
      <c r="C4" s="94">
        <f>DatosMenores!C60</f>
        <v>381</v>
      </c>
    </row>
    <row r="5" spans="2:3" x14ac:dyDescent="0.2">
      <c r="B5" s="93" t="s">
        <v>945</v>
      </c>
      <c r="C5" s="95">
        <f>DatosMenores!C61</f>
        <v>9</v>
      </c>
    </row>
    <row r="6" spans="2:3" x14ac:dyDescent="0.2">
      <c r="B6" s="93" t="s">
        <v>946</v>
      </c>
      <c r="C6" s="95">
        <f>DatosMenores!C62</f>
        <v>761</v>
      </c>
    </row>
    <row r="7" spans="2:3" ht="25.5" x14ac:dyDescent="0.2">
      <c r="B7" s="93" t="s">
        <v>947</v>
      </c>
      <c r="C7" s="95">
        <f>DatosMenores!C65</f>
        <v>5</v>
      </c>
    </row>
    <row r="8" spans="2:3" ht="25.5" x14ac:dyDescent="0.2">
      <c r="B8" s="93" t="s">
        <v>688</v>
      </c>
      <c r="C8" s="95">
        <f>DatosMenores!C66</f>
        <v>53</v>
      </c>
    </row>
    <row r="9" spans="2:3" ht="25.5" x14ac:dyDescent="0.2">
      <c r="B9" s="93" t="s">
        <v>948</v>
      </c>
      <c r="C9" s="95">
        <f>DatosMenores!C67</f>
        <v>0</v>
      </c>
    </row>
    <row r="10" spans="2:3" ht="25.5" x14ac:dyDescent="0.2">
      <c r="B10" s="93" t="s">
        <v>225</v>
      </c>
      <c r="C10" s="95">
        <f>DatosMenores!C69</f>
        <v>2</v>
      </c>
    </row>
    <row r="11" spans="2:3" x14ac:dyDescent="0.2">
      <c r="B11" s="93" t="s">
        <v>949</v>
      </c>
      <c r="C11" s="95">
        <f>DatosMenores!C68</f>
        <v>23</v>
      </c>
    </row>
    <row r="12" spans="2:3" x14ac:dyDescent="0.2">
      <c r="B12" s="93" t="s">
        <v>950</v>
      </c>
      <c r="C12" s="95">
        <f>DatosMenores!C70</f>
        <v>0</v>
      </c>
    </row>
    <row r="13" spans="2:3" ht="25.5" x14ac:dyDescent="0.2">
      <c r="B13" s="93" t="s">
        <v>951</v>
      </c>
      <c r="C13" s="95">
        <f>DatosMenores!C63</f>
        <v>0</v>
      </c>
    </row>
    <row r="14" spans="2:3" ht="25.5" x14ac:dyDescent="0.2">
      <c r="B14" s="93" t="s">
        <v>952</v>
      </c>
      <c r="C14" s="95">
        <f>DatosMenores!C64</f>
        <v>15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20"/>
  <sheetViews>
    <sheetView showGridLines="0" topLeftCell="A99" zoomScale="120" zoomScaleNormal="120" workbookViewId="0">
      <selection activeCell="C121" sqref="C121"/>
    </sheetView>
  </sheetViews>
  <sheetFormatPr baseColWidth="10" defaultColWidth="11.42578125" defaultRowHeight="12.75" x14ac:dyDescent="0.2"/>
  <cols>
    <col min="1" max="1" width="2" style="63" customWidth="1"/>
    <col min="2" max="4" width="13.7109375" style="63" customWidth="1"/>
    <col min="5" max="6" width="14.85546875" style="63" customWidth="1"/>
    <col min="7" max="13" width="13.7109375" style="63" customWidth="1"/>
    <col min="14" max="16384" width="11.42578125" style="63"/>
  </cols>
  <sheetData>
    <row r="2" spans="2:13" s="59" customFormat="1" ht="15.75" x14ac:dyDescent="0.25">
      <c r="B2" s="59" t="s">
        <v>897</v>
      </c>
    </row>
    <row r="4" spans="2:13" ht="39" thickBot="1" x14ac:dyDescent="0.25">
      <c r="B4" s="60" t="s">
        <v>289</v>
      </c>
      <c r="C4" s="61" t="s">
        <v>898</v>
      </c>
      <c r="D4" s="61" t="s">
        <v>899</v>
      </c>
      <c r="E4" s="61" t="s">
        <v>900</v>
      </c>
      <c r="F4" s="61" t="s">
        <v>901</v>
      </c>
      <c r="G4" s="61" t="s">
        <v>902</v>
      </c>
      <c r="H4" s="61" t="s">
        <v>903</v>
      </c>
      <c r="I4" s="61" t="s">
        <v>904</v>
      </c>
      <c r="J4" s="61" t="s">
        <v>905</v>
      </c>
      <c r="K4" s="61" t="s">
        <v>300</v>
      </c>
      <c r="L4" s="61" t="s">
        <v>906</v>
      </c>
      <c r="M4" s="62" t="s">
        <v>302</v>
      </c>
    </row>
    <row r="5" spans="2:13" s="69" customFormat="1" ht="22.5" customHeight="1" thickBot="1" x14ac:dyDescent="0.3">
      <c r="B5" s="64">
        <v>1</v>
      </c>
      <c r="C5" s="65">
        <v>2</v>
      </c>
      <c r="D5" s="65">
        <v>2</v>
      </c>
      <c r="E5" s="66">
        <v>1</v>
      </c>
      <c r="F5" s="66">
        <v>1</v>
      </c>
      <c r="G5" s="66">
        <v>1</v>
      </c>
      <c r="H5" s="66">
        <v>1</v>
      </c>
      <c r="I5" s="66">
        <v>1</v>
      </c>
      <c r="J5" s="66">
        <v>1</v>
      </c>
      <c r="K5" s="67">
        <v>3</v>
      </c>
      <c r="L5" s="66">
        <v>1</v>
      </c>
      <c r="M5" s="68">
        <v>1</v>
      </c>
    </row>
    <row r="8" spans="2:13" ht="15.75" x14ac:dyDescent="0.25">
      <c r="B8" s="70" t="s">
        <v>907</v>
      </c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</row>
    <row r="10" spans="2:13" ht="39" thickBot="1" x14ac:dyDescent="0.25">
      <c r="D10" s="72" t="s">
        <v>289</v>
      </c>
      <c r="E10" s="73" t="s">
        <v>900</v>
      </c>
      <c r="F10" s="73" t="s">
        <v>901</v>
      </c>
      <c r="G10" s="73" t="s">
        <v>902</v>
      </c>
      <c r="H10" s="73" t="s">
        <v>903</v>
      </c>
      <c r="I10" s="73" t="s">
        <v>904</v>
      </c>
      <c r="J10" s="73" t="s">
        <v>905</v>
      </c>
      <c r="K10" s="73" t="s">
        <v>906</v>
      </c>
      <c r="L10" s="74" t="s">
        <v>302</v>
      </c>
      <c r="M10" s="75"/>
    </row>
    <row r="11" spans="2:13" ht="13.15" customHeight="1" x14ac:dyDescent="0.2">
      <c r="B11" s="233" t="s">
        <v>908</v>
      </c>
      <c r="C11" s="233"/>
      <c r="D11" s="76">
        <f>DatosDelitos!B5+DatosDelitos!B13-DatosDelitos!B17</f>
        <v>34919</v>
      </c>
      <c r="E11" s="77">
        <f>DatosDelitos!G5+DatosDelitos!G13-DatosDelitos!G17</f>
        <v>364</v>
      </c>
      <c r="F11" s="77">
        <f>DatosDelitos!H5+DatosDelitos!H13-DatosDelitos!H17</f>
        <v>249</v>
      </c>
      <c r="G11" s="77">
        <f>DatosDelitos!I5+DatosDelitos!I13-DatosDelitos!I17</f>
        <v>36</v>
      </c>
      <c r="H11" s="78">
        <f>DatosDelitos!J5+DatosDelitos!J13-DatosDelitos!J17</f>
        <v>12</v>
      </c>
      <c r="I11" s="78">
        <f>DatosDelitos!K5+DatosDelitos!K13-DatosDelitos!K17</f>
        <v>7</v>
      </c>
      <c r="J11" s="78">
        <f>DatosDelitos!L5+DatosDelitos!L13-DatosDelitos!L17</f>
        <v>9</v>
      </c>
      <c r="K11" s="78">
        <f>DatosDelitos!N5+DatosDelitos!N13-DatosDelitos!N17</f>
        <v>13</v>
      </c>
      <c r="L11" s="79">
        <f>DatosDelitos!O5+DatosDelitos!O13-DatosDelitos!O17</f>
        <v>179</v>
      </c>
    </row>
    <row r="12" spans="2:13" ht="13.15" customHeight="1" x14ac:dyDescent="0.2">
      <c r="B12" s="234" t="s">
        <v>276</v>
      </c>
      <c r="C12" s="234"/>
      <c r="D12" s="80">
        <f>DatosDelitos!B10</f>
        <v>9</v>
      </c>
      <c r="E12" s="81">
        <f>DatosDelitos!G10</f>
        <v>0</v>
      </c>
      <c r="F12" s="81">
        <f>DatosDelitos!H10</f>
        <v>0</v>
      </c>
      <c r="G12" s="81">
        <f>DatosDelitos!I10</f>
        <v>1</v>
      </c>
      <c r="H12" s="81">
        <f>DatosDelitos!J10</f>
        <v>0</v>
      </c>
      <c r="I12" s="81">
        <f>DatosDelitos!K10</f>
        <v>0</v>
      </c>
      <c r="J12" s="81">
        <f>DatosDelitos!L10</f>
        <v>0</v>
      </c>
      <c r="K12" s="81">
        <f>DatosDelitos!N10</f>
        <v>0</v>
      </c>
      <c r="L12" s="82">
        <f>DatosDelitos!O10</f>
        <v>0</v>
      </c>
    </row>
    <row r="13" spans="2:13" ht="13.15" customHeight="1" x14ac:dyDescent="0.2">
      <c r="B13" s="234" t="s">
        <v>318</v>
      </c>
      <c r="C13" s="234"/>
      <c r="D13" s="80">
        <f>DatosDelitos!B20</f>
        <v>40</v>
      </c>
      <c r="E13" s="81">
        <f>DatosDelitos!G20</f>
        <v>0</v>
      </c>
      <c r="F13" s="81">
        <f>DatosDelitos!H20</f>
        <v>0</v>
      </c>
      <c r="G13" s="81">
        <f>DatosDelitos!I20</f>
        <v>0</v>
      </c>
      <c r="H13" s="81">
        <f>DatosDelitos!J20</f>
        <v>0</v>
      </c>
      <c r="I13" s="81">
        <f>DatosDelitos!K20</f>
        <v>0</v>
      </c>
      <c r="J13" s="81">
        <f>DatosDelitos!L20</f>
        <v>0</v>
      </c>
      <c r="K13" s="81">
        <f>DatosDelitos!N20</f>
        <v>0</v>
      </c>
      <c r="L13" s="82">
        <f>DatosDelitos!O20</f>
        <v>0</v>
      </c>
    </row>
    <row r="14" spans="2:13" ht="13.15" customHeight="1" x14ac:dyDescent="0.2">
      <c r="B14" s="234" t="s">
        <v>321</v>
      </c>
      <c r="C14" s="234"/>
      <c r="D14" s="80">
        <f>DatosDelitos!B23</f>
        <v>0</v>
      </c>
      <c r="E14" s="81">
        <f>DatosDelitos!G23</f>
        <v>0</v>
      </c>
      <c r="F14" s="81">
        <f>DatosDelitos!H23</f>
        <v>0</v>
      </c>
      <c r="G14" s="81">
        <f>DatosDelitos!I23</f>
        <v>0</v>
      </c>
      <c r="H14" s="81">
        <f>DatosDelitos!J23</f>
        <v>0</v>
      </c>
      <c r="I14" s="81">
        <f>DatosDelitos!K23</f>
        <v>0</v>
      </c>
      <c r="J14" s="81">
        <f>DatosDelitos!L23</f>
        <v>0</v>
      </c>
      <c r="K14" s="81">
        <f>DatosDelitos!N23</f>
        <v>0</v>
      </c>
      <c r="L14" s="82">
        <f>DatosDelitos!O23</f>
        <v>0</v>
      </c>
    </row>
    <row r="15" spans="2:13" ht="13.15" customHeight="1" x14ac:dyDescent="0.2">
      <c r="B15" s="234" t="s">
        <v>909</v>
      </c>
      <c r="C15" s="234"/>
      <c r="D15" s="80">
        <f>DatosDelitos!B17+DatosDelitos!B44</f>
        <v>2111</v>
      </c>
      <c r="E15" s="81">
        <f>DatosDelitos!G17+DatosDelitos!G44</f>
        <v>153</v>
      </c>
      <c r="F15" s="81">
        <f>DatosDelitos!H16+DatosDelitos!H44</f>
        <v>49</v>
      </c>
      <c r="G15" s="81">
        <f>DatosDelitos!I17+DatosDelitos!I44</f>
        <v>4</v>
      </c>
      <c r="H15" s="81">
        <f>DatosDelitos!J17+DatosDelitos!J44</f>
        <v>1</v>
      </c>
      <c r="I15" s="81">
        <f>DatosDelitos!K17+DatosDelitos!K44</f>
        <v>0</v>
      </c>
      <c r="J15" s="81">
        <f>DatosDelitos!L17+DatosDelitos!L44</f>
        <v>1</v>
      </c>
      <c r="K15" s="81">
        <f>DatosDelitos!N17+DatosDelitos!N44</f>
        <v>5</v>
      </c>
      <c r="L15" s="82">
        <f>DatosDelitos!O17+DatosDelitos!O44</f>
        <v>425</v>
      </c>
    </row>
    <row r="16" spans="2:13" ht="13.15" customHeight="1" x14ac:dyDescent="0.2">
      <c r="B16" s="234" t="s">
        <v>910</v>
      </c>
      <c r="C16" s="234"/>
      <c r="D16" s="80">
        <f>DatosDelitos!B30</f>
        <v>5342</v>
      </c>
      <c r="E16" s="81">
        <f>DatosDelitos!G30</f>
        <v>145</v>
      </c>
      <c r="F16" s="81">
        <f>DatosDelitos!H30</f>
        <v>65</v>
      </c>
      <c r="G16" s="81">
        <f>DatosDelitos!I30</f>
        <v>3</v>
      </c>
      <c r="H16" s="81">
        <f>DatosDelitos!J30</f>
        <v>0</v>
      </c>
      <c r="I16" s="81">
        <f>DatosDelitos!K30</f>
        <v>2</v>
      </c>
      <c r="J16" s="81">
        <f>DatosDelitos!L30</f>
        <v>1</v>
      </c>
      <c r="K16" s="81">
        <f>DatosDelitos!N30</f>
        <v>1</v>
      </c>
      <c r="L16" s="82">
        <f>DatosDelitos!O30</f>
        <v>372</v>
      </c>
    </row>
    <row r="17" spans="2:12" ht="13.15" customHeight="1" x14ac:dyDescent="0.2">
      <c r="B17" s="235" t="s">
        <v>911</v>
      </c>
      <c r="C17" s="235"/>
      <c r="D17" s="80">
        <f>DatosDelitos!B42-DatosDelitos!B44</f>
        <v>19</v>
      </c>
      <c r="E17" s="81">
        <f>DatosDelitos!G42-DatosDelitos!G44</f>
        <v>1</v>
      </c>
      <c r="F17" s="81">
        <f>DatosDelitos!H42-DatosDelitos!H44</f>
        <v>7</v>
      </c>
      <c r="G17" s="81">
        <f>DatosDelitos!I42-DatosDelitos!I44</f>
        <v>0</v>
      </c>
      <c r="H17" s="81">
        <f>DatosDelitos!J42-DatosDelitos!J44</f>
        <v>0</v>
      </c>
      <c r="I17" s="81">
        <f>DatosDelitos!K42-DatosDelitos!K44</f>
        <v>0</v>
      </c>
      <c r="J17" s="81">
        <f>DatosDelitos!L42-DatosDelitos!L44</f>
        <v>0</v>
      </c>
      <c r="K17" s="81">
        <f>DatosDelitos!N42-DatosDelitos!N44</f>
        <v>0</v>
      </c>
      <c r="L17" s="82">
        <f>DatosDelitos!O42-DatosDelitos!O44</f>
        <v>0</v>
      </c>
    </row>
    <row r="18" spans="2:12" ht="13.15" customHeight="1" x14ac:dyDescent="0.2">
      <c r="B18" s="234" t="s">
        <v>912</v>
      </c>
      <c r="C18" s="234"/>
      <c r="D18" s="80">
        <f>DatosDelitos!B50</f>
        <v>856</v>
      </c>
      <c r="E18" s="81">
        <f>DatosDelitos!G50</f>
        <v>80</v>
      </c>
      <c r="F18" s="81">
        <f>DatosDelitos!H50</f>
        <v>58</v>
      </c>
      <c r="G18" s="81">
        <f>DatosDelitos!I50</f>
        <v>111</v>
      </c>
      <c r="H18" s="81">
        <f>DatosDelitos!J50</f>
        <v>23</v>
      </c>
      <c r="I18" s="81">
        <f>DatosDelitos!K50</f>
        <v>0</v>
      </c>
      <c r="J18" s="81">
        <f>DatosDelitos!L50</f>
        <v>0</v>
      </c>
      <c r="K18" s="81">
        <f>DatosDelitos!N50</f>
        <v>3</v>
      </c>
      <c r="L18" s="82">
        <f>DatosDelitos!O50</f>
        <v>43</v>
      </c>
    </row>
    <row r="19" spans="2:12" ht="13.15" customHeight="1" x14ac:dyDescent="0.2">
      <c r="B19" s="234" t="s">
        <v>913</v>
      </c>
      <c r="C19" s="234"/>
      <c r="D19" s="80">
        <f>DatosDelitos!B72</f>
        <v>11</v>
      </c>
      <c r="E19" s="81">
        <f>DatosDelitos!G72</f>
        <v>0</v>
      </c>
      <c r="F19" s="81">
        <f>DatosDelitos!H72</f>
        <v>0</v>
      </c>
      <c r="G19" s="81">
        <f>DatosDelitos!I72</f>
        <v>0</v>
      </c>
      <c r="H19" s="81">
        <f>DatosDelitos!J72</f>
        <v>0</v>
      </c>
      <c r="I19" s="81">
        <f>DatosDelitos!K72</f>
        <v>0</v>
      </c>
      <c r="J19" s="81">
        <f>DatosDelitos!L72</f>
        <v>0</v>
      </c>
      <c r="K19" s="81">
        <f>DatosDelitos!N72</f>
        <v>0</v>
      </c>
      <c r="L19" s="82">
        <f>DatosDelitos!O72</f>
        <v>0</v>
      </c>
    </row>
    <row r="20" spans="2:12" ht="27" customHeight="1" x14ac:dyDescent="0.2">
      <c r="B20" s="234" t="s">
        <v>914</v>
      </c>
      <c r="C20" s="234"/>
      <c r="D20" s="80">
        <f>DatosDelitos!B74</f>
        <v>98</v>
      </c>
      <c r="E20" s="81">
        <f>DatosDelitos!G74</f>
        <v>22</v>
      </c>
      <c r="F20" s="81">
        <f>DatosDelitos!H74</f>
        <v>10</v>
      </c>
      <c r="G20" s="81">
        <f>DatosDelitos!I74</f>
        <v>3</v>
      </c>
      <c r="H20" s="81">
        <f>DatosDelitos!J74</f>
        <v>0</v>
      </c>
      <c r="I20" s="81">
        <f>DatosDelitos!K74</f>
        <v>2</v>
      </c>
      <c r="J20" s="81">
        <f>DatosDelitos!L74</f>
        <v>1</v>
      </c>
      <c r="K20" s="81">
        <f>DatosDelitos!N74</f>
        <v>3</v>
      </c>
      <c r="L20" s="82">
        <f>DatosDelitos!O74</f>
        <v>2</v>
      </c>
    </row>
    <row r="21" spans="2:12" ht="13.15" customHeight="1" x14ac:dyDescent="0.2">
      <c r="B21" s="235" t="s">
        <v>915</v>
      </c>
      <c r="C21" s="235"/>
      <c r="D21" s="80">
        <f>DatosDelitos!B82</f>
        <v>241</v>
      </c>
      <c r="E21" s="81">
        <f>DatosDelitos!G82</f>
        <v>12</v>
      </c>
      <c r="F21" s="81">
        <f>DatosDelitos!H82</f>
        <v>1</v>
      </c>
      <c r="G21" s="81">
        <f>DatosDelitos!I82</f>
        <v>0</v>
      </c>
      <c r="H21" s="81">
        <f>DatosDelitos!J82</f>
        <v>0</v>
      </c>
      <c r="I21" s="81">
        <f>DatosDelitos!K82</f>
        <v>0</v>
      </c>
      <c r="J21" s="81">
        <f>DatosDelitos!L82</f>
        <v>0</v>
      </c>
      <c r="K21" s="81">
        <f>DatosDelitos!N82</f>
        <v>0</v>
      </c>
      <c r="L21" s="82">
        <f>DatosDelitos!O82</f>
        <v>0</v>
      </c>
    </row>
    <row r="22" spans="2:12" ht="13.15" customHeight="1" x14ac:dyDescent="0.2">
      <c r="B22" s="234" t="s">
        <v>916</v>
      </c>
      <c r="C22" s="234"/>
      <c r="D22" s="80">
        <f>DatosDelitos!B85</f>
        <v>1325</v>
      </c>
      <c r="E22" s="81">
        <f>DatosDelitos!G85</f>
        <v>244</v>
      </c>
      <c r="F22" s="81">
        <f>DatosDelitos!H85</f>
        <v>200</v>
      </c>
      <c r="G22" s="81">
        <f>DatosDelitos!I85</f>
        <v>0</v>
      </c>
      <c r="H22" s="81">
        <f>DatosDelitos!J85</f>
        <v>0</v>
      </c>
      <c r="I22" s="81">
        <f>DatosDelitos!K85</f>
        <v>0</v>
      </c>
      <c r="J22" s="81">
        <f>DatosDelitos!L85</f>
        <v>0</v>
      </c>
      <c r="K22" s="81">
        <f>DatosDelitos!N85</f>
        <v>0</v>
      </c>
      <c r="L22" s="82">
        <f>DatosDelitos!O85</f>
        <v>48</v>
      </c>
    </row>
    <row r="23" spans="2:12" ht="13.15" customHeight="1" x14ac:dyDescent="0.2">
      <c r="B23" s="234" t="s">
        <v>643</v>
      </c>
      <c r="C23" s="234"/>
      <c r="D23" s="80">
        <f>DatosDelitos!B97</f>
        <v>20885</v>
      </c>
      <c r="E23" s="81">
        <f>DatosDelitos!G97</f>
        <v>1310</v>
      </c>
      <c r="F23" s="81">
        <f>DatosDelitos!H97</f>
        <v>1017</v>
      </c>
      <c r="G23" s="81">
        <f>DatosDelitos!I97</f>
        <v>10</v>
      </c>
      <c r="H23" s="81">
        <f>DatosDelitos!J97</f>
        <v>2</v>
      </c>
      <c r="I23" s="81">
        <f>DatosDelitos!K97</f>
        <v>3</v>
      </c>
      <c r="J23" s="81">
        <f>DatosDelitos!L97</f>
        <v>0</v>
      </c>
      <c r="K23" s="81">
        <f>DatosDelitos!N97</f>
        <v>81</v>
      </c>
      <c r="L23" s="82">
        <f>DatosDelitos!O97</f>
        <v>286</v>
      </c>
    </row>
    <row r="24" spans="2:12" ht="27" customHeight="1" x14ac:dyDescent="0.2">
      <c r="B24" s="234" t="s">
        <v>917</v>
      </c>
      <c r="C24" s="234"/>
      <c r="D24" s="80">
        <f>DatosDelitos!B131</f>
        <v>39</v>
      </c>
      <c r="E24" s="81">
        <f>DatosDelitos!G131</f>
        <v>33</v>
      </c>
      <c r="F24" s="81">
        <f>DatosDelitos!H131</f>
        <v>22</v>
      </c>
      <c r="G24" s="81">
        <f>DatosDelitos!I131</f>
        <v>0</v>
      </c>
      <c r="H24" s="81">
        <f>DatosDelitos!J131</f>
        <v>0</v>
      </c>
      <c r="I24" s="81">
        <f>DatosDelitos!K131</f>
        <v>0</v>
      </c>
      <c r="J24" s="81">
        <f>DatosDelitos!L131</f>
        <v>0</v>
      </c>
      <c r="K24" s="81">
        <f>DatosDelitos!N131</f>
        <v>0</v>
      </c>
      <c r="L24" s="82">
        <f>DatosDelitos!O131</f>
        <v>0</v>
      </c>
    </row>
    <row r="25" spans="2:12" ht="13.15" customHeight="1" x14ac:dyDescent="0.2">
      <c r="B25" s="234" t="s">
        <v>918</v>
      </c>
      <c r="C25" s="234"/>
      <c r="D25" s="80">
        <f>DatosDelitos!B137</f>
        <v>459</v>
      </c>
      <c r="E25" s="81">
        <f>DatosDelitos!G137</f>
        <v>6</v>
      </c>
      <c r="F25" s="81">
        <f>DatosDelitos!H137</f>
        <v>7</v>
      </c>
      <c r="G25" s="81">
        <f>DatosDelitos!I137</f>
        <v>0</v>
      </c>
      <c r="H25" s="81">
        <f>DatosDelitos!J137</f>
        <v>0</v>
      </c>
      <c r="I25" s="81">
        <f>DatosDelitos!K137</f>
        <v>0</v>
      </c>
      <c r="J25" s="81">
        <f>DatosDelitos!L137</f>
        <v>0</v>
      </c>
      <c r="K25" s="81">
        <f>DatosDelitos!N137</f>
        <v>0</v>
      </c>
      <c r="L25" s="82">
        <f>DatosDelitos!O137</f>
        <v>0</v>
      </c>
    </row>
    <row r="26" spans="2:12" ht="13.15" customHeight="1" x14ac:dyDescent="0.2">
      <c r="B26" s="235" t="s">
        <v>919</v>
      </c>
      <c r="C26" s="235"/>
      <c r="D26" s="80">
        <f>DatosDelitos!B144</f>
        <v>56</v>
      </c>
      <c r="E26" s="81">
        <f>DatosDelitos!G144</f>
        <v>9</v>
      </c>
      <c r="F26" s="81">
        <f>DatosDelitos!H144</f>
        <v>4</v>
      </c>
      <c r="G26" s="81">
        <f>DatosDelitos!I144</f>
        <v>0</v>
      </c>
      <c r="H26" s="81">
        <f>DatosDelitos!J144</f>
        <v>0</v>
      </c>
      <c r="I26" s="81">
        <f>DatosDelitos!K144</f>
        <v>0</v>
      </c>
      <c r="J26" s="81">
        <f>DatosDelitos!L144</f>
        <v>0</v>
      </c>
      <c r="K26" s="81">
        <f>DatosDelitos!N144</f>
        <v>5</v>
      </c>
      <c r="L26" s="82">
        <f>DatosDelitos!O144</f>
        <v>0</v>
      </c>
    </row>
    <row r="27" spans="2:12" ht="38.25" customHeight="1" x14ac:dyDescent="0.2">
      <c r="B27" s="234" t="s">
        <v>920</v>
      </c>
      <c r="C27" s="234"/>
      <c r="D27" s="80">
        <f>DatosDelitos!B147</f>
        <v>143</v>
      </c>
      <c r="E27" s="81">
        <f>DatosDelitos!G147</f>
        <v>19</v>
      </c>
      <c r="F27" s="81">
        <f>DatosDelitos!H147</f>
        <v>14</v>
      </c>
      <c r="G27" s="81">
        <f>DatosDelitos!I147</f>
        <v>2</v>
      </c>
      <c r="H27" s="81">
        <f>DatosDelitos!J147</f>
        <v>0</v>
      </c>
      <c r="I27" s="81">
        <f>DatosDelitos!K147</f>
        <v>0</v>
      </c>
      <c r="J27" s="81">
        <f>DatosDelitos!L147</f>
        <v>0</v>
      </c>
      <c r="K27" s="81">
        <f>DatosDelitos!N147</f>
        <v>0</v>
      </c>
      <c r="L27" s="82">
        <f>DatosDelitos!O147</f>
        <v>3</v>
      </c>
    </row>
    <row r="28" spans="2:12" ht="13.15" customHeight="1" x14ac:dyDescent="0.2">
      <c r="B28" s="234" t="s">
        <v>921</v>
      </c>
      <c r="C28" s="234"/>
      <c r="D28" s="80">
        <f>DatosDelitos!B156+SUM(DatosDelitos!B167:B172)</f>
        <v>97</v>
      </c>
      <c r="E28" s="81">
        <f>DatosDelitos!G156+SUM(DatosDelitos!G167:G172)</f>
        <v>7</v>
      </c>
      <c r="F28" s="81">
        <f>DatosDelitos!H156+SUM(DatosDelitos!H167:H172)</f>
        <v>2</v>
      </c>
      <c r="G28" s="81">
        <f>DatosDelitos!I156+SUM(DatosDelitos!I167:I172)</f>
        <v>4</v>
      </c>
      <c r="H28" s="81">
        <f>DatosDelitos!J156+SUM(DatosDelitos!J167:J172)</f>
        <v>1</v>
      </c>
      <c r="I28" s="81">
        <f>DatosDelitos!K156+SUM(DatosDelitos!K167:K172)</f>
        <v>1</v>
      </c>
      <c r="J28" s="81">
        <f>DatosDelitos!L156+SUM(DatosDelitos!L167:L172)</f>
        <v>0</v>
      </c>
      <c r="K28" s="81">
        <f>DatosDelitos!N156+SUM(DatosDelitos!N167:N172)</f>
        <v>2</v>
      </c>
      <c r="L28" s="81">
        <f>DatosDelitos!O156+SUM(DatosDelitos!O167:P172)</f>
        <v>2</v>
      </c>
    </row>
    <row r="29" spans="2:12" ht="13.15" customHeight="1" x14ac:dyDescent="0.2">
      <c r="B29" s="234" t="s">
        <v>922</v>
      </c>
      <c r="C29" s="234"/>
      <c r="D29" s="80">
        <f>SUM(DatosDelitos!B173:B177)</f>
        <v>974</v>
      </c>
      <c r="E29" s="81">
        <f>SUM(DatosDelitos!G173:G177)</f>
        <v>289</v>
      </c>
      <c r="F29" s="81">
        <f>SUM(DatosDelitos!H173:H177)</f>
        <v>199</v>
      </c>
      <c r="G29" s="81">
        <f>SUM(DatosDelitos!I173:I177)</f>
        <v>12</v>
      </c>
      <c r="H29" s="81">
        <f>SUM(DatosDelitos!J173:J177)</f>
        <v>4</v>
      </c>
      <c r="I29" s="81">
        <f>SUM(DatosDelitos!K173:K177)</f>
        <v>0</v>
      </c>
      <c r="J29" s="81">
        <f>SUM(DatosDelitos!L173:L177)</f>
        <v>0</v>
      </c>
      <c r="K29" s="81">
        <f>SUM(DatosDelitos!N173:N177)</f>
        <v>41</v>
      </c>
      <c r="L29" s="81">
        <f>SUM(DatosDelitos!O173:O177)</f>
        <v>8</v>
      </c>
    </row>
    <row r="30" spans="2:12" ht="13.15" customHeight="1" x14ac:dyDescent="0.2">
      <c r="B30" s="234" t="s">
        <v>923</v>
      </c>
      <c r="C30" s="234"/>
      <c r="D30" s="80">
        <f>DatosDelitos!B178</f>
        <v>928</v>
      </c>
      <c r="E30" s="81">
        <f>DatosDelitos!G178</f>
        <v>182</v>
      </c>
      <c r="F30" s="81">
        <f>DatosDelitos!H178</f>
        <v>152</v>
      </c>
      <c r="G30" s="81">
        <f>DatosDelitos!I178</f>
        <v>0</v>
      </c>
      <c r="H30" s="81">
        <f>DatosDelitos!J178</f>
        <v>0</v>
      </c>
      <c r="I30" s="81">
        <f>DatosDelitos!K178</f>
        <v>0</v>
      </c>
      <c r="J30" s="81">
        <f>DatosDelitos!L178</f>
        <v>0</v>
      </c>
      <c r="K30" s="81">
        <f>DatosDelitos!N178</f>
        <v>3</v>
      </c>
      <c r="L30" s="81">
        <f>DatosDelitos!O178</f>
        <v>2343</v>
      </c>
    </row>
    <row r="31" spans="2:12" ht="13.15" customHeight="1" x14ac:dyDescent="0.2">
      <c r="B31" s="234" t="s">
        <v>924</v>
      </c>
      <c r="C31" s="234"/>
      <c r="D31" s="80">
        <f>DatosDelitos!B186</f>
        <v>628</v>
      </c>
      <c r="E31" s="81">
        <f>DatosDelitos!G186</f>
        <v>99</v>
      </c>
      <c r="F31" s="81">
        <f>DatosDelitos!H186</f>
        <v>85</v>
      </c>
      <c r="G31" s="81">
        <f>DatosDelitos!I186</f>
        <v>2</v>
      </c>
      <c r="H31" s="81">
        <f>DatosDelitos!J186</f>
        <v>1</v>
      </c>
      <c r="I31" s="81">
        <f>DatosDelitos!K186</f>
        <v>0</v>
      </c>
      <c r="J31" s="81">
        <f>DatosDelitos!L186</f>
        <v>0</v>
      </c>
      <c r="K31" s="81">
        <f>DatosDelitos!N186</f>
        <v>0</v>
      </c>
      <c r="L31" s="81">
        <f>DatosDelitos!O186</f>
        <v>63</v>
      </c>
    </row>
    <row r="32" spans="2:12" ht="13.15" customHeight="1" x14ac:dyDescent="0.2">
      <c r="B32" s="234" t="s">
        <v>925</v>
      </c>
      <c r="C32" s="234"/>
      <c r="D32" s="80">
        <f>DatosDelitos!B201</f>
        <v>185</v>
      </c>
      <c r="E32" s="81">
        <f>DatosDelitos!G201</f>
        <v>39</v>
      </c>
      <c r="F32" s="81">
        <f>DatosDelitos!H201</f>
        <v>7</v>
      </c>
      <c r="G32" s="81">
        <f>DatosDelitos!I201</f>
        <v>0</v>
      </c>
      <c r="H32" s="81">
        <f>DatosDelitos!J201</f>
        <v>0</v>
      </c>
      <c r="I32" s="81">
        <f>DatosDelitos!K201</f>
        <v>2</v>
      </c>
      <c r="J32" s="81">
        <f>DatosDelitos!L201</f>
        <v>1</v>
      </c>
      <c r="K32" s="81">
        <f>DatosDelitos!N201</f>
        <v>0</v>
      </c>
      <c r="L32" s="81">
        <f>DatosDelitos!O201</f>
        <v>28</v>
      </c>
    </row>
    <row r="33" spans="2:13" ht="13.15" customHeight="1" x14ac:dyDescent="0.2">
      <c r="B33" s="234" t="s">
        <v>926</v>
      </c>
      <c r="C33" s="234"/>
      <c r="D33" s="80">
        <f>DatosDelitos!B221</f>
        <v>1485</v>
      </c>
      <c r="E33" s="81">
        <f>DatosDelitos!G221</f>
        <v>296</v>
      </c>
      <c r="F33" s="81">
        <f>DatosDelitos!H221</f>
        <v>253</v>
      </c>
      <c r="G33" s="81">
        <f>DatosDelitos!I221</f>
        <v>8</v>
      </c>
      <c r="H33" s="81">
        <f>DatosDelitos!J221</f>
        <v>0</v>
      </c>
      <c r="I33" s="81">
        <f>DatosDelitos!K221</f>
        <v>0</v>
      </c>
      <c r="J33" s="81">
        <f>DatosDelitos!L221</f>
        <v>1</v>
      </c>
      <c r="K33" s="81">
        <f>DatosDelitos!N221</f>
        <v>10</v>
      </c>
      <c r="L33" s="81">
        <f>DatosDelitos!O221</f>
        <v>304</v>
      </c>
    </row>
    <row r="34" spans="2:13" ht="13.15" customHeight="1" x14ac:dyDescent="0.2">
      <c r="B34" s="234" t="s">
        <v>927</v>
      </c>
      <c r="C34" s="234"/>
      <c r="D34" s="80">
        <f>DatosDelitos!B242</f>
        <v>12</v>
      </c>
      <c r="E34" s="81">
        <f>DatosDelitos!G242</f>
        <v>2</v>
      </c>
      <c r="F34" s="81">
        <f>DatosDelitos!H242</f>
        <v>1</v>
      </c>
      <c r="G34" s="81">
        <f>DatosDelitos!I242</f>
        <v>0</v>
      </c>
      <c r="H34" s="81">
        <f>DatosDelitos!J242</f>
        <v>0</v>
      </c>
      <c r="I34" s="81">
        <f>DatosDelitos!K242</f>
        <v>0</v>
      </c>
      <c r="J34" s="81">
        <f>DatosDelitos!L242</f>
        <v>0</v>
      </c>
      <c r="K34" s="81">
        <f>DatosDelitos!N242</f>
        <v>0</v>
      </c>
      <c r="L34" s="81">
        <f>DatosDelitos!O242</f>
        <v>0</v>
      </c>
    </row>
    <row r="35" spans="2:13" ht="13.15" customHeight="1" x14ac:dyDescent="0.2">
      <c r="B35" s="234" t="s">
        <v>928</v>
      </c>
      <c r="C35" s="234"/>
      <c r="D35" s="80">
        <f>DatosDelitos!B269</f>
        <v>2042</v>
      </c>
      <c r="E35" s="81">
        <f>DatosDelitos!G269</f>
        <v>73</v>
      </c>
      <c r="F35" s="81">
        <f>DatosDelitos!H269</f>
        <v>80</v>
      </c>
      <c r="G35" s="81">
        <f>DatosDelitos!I269</f>
        <v>6</v>
      </c>
      <c r="H35" s="81">
        <f>DatosDelitos!J269</f>
        <v>0</v>
      </c>
      <c r="I35" s="81">
        <f>DatosDelitos!K269</f>
        <v>1</v>
      </c>
      <c r="J35" s="81">
        <f>DatosDelitos!L269</f>
        <v>0</v>
      </c>
      <c r="K35" s="81">
        <f>DatosDelitos!N269</f>
        <v>3</v>
      </c>
      <c r="L35" s="81">
        <f>DatosDelitos!O269</f>
        <v>144</v>
      </c>
    </row>
    <row r="36" spans="2:13" ht="38.25" customHeight="1" x14ac:dyDescent="0.2">
      <c r="B36" s="234" t="s">
        <v>929</v>
      </c>
      <c r="C36" s="234"/>
      <c r="D36" s="80">
        <f>DatosDelitos!B299</f>
        <v>2</v>
      </c>
      <c r="E36" s="81">
        <f>DatosDelitos!G299</f>
        <v>0</v>
      </c>
      <c r="F36" s="81">
        <f>DatosDelitos!H299</f>
        <v>0</v>
      </c>
      <c r="G36" s="81">
        <f>DatosDelitos!I299</f>
        <v>0</v>
      </c>
      <c r="H36" s="81">
        <f>DatosDelitos!J299</f>
        <v>0</v>
      </c>
      <c r="I36" s="81">
        <f>DatosDelitos!K299</f>
        <v>1</v>
      </c>
      <c r="J36" s="81">
        <f>DatosDelitos!L299</f>
        <v>0</v>
      </c>
      <c r="K36" s="81">
        <f>DatosDelitos!N299</f>
        <v>0</v>
      </c>
      <c r="L36" s="81">
        <f>DatosDelitos!O299</f>
        <v>0</v>
      </c>
    </row>
    <row r="37" spans="2:13" ht="13.15" customHeight="1" x14ac:dyDescent="0.2">
      <c r="B37" s="234" t="s">
        <v>930</v>
      </c>
      <c r="C37" s="234"/>
      <c r="D37" s="80">
        <f>DatosDelitos!B303</f>
        <v>1</v>
      </c>
      <c r="E37" s="81">
        <f>DatosDelitos!G303</f>
        <v>0</v>
      </c>
      <c r="F37" s="81">
        <f>DatosDelitos!H303</f>
        <v>0</v>
      </c>
      <c r="G37" s="81">
        <f>DatosDelitos!I303</f>
        <v>0</v>
      </c>
      <c r="H37" s="81">
        <f>DatosDelitos!J303</f>
        <v>0</v>
      </c>
      <c r="I37" s="81">
        <f>DatosDelitos!K303</f>
        <v>0</v>
      </c>
      <c r="J37" s="81">
        <f>DatosDelitos!L303</f>
        <v>0</v>
      </c>
      <c r="K37" s="81">
        <f>DatosDelitos!N303</f>
        <v>0</v>
      </c>
      <c r="L37" s="81">
        <f>DatosDelitos!O303</f>
        <v>0</v>
      </c>
    </row>
    <row r="38" spans="2:13" ht="13.15" customHeight="1" x14ac:dyDescent="0.2">
      <c r="B38" s="234" t="s">
        <v>931</v>
      </c>
      <c r="C38" s="234"/>
      <c r="D38" s="80">
        <f>DatosDelitos!B310+DatosDelitos!B316+DatosDelitos!B318</f>
        <v>1</v>
      </c>
      <c r="E38" s="81">
        <f>DatosDelitos!G310+DatosDelitos!G316+DatosDelitos!G318</f>
        <v>1</v>
      </c>
      <c r="F38" s="81">
        <f>DatosDelitos!H310+DatosDelitos!H316+DatosDelitos!H318</f>
        <v>1</v>
      </c>
      <c r="G38" s="81">
        <f>DatosDelitos!I310+DatosDelitos!I316+DatosDelitos!I318</f>
        <v>0</v>
      </c>
      <c r="H38" s="81">
        <f>DatosDelitos!J310+DatosDelitos!J316+DatosDelitos!J318</f>
        <v>0</v>
      </c>
      <c r="I38" s="81">
        <f>DatosDelitos!K310+DatosDelitos!K316+DatosDelitos!K318</f>
        <v>0</v>
      </c>
      <c r="J38" s="81">
        <f>DatosDelitos!L310+DatosDelitos!L316+DatosDelitos!L318</f>
        <v>0</v>
      </c>
      <c r="K38" s="81">
        <f>DatosDelitos!N310+DatosDelitos!N316+DatosDelitos!N318</f>
        <v>0</v>
      </c>
      <c r="L38" s="81">
        <f>DatosDelitos!O310+DatosDelitos!O316+DatosDelitos!O318</f>
        <v>0</v>
      </c>
    </row>
    <row r="39" spans="2:13" ht="13.15" customHeight="1" x14ac:dyDescent="0.2">
      <c r="B39" s="234" t="s">
        <v>932</v>
      </c>
      <c r="C39" s="234"/>
      <c r="D39" s="80">
        <f>DatosDelitos!B321</f>
        <v>13842</v>
      </c>
      <c r="E39" s="81">
        <f>DatosDelitos!G321</f>
        <v>334</v>
      </c>
      <c r="F39" s="81">
        <f>DatosDelitos!H321</f>
        <v>0</v>
      </c>
      <c r="G39" s="81">
        <f>DatosDelitos!I321</f>
        <v>5</v>
      </c>
      <c r="H39" s="81">
        <f>DatosDelitos!J321</f>
        <v>0</v>
      </c>
      <c r="I39" s="81">
        <f>DatosDelitos!K321</f>
        <v>6</v>
      </c>
      <c r="J39" s="81">
        <f>DatosDelitos!L321</f>
        <v>0</v>
      </c>
      <c r="K39" s="81">
        <f>DatosDelitos!N321</f>
        <v>0</v>
      </c>
      <c r="L39" s="81">
        <f>DatosDelitos!O321</f>
        <v>2</v>
      </c>
    </row>
    <row r="40" spans="2:13" ht="13.15" customHeight="1" x14ac:dyDescent="0.2">
      <c r="B40" s="234" t="s">
        <v>933</v>
      </c>
      <c r="C40" s="234"/>
      <c r="D40" s="80">
        <f>DatosDelitos!B323</f>
        <v>19</v>
      </c>
      <c r="E40" s="80">
        <f>DatosDelitos!G323</f>
        <v>3</v>
      </c>
      <c r="F40" s="80">
        <f>DatosDelitos!H323</f>
        <v>0</v>
      </c>
      <c r="G40" s="80">
        <f>DatosDelitos!I323</f>
        <v>0</v>
      </c>
      <c r="H40" s="80">
        <f>DatosDelitos!J323</f>
        <v>2</v>
      </c>
      <c r="I40" s="80">
        <f>DatosDelitos!K323</f>
        <v>0</v>
      </c>
      <c r="J40" s="80">
        <f>DatosDelitos!L323</f>
        <v>0</v>
      </c>
      <c r="K40" s="80">
        <f>DatosDelitos!N323</f>
        <v>0</v>
      </c>
      <c r="L40" s="80">
        <f>DatosDelitos!O323</f>
        <v>1</v>
      </c>
    </row>
    <row r="41" spans="2:13" ht="13.15" customHeight="1" x14ac:dyDescent="0.2">
      <c r="B41" s="234" t="s">
        <v>623</v>
      </c>
      <c r="C41" s="234"/>
      <c r="D41" s="80">
        <f>DatosDelitos!B325</f>
        <v>0</v>
      </c>
      <c r="E41" s="80">
        <f>DatosDelitos!G325</f>
        <v>0</v>
      </c>
      <c r="F41" s="80">
        <f>DatosDelitos!H325</f>
        <v>0</v>
      </c>
      <c r="G41" s="80">
        <f>DatosDelitos!I325</f>
        <v>0</v>
      </c>
      <c r="H41" s="80">
        <f>DatosDelitos!J325</f>
        <v>0</v>
      </c>
      <c r="I41" s="80">
        <f>DatosDelitos!K325</f>
        <v>0</v>
      </c>
      <c r="J41" s="80">
        <f>DatosDelitos!L325</f>
        <v>0</v>
      </c>
      <c r="K41" s="80">
        <f>DatosDelitos!N325</f>
        <v>0</v>
      </c>
      <c r="L41" s="80">
        <f>DatosDelitos!O325</f>
        <v>0</v>
      </c>
    </row>
    <row r="42" spans="2:13" ht="13.9" customHeight="1" thickBot="1" x14ac:dyDescent="0.25">
      <c r="B42" s="237" t="s">
        <v>624</v>
      </c>
      <c r="C42" s="237"/>
      <c r="D42" s="83">
        <f>SUM(D11:D41)</f>
        <v>86769</v>
      </c>
      <c r="E42" s="83">
        <f t="shared" ref="E42:L42" si="0">SUM(E11:E41)</f>
        <v>3723</v>
      </c>
      <c r="F42" s="83">
        <f t="shared" si="0"/>
        <v>2483</v>
      </c>
      <c r="G42" s="83">
        <f t="shared" si="0"/>
        <v>207</v>
      </c>
      <c r="H42" s="83">
        <f t="shared" si="0"/>
        <v>46</v>
      </c>
      <c r="I42" s="83">
        <f t="shared" si="0"/>
        <v>25</v>
      </c>
      <c r="J42" s="83">
        <f t="shared" si="0"/>
        <v>14</v>
      </c>
      <c r="K42" s="83">
        <f t="shared" si="0"/>
        <v>170</v>
      </c>
      <c r="L42" s="83">
        <f t="shared" si="0"/>
        <v>4253</v>
      </c>
    </row>
    <row r="45" spans="2:13" ht="15.75" x14ac:dyDescent="0.25">
      <c r="B45" s="84" t="s">
        <v>934</v>
      </c>
      <c r="C45" s="85"/>
      <c r="D45" s="85"/>
      <c r="E45" s="85"/>
      <c r="F45" s="85"/>
      <c r="G45" s="85"/>
      <c r="H45" s="85"/>
      <c r="I45" s="85"/>
      <c r="J45" s="85"/>
      <c r="K45" s="85"/>
      <c r="L45" s="85"/>
      <c r="M45" s="85"/>
    </row>
    <row r="47" spans="2:13" ht="39" thickBot="1" x14ac:dyDescent="0.25">
      <c r="D47" s="60" t="s">
        <v>898</v>
      </c>
      <c r="E47" s="62" t="s">
        <v>899</v>
      </c>
    </row>
    <row r="48" spans="2:13" ht="13.15" customHeight="1" x14ac:dyDescent="0.25">
      <c r="B48" s="236" t="s">
        <v>935</v>
      </c>
      <c r="C48" s="236"/>
      <c r="D48" s="86">
        <f>DatosDelitos!E5</f>
        <v>6</v>
      </c>
      <c r="E48" s="86">
        <f>DatosDelitos!F5</f>
        <v>0</v>
      </c>
    </row>
    <row r="49" spans="2:5" ht="13.15" customHeight="1" x14ac:dyDescent="0.25">
      <c r="B49" s="236" t="s">
        <v>936</v>
      </c>
      <c r="C49" s="236"/>
      <c r="D49" s="86">
        <f>DatosDelitos!E13-DatosDelitos!E17</f>
        <v>671</v>
      </c>
      <c r="E49" s="86">
        <f>DatosDelitos!F13-DatosDelitos!F17</f>
        <v>226</v>
      </c>
    </row>
    <row r="50" spans="2:5" ht="13.15" customHeight="1" x14ac:dyDescent="0.25">
      <c r="B50" s="236" t="s">
        <v>276</v>
      </c>
      <c r="C50" s="236"/>
      <c r="D50" s="86">
        <f>DatosDelitos!E10</f>
        <v>0</v>
      </c>
      <c r="E50" s="86">
        <f>DatosDelitos!F10</f>
        <v>0</v>
      </c>
    </row>
    <row r="51" spans="2:5" ht="13.15" customHeight="1" x14ac:dyDescent="0.25">
      <c r="B51" s="236" t="s">
        <v>318</v>
      </c>
      <c r="C51" s="236"/>
      <c r="D51" s="86">
        <f>DatosDelitos!E20</f>
        <v>0</v>
      </c>
      <c r="E51" s="86">
        <f>DatosDelitos!F20</f>
        <v>0</v>
      </c>
    </row>
    <row r="52" spans="2:5" ht="13.15" customHeight="1" x14ac:dyDescent="0.25">
      <c r="B52" s="236" t="s">
        <v>321</v>
      </c>
      <c r="C52" s="236"/>
      <c r="D52" s="86">
        <f>DatosDelitos!E23</f>
        <v>0</v>
      </c>
      <c r="E52" s="86">
        <f>DatosDelitos!F23</f>
        <v>0</v>
      </c>
    </row>
    <row r="53" spans="2:5" ht="13.15" customHeight="1" x14ac:dyDescent="0.25">
      <c r="B53" s="236" t="s">
        <v>909</v>
      </c>
      <c r="C53" s="236"/>
      <c r="D53" s="86">
        <f>DatosDelitos!E17+DatosDelitos!E44</f>
        <v>2113</v>
      </c>
      <c r="E53" s="86">
        <f>DatosDelitos!F17+DatosDelitos!F44</f>
        <v>589</v>
      </c>
    </row>
    <row r="54" spans="2:5" ht="13.15" customHeight="1" x14ac:dyDescent="0.25">
      <c r="B54" s="236" t="s">
        <v>910</v>
      </c>
      <c r="C54" s="236"/>
      <c r="D54" s="86">
        <f>DatosDelitos!E30</f>
        <v>1046</v>
      </c>
      <c r="E54" s="86">
        <f>DatosDelitos!F30</f>
        <v>410</v>
      </c>
    </row>
    <row r="55" spans="2:5" ht="13.15" customHeight="1" x14ac:dyDescent="0.25">
      <c r="B55" s="236" t="s">
        <v>911</v>
      </c>
      <c r="C55" s="236"/>
      <c r="D55" s="86">
        <f>DatosDelitos!E42-DatosDelitos!E44</f>
        <v>1</v>
      </c>
      <c r="E55" s="86">
        <f>DatosDelitos!F42-DatosDelitos!F44</f>
        <v>1</v>
      </c>
    </row>
    <row r="56" spans="2:5" ht="13.15" customHeight="1" x14ac:dyDescent="0.25">
      <c r="B56" s="236" t="s">
        <v>912</v>
      </c>
      <c r="C56" s="236"/>
      <c r="D56" s="86">
        <f>DatosDelitos!E50</f>
        <v>65</v>
      </c>
      <c r="E56" s="86">
        <f>DatosDelitos!F50</f>
        <v>26</v>
      </c>
    </row>
    <row r="57" spans="2:5" ht="13.15" customHeight="1" x14ac:dyDescent="0.25">
      <c r="B57" s="236" t="s">
        <v>913</v>
      </c>
      <c r="C57" s="236"/>
      <c r="D57" s="86">
        <f>DatosDelitos!E72</f>
        <v>0</v>
      </c>
      <c r="E57" s="86">
        <f>DatosDelitos!F72</f>
        <v>0</v>
      </c>
    </row>
    <row r="58" spans="2:5" ht="27" customHeight="1" x14ac:dyDescent="0.25">
      <c r="B58" s="236" t="s">
        <v>937</v>
      </c>
      <c r="C58" s="236"/>
      <c r="D58" s="86">
        <f>DatosDelitos!E74</f>
        <v>25</v>
      </c>
      <c r="E58" s="86">
        <f>DatosDelitos!F74</f>
        <v>2</v>
      </c>
    </row>
    <row r="59" spans="2:5" ht="13.15" customHeight="1" x14ac:dyDescent="0.25">
      <c r="B59" s="236" t="s">
        <v>915</v>
      </c>
      <c r="C59" s="236"/>
      <c r="D59" s="86">
        <f>DatosDelitos!E82</f>
        <v>3</v>
      </c>
      <c r="E59" s="86">
        <f>DatosDelitos!F82</f>
        <v>1</v>
      </c>
    </row>
    <row r="60" spans="2:5" ht="13.15" customHeight="1" x14ac:dyDescent="0.25">
      <c r="B60" s="236" t="s">
        <v>916</v>
      </c>
      <c r="C60" s="236"/>
      <c r="D60" s="86">
        <f>DatosDelitos!E85</f>
        <v>149</v>
      </c>
      <c r="E60" s="86">
        <f>DatosDelitos!F85</f>
        <v>60</v>
      </c>
    </row>
    <row r="61" spans="2:5" ht="13.15" customHeight="1" x14ac:dyDescent="0.25">
      <c r="B61" s="236" t="s">
        <v>643</v>
      </c>
      <c r="C61" s="236"/>
      <c r="D61" s="86">
        <f>DatosDelitos!E97</f>
        <v>1024</v>
      </c>
      <c r="E61" s="86">
        <f>DatosDelitos!F97</f>
        <v>421</v>
      </c>
    </row>
    <row r="62" spans="2:5" ht="27" customHeight="1" x14ac:dyDescent="0.25">
      <c r="B62" s="236" t="s">
        <v>938</v>
      </c>
      <c r="C62" s="236"/>
      <c r="D62" s="86">
        <f>DatosDelitos!E131</f>
        <v>1</v>
      </c>
      <c r="E62" s="86">
        <f>DatosDelitos!F131</f>
        <v>0</v>
      </c>
    </row>
    <row r="63" spans="2:5" ht="13.15" customHeight="1" x14ac:dyDescent="0.25">
      <c r="B63" s="236" t="s">
        <v>918</v>
      </c>
      <c r="C63" s="236"/>
      <c r="D63" s="86">
        <f>DatosDelitos!E137</f>
        <v>0</v>
      </c>
      <c r="E63" s="86">
        <f>DatosDelitos!F137</f>
        <v>0</v>
      </c>
    </row>
    <row r="64" spans="2:5" ht="13.15" customHeight="1" x14ac:dyDescent="0.25">
      <c r="B64" s="236" t="s">
        <v>919</v>
      </c>
      <c r="C64" s="236"/>
      <c r="D64" s="86">
        <f>DatosDelitos!E144</f>
        <v>1</v>
      </c>
      <c r="E64" s="86">
        <f>DatosDelitos!F144</f>
        <v>0</v>
      </c>
    </row>
    <row r="65" spans="2:5" ht="40.5" customHeight="1" x14ac:dyDescent="0.25">
      <c r="B65" s="236" t="s">
        <v>920</v>
      </c>
      <c r="C65" s="236"/>
      <c r="D65" s="86">
        <f>DatosDelitos!E147</f>
        <v>5</v>
      </c>
      <c r="E65" s="86">
        <f>DatosDelitos!F147</f>
        <v>3</v>
      </c>
    </row>
    <row r="66" spans="2:5" ht="13.15" customHeight="1" x14ac:dyDescent="0.25">
      <c r="B66" s="236" t="s">
        <v>921</v>
      </c>
      <c r="C66" s="236"/>
      <c r="D66" s="87">
        <f>DatosDelitos!E156+SUM(DatosDelitos!E167:F172)</f>
        <v>3</v>
      </c>
      <c r="E66" s="87">
        <f>DatosDelitos!F156+SUM(DatosDelitos!F167:G172)</f>
        <v>1</v>
      </c>
    </row>
    <row r="67" spans="2:5" ht="13.15" customHeight="1" x14ac:dyDescent="0.25">
      <c r="B67" s="236" t="s">
        <v>922</v>
      </c>
      <c r="C67" s="236"/>
      <c r="D67" s="86">
        <f>SUM(DatosDelitos!E173:F177)</f>
        <v>33</v>
      </c>
      <c r="E67" s="86">
        <f>SUM(DatosDelitos!F173:G177)</f>
        <v>295</v>
      </c>
    </row>
    <row r="68" spans="2:5" ht="13.15" customHeight="1" x14ac:dyDescent="0.25">
      <c r="B68" s="236" t="s">
        <v>923</v>
      </c>
      <c r="C68" s="236"/>
      <c r="D68" s="86">
        <f>DatosDelitos!E178</f>
        <v>2490</v>
      </c>
      <c r="E68" s="86">
        <f>DatosDelitos!F178</f>
        <v>2167</v>
      </c>
    </row>
    <row r="69" spans="2:5" ht="13.15" customHeight="1" x14ac:dyDescent="0.25">
      <c r="B69" s="236" t="s">
        <v>924</v>
      </c>
      <c r="C69" s="236"/>
      <c r="D69" s="86">
        <f>DatosDelitos!E186</f>
        <v>103</v>
      </c>
      <c r="E69" s="86">
        <f>DatosDelitos!F186</f>
        <v>64</v>
      </c>
    </row>
    <row r="70" spans="2:5" ht="13.15" customHeight="1" x14ac:dyDescent="0.25">
      <c r="B70" s="236" t="s">
        <v>925</v>
      </c>
      <c r="C70" s="236"/>
      <c r="D70" s="86">
        <f>DatosDelitos!E201</f>
        <v>0</v>
      </c>
      <c r="E70" s="86">
        <f>DatosDelitos!F201</f>
        <v>31</v>
      </c>
    </row>
    <row r="71" spans="2:5" ht="13.15" customHeight="1" x14ac:dyDescent="0.25">
      <c r="B71" s="236" t="s">
        <v>926</v>
      </c>
      <c r="C71" s="236"/>
      <c r="D71" s="86">
        <f>DatosDelitos!E221</f>
        <v>736</v>
      </c>
      <c r="E71" s="86">
        <f>DatosDelitos!F221</f>
        <v>413</v>
      </c>
    </row>
    <row r="72" spans="2:5" ht="13.15" customHeight="1" x14ac:dyDescent="0.25">
      <c r="B72" s="236" t="s">
        <v>927</v>
      </c>
      <c r="C72" s="236"/>
      <c r="D72" s="86">
        <f>DatosDelitos!E242</f>
        <v>2</v>
      </c>
      <c r="E72" s="86">
        <f>DatosDelitos!F242</f>
        <v>0</v>
      </c>
    </row>
    <row r="73" spans="2:5" ht="13.15" customHeight="1" x14ac:dyDescent="0.25">
      <c r="B73" s="236" t="s">
        <v>928</v>
      </c>
      <c r="C73" s="236"/>
      <c r="D73" s="86">
        <f>DatosDelitos!E269</f>
        <v>341</v>
      </c>
      <c r="E73" s="86">
        <f>DatosDelitos!F269</f>
        <v>179</v>
      </c>
    </row>
    <row r="74" spans="2:5" ht="38.25" customHeight="1" x14ac:dyDescent="0.25">
      <c r="B74" s="236" t="s">
        <v>929</v>
      </c>
      <c r="C74" s="236"/>
      <c r="D74" s="86">
        <f>DatosDelitos!E299</f>
        <v>0</v>
      </c>
      <c r="E74" s="86">
        <f>DatosDelitos!F299</f>
        <v>0</v>
      </c>
    </row>
    <row r="75" spans="2:5" ht="13.15" customHeight="1" x14ac:dyDescent="0.25">
      <c r="B75" s="236" t="s">
        <v>930</v>
      </c>
      <c r="C75" s="236"/>
      <c r="D75" s="86">
        <f>DatosDelitos!E303</f>
        <v>0</v>
      </c>
      <c r="E75" s="86">
        <f>DatosDelitos!F303</f>
        <v>0</v>
      </c>
    </row>
    <row r="76" spans="2:5" ht="13.15" customHeight="1" x14ac:dyDescent="0.25">
      <c r="B76" s="236" t="s">
        <v>931</v>
      </c>
      <c r="C76" s="236"/>
      <c r="D76" s="86">
        <f>DatosDelitos!E310+DatosDelitos!E316+DatosDelitos!E318</f>
        <v>0</v>
      </c>
      <c r="E76" s="86">
        <f>DatosDelitos!F310+DatosDelitos!F316+DatosDelitos!F318</f>
        <v>0</v>
      </c>
    </row>
    <row r="77" spans="2:5" ht="13.9" customHeight="1" x14ac:dyDescent="0.25">
      <c r="B77" s="236" t="s">
        <v>932</v>
      </c>
      <c r="C77" s="236"/>
      <c r="D77" s="86">
        <f>DatosDelitos!E321</f>
        <v>230</v>
      </c>
      <c r="E77" s="86">
        <f>DatosDelitos!F321</f>
        <v>1</v>
      </c>
    </row>
    <row r="78" spans="2:5" ht="15" x14ac:dyDescent="0.25">
      <c r="B78" s="238" t="s">
        <v>933</v>
      </c>
      <c r="C78" s="238"/>
      <c r="D78" s="86">
        <f>DatosDelitos!E323</f>
        <v>0</v>
      </c>
      <c r="E78" s="86">
        <f>DatosDelitos!F323</f>
        <v>0</v>
      </c>
    </row>
    <row r="79" spans="2:5" ht="15" x14ac:dyDescent="0.25">
      <c r="B79" s="238" t="s">
        <v>623</v>
      </c>
      <c r="C79" s="238"/>
      <c r="D79" s="86">
        <f>DatosDelitos!E325</f>
        <v>0</v>
      </c>
      <c r="E79" s="86">
        <f>DatosDelitos!F325</f>
        <v>0</v>
      </c>
    </row>
    <row r="80" spans="2:5" ht="15" x14ac:dyDescent="0.25">
      <c r="B80" s="238" t="s">
        <v>188</v>
      </c>
      <c r="C80" s="238"/>
      <c r="D80" s="86">
        <f>SUM(D48:D79)</f>
        <v>9048</v>
      </c>
      <c r="E80" s="86">
        <f>SUM(E48:E79)</f>
        <v>4890</v>
      </c>
    </row>
    <row r="82" spans="2:13" s="90" customFormat="1" ht="15.75" x14ac:dyDescent="0.25">
      <c r="B82" s="88" t="s">
        <v>939</v>
      </c>
      <c r="C82" s="89"/>
      <c r="D82" s="89"/>
      <c r="E82" s="89"/>
      <c r="F82" s="89"/>
      <c r="G82" s="89"/>
      <c r="H82" s="89"/>
      <c r="I82" s="89"/>
      <c r="J82" s="89"/>
      <c r="K82" s="89"/>
      <c r="L82" s="89"/>
      <c r="M82" s="89"/>
    </row>
    <row r="83" spans="2:13" ht="13.5" thickBot="1" x14ac:dyDescent="0.25"/>
    <row r="84" spans="2:13" ht="38.25" x14ac:dyDescent="0.2">
      <c r="D84" s="91" t="s">
        <v>300</v>
      </c>
    </row>
    <row r="85" spans="2:13" ht="13.15" customHeight="1" x14ac:dyDescent="0.25">
      <c r="B85" s="236" t="s">
        <v>908</v>
      </c>
      <c r="C85" s="236"/>
      <c r="D85" s="86">
        <f>DatosDelitos!M5+DatosDelitos!M13-DatosDelitos!M17</f>
        <v>12</v>
      </c>
    </row>
    <row r="86" spans="2:13" ht="13.15" customHeight="1" x14ac:dyDescent="0.25">
      <c r="B86" s="236" t="s">
        <v>276</v>
      </c>
      <c r="C86" s="236"/>
      <c r="D86" s="86">
        <f>DatosDelitos!M10</f>
        <v>0</v>
      </c>
    </row>
    <row r="87" spans="2:13" ht="13.15" customHeight="1" x14ac:dyDescent="0.25">
      <c r="B87" s="236" t="s">
        <v>318</v>
      </c>
      <c r="C87" s="236"/>
      <c r="D87" s="86">
        <f>DatosDelitos!M20</f>
        <v>0</v>
      </c>
    </row>
    <row r="88" spans="2:13" ht="13.15" customHeight="1" x14ac:dyDescent="0.25">
      <c r="B88" s="236" t="s">
        <v>321</v>
      </c>
      <c r="C88" s="236"/>
      <c r="D88" s="86">
        <f>DatosDelitos!M23</f>
        <v>0</v>
      </c>
    </row>
    <row r="89" spans="2:13" ht="13.15" customHeight="1" x14ac:dyDescent="0.25">
      <c r="B89" s="236" t="s">
        <v>940</v>
      </c>
      <c r="C89" s="236"/>
      <c r="D89" s="86">
        <f>SUM(DatosDelitos!M17,DatosDelitos!M44)</f>
        <v>3</v>
      </c>
    </row>
    <row r="90" spans="2:13" ht="13.15" customHeight="1" x14ac:dyDescent="0.25">
      <c r="B90" s="236" t="s">
        <v>910</v>
      </c>
      <c r="C90" s="236"/>
      <c r="D90" s="86">
        <f>DatosDelitos!M30</f>
        <v>28</v>
      </c>
    </row>
    <row r="91" spans="2:13" ht="13.15" customHeight="1" x14ac:dyDescent="0.25">
      <c r="B91" s="236" t="s">
        <v>911</v>
      </c>
      <c r="C91" s="236"/>
      <c r="D91" s="86">
        <f>DatosDelitos!M42-DatosDelitos!M44</f>
        <v>2</v>
      </c>
    </row>
    <row r="92" spans="2:13" ht="13.15" customHeight="1" x14ac:dyDescent="0.25">
      <c r="B92" s="236" t="s">
        <v>912</v>
      </c>
      <c r="C92" s="236"/>
      <c r="D92" s="86">
        <f>DatosDelitos!M50</f>
        <v>0</v>
      </c>
    </row>
    <row r="93" spans="2:13" ht="13.15" customHeight="1" x14ac:dyDescent="0.25">
      <c r="B93" s="236" t="s">
        <v>913</v>
      </c>
      <c r="C93" s="236"/>
      <c r="D93" s="86">
        <f>DatosDelitos!M72</f>
        <v>1</v>
      </c>
    </row>
    <row r="94" spans="2:13" ht="27" customHeight="1" x14ac:dyDescent="0.25">
      <c r="B94" s="236" t="s">
        <v>937</v>
      </c>
      <c r="C94" s="236"/>
      <c r="D94" s="86">
        <f>DatosDelitos!M74</f>
        <v>0</v>
      </c>
    </row>
    <row r="95" spans="2:13" ht="13.15" customHeight="1" x14ac:dyDescent="0.25">
      <c r="B95" s="236" t="s">
        <v>915</v>
      </c>
      <c r="C95" s="236"/>
      <c r="D95" s="86">
        <f>DatosDelitos!M82</f>
        <v>1</v>
      </c>
    </row>
    <row r="96" spans="2:13" ht="13.15" customHeight="1" x14ac:dyDescent="0.25">
      <c r="B96" s="236" t="s">
        <v>916</v>
      </c>
      <c r="C96" s="236"/>
      <c r="D96" s="86">
        <f>DatosDelitos!M85</f>
        <v>1</v>
      </c>
    </row>
    <row r="97" spans="2:4" ht="13.15" customHeight="1" x14ac:dyDescent="0.25">
      <c r="B97" s="236" t="s">
        <v>643</v>
      </c>
      <c r="C97" s="236"/>
      <c r="D97" s="86">
        <f>DatosDelitos!M97</f>
        <v>65</v>
      </c>
    </row>
    <row r="98" spans="2:4" ht="27" customHeight="1" x14ac:dyDescent="0.25">
      <c r="B98" s="236" t="s">
        <v>938</v>
      </c>
      <c r="C98" s="236"/>
      <c r="D98" s="86">
        <f>DatosDelitos!M131</f>
        <v>14</v>
      </c>
    </row>
    <row r="99" spans="2:4" ht="13.15" customHeight="1" x14ac:dyDescent="0.25">
      <c r="B99" s="236" t="s">
        <v>918</v>
      </c>
      <c r="C99" s="236"/>
      <c r="D99" s="86">
        <f>DatosDelitos!M137</f>
        <v>5</v>
      </c>
    </row>
    <row r="100" spans="2:4" ht="13.15" customHeight="1" x14ac:dyDescent="0.25">
      <c r="B100" s="236" t="s">
        <v>919</v>
      </c>
      <c r="C100" s="236"/>
      <c r="D100" s="86">
        <f>DatosDelitos!M144</f>
        <v>1</v>
      </c>
    </row>
    <row r="101" spans="2:4" ht="13.15" customHeight="1" x14ac:dyDescent="0.25">
      <c r="B101" s="236" t="s">
        <v>941</v>
      </c>
      <c r="C101" s="236"/>
      <c r="D101" s="86">
        <f>DatosDelitos!M148</f>
        <v>19</v>
      </c>
    </row>
    <row r="102" spans="2:4" ht="13.15" customHeight="1" x14ac:dyDescent="0.25">
      <c r="B102" s="236" t="s">
        <v>850</v>
      </c>
      <c r="C102" s="236"/>
      <c r="D102" s="86">
        <f>SUM(DatosDelitos!M149,DatosDelitos!M150)</f>
        <v>2</v>
      </c>
    </row>
    <row r="103" spans="2:4" ht="13.15" customHeight="1" x14ac:dyDescent="0.25">
      <c r="B103" s="236" t="s">
        <v>848</v>
      </c>
      <c r="C103" s="236"/>
      <c r="D103" s="86">
        <f>SUM(DatosDelitos!M151:N155)</f>
        <v>20</v>
      </c>
    </row>
    <row r="104" spans="2:4" ht="13.15" customHeight="1" x14ac:dyDescent="0.25">
      <c r="B104" s="236" t="s">
        <v>921</v>
      </c>
      <c r="C104" s="236"/>
      <c r="D104" s="86">
        <f>SUM(SUM(DatosDelitos!M157:N160),SUM(DatosDelitos!M167:N172))</f>
        <v>0</v>
      </c>
    </row>
    <row r="105" spans="2:4" ht="13.15" customHeight="1" x14ac:dyDescent="0.25">
      <c r="B105" s="236" t="s">
        <v>942</v>
      </c>
      <c r="C105" s="236"/>
      <c r="D105" s="86">
        <f>SUM(DatosDelitos!M161:N165)</f>
        <v>2</v>
      </c>
    </row>
    <row r="106" spans="2:4" ht="13.15" customHeight="1" x14ac:dyDescent="0.25">
      <c r="B106" s="236" t="s">
        <v>922</v>
      </c>
      <c r="C106" s="236"/>
      <c r="D106" s="86">
        <f>SUM(DatosDelitos!M173:N177)</f>
        <v>79</v>
      </c>
    </row>
    <row r="107" spans="2:4" ht="13.15" customHeight="1" x14ac:dyDescent="0.25">
      <c r="B107" s="236" t="s">
        <v>923</v>
      </c>
      <c r="C107" s="236"/>
      <c r="D107" s="86">
        <f>DatosDelitos!M178</f>
        <v>22</v>
      </c>
    </row>
    <row r="108" spans="2:4" ht="13.15" customHeight="1" x14ac:dyDescent="0.25">
      <c r="B108" s="236" t="s">
        <v>924</v>
      </c>
      <c r="C108" s="236"/>
      <c r="D108" s="86">
        <f>DatosDelitos!M186</f>
        <v>10</v>
      </c>
    </row>
    <row r="109" spans="2:4" ht="13.15" customHeight="1" x14ac:dyDescent="0.25">
      <c r="B109" s="236" t="s">
        <v>925</v>
      </c>
      <c r="C109" s="236"/>
      <c r="D109" s="86">
        <f>DatosDelitos!M201</f>
        <v>28</v>
      </c>
    </row>
    <row r="110" spans="2:4" ht="13.15" customHeight="1" x14ac:dyDescent="0.25">
      <c r="B110" s="236" t="s">
        <v>926</v>
      </c>
      <c r="C110" s="236"/>
      <c r="D110" s="86">
        <f>DatosDelitos!M221</f>
        <v>8</v>
      </c>
    </row>
    <row r="111" spans="2:4" ht="13.15" customHeight="1" x14ac:dyDescent="0.25">
      <c r="B111" s="236" t="s">
        <v>927</v>
      </c>
      <c r="C111" s="236"/>
      <c r="D111" s="86">
        <f>DatosDelitos!M242</f>
        <v>4</v>
      </c>
    </row>
    <row r="112" spans="2:4" ht="13.15" customHeight="1" x14ac:dyDescent="0.25">
      <c r="B112" s="236" t="s">
        <v>928</v>
      </c>
      <c r="C112" s="236"/>
      <c r="D112" s="86">
        <f>DatosDelitos!M269</f>
        <v>22</v>
      </c>
    </row>
    <row r="113" spans="2:4" ht="38.25" customHeight="1" x14ac:dyDescent="0.25">
      <c r="B113" s="236" t="s">
        <v>929</v>
      </c>
      <c r="C113" s="236"/>
      <c r="D113" s="86">
        <f>DatosDelitos!M299</f>
        <v>0</v>
      </c>
    </row>
    <row r="114" spans="2:4" ht="13.15" customHeight="1" x14ac:dyDescent="0.25">
      <c r="B114" s="236" t="s">
        <v>930</v>
      </c>
      <c r="C114" s="236"/>
      <c r="D114" s="86">
        <f>DatosDelitos!M303</f>
        <v>0</v>
      </c>
    </row>
    <row r="115" spans="2:4" ht="13.15" customHeight="1" x14ac:dyDescent="0.25">
      <c r="B115" s="236" t="s">
        <v>931</v>
      </c>
      <c r="C115" s="236"/>
      <c r="D115" s="86">
        <f>DatosDelitos!M310+DatosDelitos!M318</f>
        <v>0</v>
      </c>
    </row>
    <row r="116" spans="2:4" ht="13.15" customHeight="1" x14ac:dyDescent="0.25">
      <c r="B116" s="236" t="s">
        <v>614</v>
      </c>
      <c r="C116" s="236"/>
      <c r="D116" s="86">
        <f>DatosDelitos!M316</f>
        <v>0</v>
      </c>
    </row>
    <row r="117" spans="2:4" ht="13.9" customHeight="1" x14ac:dyDescent="0.25">
      <c r="B117" s="236" t="s">
        <v>932</v>
      </c>
      <c r="C117" s="236"/>
      <c r="D117" s="86">
        <f>DatosDelitos!M321</f>
        <v>0</v>
      </c>
    </row>
    <row r="118" spans="2:4" ht="15" x14ac:dyDescent="0.25">
      <c r="B118" s="238" t="s">
        <v>933</v>
      </c>
      <c r="C118" s="238"/>
      <c r="D118" s="86">
        <f>DatosDelitos!M323</f>
        <v>0</v>
      </c>
    </row>
    <row r="119" spans="2:4" ht="15" x14ac:dyDescent="0.25">
      <c r="B119" s="238" t="s">
        <v>623</v>
      </c>
      <c r="C119" s="238"/>
      <c r="D119" s="86">
        <f>DatosDelitos!M325</f>
        <v>0</v>
      </c>
    </row>
    <row r="120" spans="2:4" ht="15" x14ac:dyDescent="0.25">
      <c r="B120" s="236" t="s">
        <v>188</v>
      </c>
      <c r="C120" s="236"/>
      <c r="D120" s="86">
        <f>SUM(D85:D119)</f>
        <v>349</v>
      </c>
    </row>
  </sheetData>
  <mergeCells count="101">
    <mergeCell ref="B116:C116"/>
    <mergeCell ref="B117:C117"/>
    <mergeCell ref="B118:C118"/>
    <mergeCell ref="B119:C119"/>
    <mergeCell ref="B120:C120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5:C85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8:C48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7"/>
  <sheetViews>
    <sheetView showGridLines="0" workbookViewId="0"/>
  </sheetViews>
  <sheetFormatPr baseColWidth="10" defaultColWidth="9.140625" defaultRowHeight="15" x14ac:dyDescent="0.25"/>
  <cols>
    <col min="1" max="1" width="60.5703125" customWidth="1"/>
    <col min="2" max="2" width="16.42578125" customWidth="1"/>
    <col min="3" max="3" width="26.28515625" customWidth="1"/>
    <col min="4" max="4" width="25.5703125" customWidth="1"/>
    <col min="5" max="5" width="24.7109375" customWidth="1"/>
    <col min="6" max="6" width="25.5703125" customWidth="1"/>
    <col min="7" max="7" width="29.28515625" customWidth="1"/>
    <col min="8" max="8" width="31.5703125" customWidth="1"/>
    <col min="9" max="9" width="16.42578125" customWidth="1"/>
    <col min="10" max="10" width="17.85546875" customWidth="1"/>
    <col min="11" max="11" width="14.85546875" customWidth="1"/>
    <col min="12" max="12" width="17.140625" customWidth="1"/>
    <col min="13" max="13" width="22.42578125" customWidth="1"/>
    <col min="14" max="14" width="16.42578125" customWidth="1"/>
    <col min="15" max="15" width="10.28515625" customWidth="1"/>
    <col min="16" max="16" width="0.42578125" customWidth="1"/>
    <col min="17" max="17" width="1.140625" customWidth="1"/>
    <col min="18" max="18" width="0.28515625" customWidth="1"/>
    <col min="19" max="19" width="0.140625" customWidth="1"/>
  </cols>
  <sheetData>
    <row r="1" spans="1:15" x14ac:dyDescent="0.25">
      <c r="A1" s="3" t="s">
        <v>288</v>
      </c>
    </row>
    <row r="3" spans="1:15" x14ac:dyDescent="0.25">
      <c r="A3" s="4"/>
    </row>
    <row r="4" spans="1:15" x14ac:dyDescent="0.25">
      <c r="A4" s="7"/>
      <c r="B4" s="31" t="s">
        <v>289</v>
      </c>
      <c r="C4" s="31" t="s">
        <v>290</v>
      </c>
      <c r="D4" s="31" t="s">
        <v>291</v>
      </c>
      <c r="E4" s="31" t="s">
        <v>292</v>
      </c>
      <c r="F4" s="31" t="s">
        <v>293</v>
      </c>
      <c r="G4" s="31" t="s">
        <v>294</v>
      </c>
      <c r="H4" s="31" t="s">
        <v>295</v>
      </c>
      <c r="I4" s="31" t="s">
        <v>296</v>
      </c>
      <c r="J4" s="31" t="s">
        <v>297</v>
      </c>
      <c r="K4" s="31" t="s">
        <v>298</v>
      </c>
      <c r="L4" s="31" t="s">
        <v>299</v>
      </c>
      <c r="M4" s="31" t="s">
        <v>300</v>
      </c>
      <c r="N4" s="31" t="s">
        <v>301</v>
      </c>
      <c r="O4" s="31" t="s">
        <v>302</v>
      </c>
    </row>
    <row r="5" spans="1:15" ht="16.7" customHeight="1" x14ac:dyDescent="0.25">
      <c r="A5" s="35" t="s">
        <v>303</v>
      </c>
      <c r="B5" s="32">
        <v>76</v>
      </c>
      <c r="C5" s="32">
        <v>44</v>
      </c>
      <c r="D5" s="33">
        <v>0.72727272727272696</v>
      </c>
      <c r="E5" s="32">
        <v>6</v>
      </c>
      <c r="F5" s="32">
        <v>0</v>
      </c>
      <c r="G5" s="32">
        <v>12</v>
      </c>
      <c r="H5" s="32">
        <v>9</v>
      </c>
      <c r="I5" s="32">
        <v>9</v>
      </c>
      <c r="J5" s="32">
        <v>9</v>
      </c>
      <c r="K5" s="32">
        <v>7</v>
      </c>
      <c r="L5" s="32">
        <v>9</v>
      </c>
      <c r="M5" s="32">
        <v>0</v>
      </c>
      <c r="N5" s="32">
        <v>8</v>
      </c>
      <c r="O5" s="32">
        <v>6</v>
      </c>
    </row>
    <row r="6" spans="1:15" x14ac:dyDescent="0.25">
      <c r="A6" s="12" t="s">
        <v>304</v>
      </c>
      <c r="B6" s="13">
        <v>39</v>
      </c>
      <c r="C6" s="13">
        <v>31</v>
      </c>
      <c r="D6" s="34">
        <v>0.25806451612903197</v>
      </c>
      <c r="E6" s="13">
        <v>4</v>
      </c>
      <c r="F6" s="13">
        <v>0</v>
      </c>
      <c r="G6" s="13">
        <v>5</v>
      </c>
      <c r="H6" s="13">
        <v>0</v>
      </c>
      <c r="I6" s="13">
        <v>7</v>
      </c>
      <c r="J6" s="13">
        <v>5</v>
      </c>
      <c r="K6" s="13">
        <v>6</v>
      </c>
      <c r="L6" s="13">
        <v>4</v>
      </c>
      <c r="M6" s="13">
        <v>0</v>
      </c>
      <c r="N6" s="13">
        <v>8</v>
      </c>
      <c r="O6" s="24">
        <v>4</v>
      </c>
    </row>
    <row r="7" spans="1:15" x14ac:dyDescent="0.25">
      <c r="A7" s="12" t="s">
        <v>305</v>
      </c>
      <c r="B7" s="13">
        <v>6</v>
      </c>
      <c r="C7" s="13">
        <v>0</v>
      </c>
      <c r="D7" s="34">
        <v>0</v>
      </c>
      <c r="E7" s="13">
        <v>1</v>
      </c>
      <c r="F7" s="13">
        <v>0</v>
      </c>
      <c r="G7" s="13">
        <v>0</v>
      </c>
      <c r="H7" s="13">
        <v>0</v>
      </c>
      <c r="I7" s="13">
        <v>2</v>
      </c>
      <c r="J7" s="13">
        <v>4</v>
      </c>
      <c r="K7" s="13">
        <v>1</v>
      </c>
      <c r="L7" s="13">
        <v>5</v>
      </c>
      <c r="M7" s="13">
        <v>0</v>
      </c>
      <c r="N7" s="13">
        <v>0</v>
      </c>
      <c r="O7" s="24">
        <v>1</v>
      </c>
    </row>
    <row r="8" spans="1:15" x14ac:dyDescent="0.25">
      <c r="A8" s="12" t="s">
        <v>306</v>
      </c>
      <c r="B8" s="13">
        <v>25</v>
      </c>
      <c r="C8" s="13">
        <v>13</v>
      </c>
      <c r="D8" s="34">
        <v>0.92307692307692302</v>
      </c>
      <c r="E8" s="13">
        <v>0</v>
      </c>
      <c r="F8" s="13">
        <v>0</v>
      </c>
      <c r="G8" s="13">
        <v>7</v>
      </c>
      <c r="H8" s="13">
        <v>9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24">
        <v>1</v>
      </c>
    </row>
    <row r="9" spans="1:15" x14ac:dyDescent="0.25">
      <c r="A9" s="12" t="s">
        <v>307</v>
      </c>
      <c r="B9" s="13">
        <v>6</v>
      </c>
      <c r="C9" s="13">
        <v>0</v>
      </c>
      <c r="D9" s="34">
        <v>0</v>
      </c>
      <c r="E9" s="13">
        <v>1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4">
        <v>0</v>
      </c>
    </row>
    <row r="10" spans="1:15" ht="16.7" customHeight="1" x14ac:dyDescent="0.25">
      <c r="A10" s="35" t="s">
        <v>308</v>
      </c>
      <c r="B10" s="32">
        <v>9</v>
      </c>
      <c r="C10" s="32">
        <v>5</v>
      </c>
      <c r="D10" s="33">
        <v>0.8</v>
      </c>
      <c r="E10" s="32">
        <v>0</v>
      </c>
      <c r="F10" s="32">
        <v>0</v>
      </c>
      <c r="G10" s="32">
        <v>0</v>
      </c>
      <c r="H10" s="32">
        <v>0</v>
      </c>
      <c r="I10" s="32">
        <v>1</v>
      </c>
      <c r="J10" s="32">
        <v>0</v>
      </c>
      <c r="K10" s="32">
        <v>0</v>
      </c>
      <c r="L10" s="32">
        <v>0</v>
      </c>
      <c r="M10" s="32">
        <v>0</v>
      </c>
      <c r="N10" s="32">
        <v>0</v>
      </c>
      <c r="O10" s="32">
        <v>0</v>
      </c>
    </row>
    <row r="11" spans="1:15" x14ac:dyDescent="0.25">
      <c r="A11" s="12" t="s">
        <v>276</v>
      </c>
      <c r="B11" s="13">
        <v>2</v>
      </c>
      <c r="C11" s="13">
        <v>2</v>
      </c>
      <c r="D11" s="34">
        <v>0</v>
      </c>
      <c r="E11" s="13">
        <v>0</v>
      </c>
      <c r="F11" s="13">
        <v>0</v>
      </c>
      <c r="G11" s="13">
        <v>0</v>
      </c>
      <c r="H11" s="13">
        <v>0</v>
      </c>
      <c r="I11" s="13">
        <v>1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24">
        <v>0</v>
      </c>
    </row>
    <row r="12" spans="1:15" x14ac:dyDescent="0.25">
      <c r="A12" s="12" t="s">
        <v>309</v>
      </c>
      <c r="B12" s="13">
        <v>7</v>
      </c>
      <c r="C12" s="13">
        <v>3</v>
      </c>
      <c r="D12" s="34">
        <v>1.3333333333333299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24">
        <v>0</v>
      </c>
    </row>
    <row r="13" spans="1:15" ht="16.7" customHeight="1" x14ac:dyDescent="0.25">
      <c r="A13" s="35" t="s">
        <v>310</v>
      </c>
      <c r="B13" s="32">
        <v>36204</v>
      </c>
      <c r="C13" s="32">
        <v>38475</v>
      </c>
      <c r="D13" s="33">
        <v>-5.90253411306043E-2</v>
      </c>
      <c r="E13" s="32">
        <v>1836</v>
      </c>
      <c r="F13" s="32">
        <v>801</v>
      </c>
      <c r="G13" s="32">
        <v>505</v>
      </c>
      <c r="H13" s="32">
        <v>328</v>
      </c>
      <c r="I13" s="32">
        <v>31</v>
      </c>
      <c r="J13" s="32">
        <v>3</v>
      </c>
      <c r="K13" s="32">
        <v>0</v>
      </c>
      <c r="L13" s="32">
        <v>1</v>
      </c>
      <c r="M13" s="32">
        <v>12</v>
      </c>
      <c r="N13" s="32">
        <v>9</v>
      </c>
      <c r="O13" s="32">
        <v>581</v>
      </c>
    </row>
    <row r="14" spans="1:15" x14ac:dyDescent="0.25">
      <c r="A14" s="12" t="s">
        <v>311</v>
      </c>
      <c r="B14" s="13">
        <v>33087</v>
      </c>
      <c r="C14" s="13">
        <v>34898</v>
      </c>
      <c r="D14" s="34">
        <v>-5.1894091351939897E-2</v>
      </c>
      <c r="E14" s="13">
        <v>658</v>
      </c>
      <c r="F14" s="13">
        <v>199</v>
      </c>
      <c r="G14" s="13">
        <v>336</v>
      </c>
      <c r="H14" s="13">
        <v>203</v>
      </c>
      <c r="I14" s="13">
        <v>25</v>
      </c>
      <c r="J14" s="13">
        <v>3</v>
      </c>
      <c r="K14" s="13">
        <v>0</v>
      </c>
      <c r="L14" s="13">
        <v>0</v>
      </c>
      <c r="M14" s="13">
        <v>4</v>
      </c>
      <c r="N14" s="13">
        <v>5</v>
      </c>
      <c r="O14" s="24">
        <v>149</v>
      </c>
    </row>
    <row r="15" spans="1:15" x14ac:dyDescent="0.25">
      <c r="A15" s="12" t="s">
        <v>312</v>
      </c>
      <c r="B15" s="13">
        <v>9</v>
      </c>
      <c r="C15" s="13">
        <v>13</v>
      </c>
      <c r="D15" s="34">
        <v>-0.30769230769230799</v>
      </c>
      <c r="E15" s="13">
        <v>0</v>
      </c>
      <c r="F15" s="13">
        <v>7</v>
      </c>
      <c r="G15" s="13">
        <v>3</v>
      </c>
      <c r="H15" s="13">
        <v>17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24">
        <v>2</v>
      </c>
    </row>
    <row r="16" spans="1:15" x14ac:dyDescent="0.25">
      <c r="A16" s="12" t="s">
        <v>313</v>
      </c>
      <c r="B16" s="13">
        <v>1746</v>
      </c>
      <c r="C16" s="13">
        <v>2160</v>
      </c>
      <c r="D16" s="34">
        <v>-0.19166666666666701</v>
      </c>
      <c r="E16" s="13">
        <v>13</v>
      </c>
      <c r="F16" s="13">
        <v>20</v>
      </c>
      <c r="G16" s="13">
        <v>12</v>
      </c>
      <c r="H16" s="13">
        <v>20</v>
      </c>
      <c r="I16" s="13">
        <v>2</v>
      </c>
      <c r="J16" s="13">
        <v>0</v>
      </c>
      <c r="K16" s="13">
        <v>0</v>
      </c>
      <c r="L16" s="13">
        <v>0</v>
      </c>
      <c r="M16" s="13">
        <v>8</v>
      </c>
      <c r="N16" s="13">
        <v>0</v>
      </c>
      <c r="O16" s="24">
        <v>22</v>
      </c>
    </row>
    <row r="17" spans="1:15" x14ac:dyDescent="0.25">
      <c r="A17" s="12" t="s">
        <v>314</v>
      </c>
      <c r="B17" s="13">
        <v>1361</v>
      </c>
      <c r="C17" s="13">
        <v>1404</v>
      </c>
      <c r="D17" s="34">
        <v>-3.0626780626780599E-2</v>
      </c>
      <c r="E17" s="13">
        <v>1165</v>
      </c>
      <c r="F17" s="13">
        <v>575</v>
      </c>
      <c r="G17" s="13">
        <v>153</v>
      </c>
      <c r="H17" s="13">
        <v>88</v>
      </c>
      <c r="I17" s="13">
        <v>4</v>
      </c>
      <c r="J17" s="13">
        <v>0</v>
      </c>
      <c r="K17" s="13">
        <v>0</v>
      </c>
      <c r="L17" s="13">
        <v>1</v>
      </c>
      <c r="M17" s="13">
        <v>0</v>
      </c>
      <c r="N17" s="13">
        <v>4</v>
      </c>
      <c r="O17" s="24">
        <v>408</v>
      </c>
    </row>
    <row r="18" spans="1:15" x14ac:dyDescent="0.25">
      <c r="A18" s="12" t="s">
        <v>315</v>
      </c>
      <c r="B18" s="13">
        <v>1</v>
      </c>
      <c r="C18" s="13">
        <v>0</v>
      </c>
      <c r="D18" s="34">
        <v>0</v>
      </c>
      <c r="E18" s="13">
        <v>0</v>
      </c>
      <c r="F18" s="13">
        <v>0</v>
      </c>
      <c r="G18" s="13">
        <v>1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24">
        <v>0</v>
      </c>
    </row>
    <row r="19" spans="1:15" x14ac:dyDescent="0.25">
      <c r="A19" s="12" t="s">
        <v>316</v>
      </c>
      <c r="B19" s="13">
        <v>0</v>
      </c>
      <c r="C19" s="13">
        <v>0</v>
      </c>
      <c r="D19" s="34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24">
        <v>0</v>
      </c>
    </row>
    <row r="20" spans="1:15" ht="16.7" customHeight="1" x14ac:dyDescent="0.25">
      <c r="A20" s="35" t="s">
        <v>317</v>
      </c>
      <c r="B20" s="32">
        <v>40</v>
      </c>
      <c r="C20" s="32">
        <v>44</v>
      </c>
      <c r="D20" s="33">
        <v>-9.0909090909090898E-2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32">
        <v>0</v>
      </c>
      <c r="M20" s="32">
        <v>0</v>
      </c>
      <c r="N20" s="32">
        <v>0</v>
      </c>
      <c r="O20" s="32">
        <v>0</v>
      </c>
    </row>
    <row r="21" spans="1:15" x14ac:dyDescent="0.25">
      <c r="A21" s="12" t="s">
        <v>318</v>
      </c>
      <c r="B21" s="13">
        <v>27</v>
      </c>
      <c r="C21" s="13">
        <v>34</v>
      </c>
      <c r="D21" s="34">
        <v>-0.20588235294117599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24">
        <v>0</v>
      </c>
    </row>
    <row r="22" spans="1:15" x14ac:dyDescent="0.25">
      <c r="A22" s="12" t="s">
        <v>319</v>
      </c>
      <c r="B22" s="13">
        <v>13</v>
      </c>
      <c r="C22" s="13">
        <v>10</v>
      </c>
      <c r="D22" s="34">
        <v>0.3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24">
        <v>0</v>
      </c>
    </row>
    <row r="23" spans="1:15" ht="16.7" customHeight="1" x14ac:dyDescent="0.25">
      <c r="A23" s="35" t="s">
        <v>320</v>
      </c>
      <c r="B23" s="32">
        <v>0</v>
      </c>
      <c r="C23" s="32">
        <v>0</v>
      </c>
      <c r="D23" s="33">
        <v>0</v>
      </c>
      <c r="E23" s="32">
        <v>0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32">
        <v>0</v>
      </c>
      <c r="M23" s="32">
        <v>0</v>
      </c>
      <c r="N23" s="32">
        <v>0</v>
      </c>
      <c r="O23" s="32">
        <v>0</v>
      </c>
    </row>
    <row r="24" spans="1:15" x14ac:dyDescent="0.25">
      <c r="A24" s="12" t="s">
        <v>321</v>
      </c>
      <c r="B24" s="13">
        <v>0</v>
      </c>
      <c r="C24" s="13">
        <v>0</v>
      </c>
      <c r="D24" s="34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24">
        <v>0</v>
      </c>
    </row>
    <row r="25" spans="1:15" x14ac:dyDescent="0.25">
      <c r="A25" s="12" t="s">
        <v>322</v>
      </c>
      <c r="B25" s="13">
        <v>0</v>
      </c>
      <c r="C25" s="13">
        <v>0</v>
      </c>
      <c r="D25" s="34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24">
        <v>0</v>
      </c>
    </row>
    <row r="26" spans="1:15" x14ac:dyDescent="0.25">
      <c r="A26" s="12" t="s">
        <v>323</v>
      </c>
      <c r="B26" s="13">
        <v>0</v>
      </c>
      <c r="C26" s="13">
        <v>0</v>
      </c>
      <c r="D26" s="34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24">
        <v>0</v>
      </c>
    </row>
    <row r="27" spans="1:15" x14ac:dyDescent="0.25">
      <c r="A27" s="12" t="s">
        <v>324</v>
      </c>
      <c r="B27" s="13">
        <v>0</v>
      </c>
      <c r="C27" s="13">
        <v>0</v>
      </c>
      <c r="D27" s="34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24">
        <v>0</v>
      </c>
    </row>
    <row r="28" spans="1:15" x14ac:dyDescent="0.25">
      <c r="A28" s="12" t="s">
        <v>325</v>
      </c>
      <c r="B28" s="13">
        <v>0</v>
      </c>
      <c r="C28" s="13">
        <v>0</v>
      </c>
      <c r="D28" s="34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24">
        <v>0</v>
      </c>
    </row>
    <row r="29" spans="1:15" x14ac:dyDescent="0.25">
      <c r="A29" s="12" t="s">
        <v>326</v>
      </c>
      <c r="B29" s="13">
        <v>0</v>
      </c>
      <c r="C29" s="13">
        <v>0</v>
      </c>
      <c r="D29" s="34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24">
        <v>0</v>
      </c>
    </row>
    <row r="30" spans="1:15" ht="16.7" customHeight="1" x14ac:dyDescent="0.25">
      <c r="A30" s="35" t="s">
        <v>327</v>
      </c>
      <c r="B30" s="32">
        <v>5342</v>
      </c>
      <c r="C30" s="32">
        <v>5160</v>
      </c>
      <c r="D30" s="33">
        <v>3.5271317829457402E-2</v>
      </c>
      <c r="E30" s="32">
        <v>1046</v>
      </c>
      <c r="F30" s="32">
        <v>410</v>
      </c>
      <c r="G30" s="32">
        <v>145</v>
      </c>
      <c r="H30" s="32">
        <v>65</v>
      </c>
      <c r="I30" s="32">
        <v>3</v>
      </c>
      <c r="J30" s="32">
        <v>0</v>
      </c>
      <c r="K30" s="32">
        <v>2</v>
      </c>
      <c r="L30" s="32">
        <v>1</v>
      </c>
      <c r="M30" s="32">
        <v>28</v>
      </c>
      <c r="N30" s="32">
        <v>1</v>
      </c>
      <c r="O30" s="32">
        <v>372</v>
      </c>
    </row>
    <row r="31" spans="1:15" x14ac:dyDescent="0.25">
      <c r="A31" s="12" t="s">
        <v>328</v>
      </c>
      <c r="B31" s="13">
        <v>40</v>
      </c>
      <c r="C31" s="13">
        <v>36</v>
      </c>
      <c r="D31" s="34">
        <v>0.11111111111111099</v>
      </c>
      <c r="E31" s="13">
        <v>2</v>
      </c>
      <c r="F31" s="13">
        <v>1</v>
      </c>
      <c r="G31" s="13">
        <v>2</v>
      </c>
      <c r="H31" s="13">
        <v>1</v>
      </c>
      <c r="I31" s="13">
        <v>0</v>
      </c>
      <c r="J31" s="13">
        <v>0</v>
      </c>
      <c r="K31" s="13">
        <v>0</v>
      </c>
      <c r="L31" s="13">
        <v>0</v>
      </c>
      <c r="M31" s="13">
        <v>1</v>
      </c>
      <c r="N31" s="13">
        <v>0</v>
      </c>
      <c r="O31" s="24">
        <v>0</v>
      </c>
    </row>
    <row r="32" spans="1:15" x14ac:dyDescent="0.25">
      <c r="A32" s="12" t="s">
        <v>329</v>
      </c>
      <c r="B32" s="13">
        <v>5</v>
      </c>
      <c r="C32" s="13">
        <v>0</v>
      </c>
      <c r="D32" s="34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24">
        <v>0</v>
      </c>
    </row>
    <row r="33" spans="1:15" x14ac:dyDescent="0.25">
      <c r="A33" s="12" t="s">
        <v>330</v>
      </c>
      <c r="B33" s="13">
        <v>3086</v>
      </c>
      <c r="C33" s="13">
        <v>3137</v>
      </c>
      <c r="D33" s="34">
        <v>-1.6257570927637899E-2</v>
      </c>
      <c r="E33" s="13">
        <v>275</v>
      </c>
      <c r="F33" s="13">
        <v>153</v>
      </c>
      <c r="G33" s="13">
        <v>52</v>
      </c>
      <c r="H33" s="13">
        <v>19</v>
      </c>
      <c r="I33" s="13">
        <v>3</v>
      </c>
      <c r="J33" s="13">
        <v>0</v>
      </c>
      <c r="K33" s="13">
        <v>1</v>
      </c>
      <c r="L33" s="13">
        <v>0</v>
      </c>
      <c r="M33" s="13">
        <v>15</v>
      </c>
      <c r="N33" s="13">
        <v>0</v>
      </c>
      <c r="O33" s="24">
        <v>171</v>
      </c>
    </row>
    <row r="34" spans="1:15" x14ac:dyDescent="0.25">
      <c r="A34" s="12" t="s">
        <v>331</v>
      </c>
      <c r="B34" s="13">
        <v>301</v>
      </c>
      <c r="C34" s="13">
        <v>275</v>
      </c>
      <c r="D34" s="34">
        <v>9.4545454545454599E-2</v>
      </c>
      <c r="E34" s="13">
        <v>24</v>
      </c>
      <c r="F34" s="13">
        <v>3</v>
      </c>
      <c r="G34" s="13">
        <v>7</v>
      </c>
      <c r="H34" s="13">
        <v>2</v>
      </c>
      <c r="I34" s="13">
        <v>0</v>
      </c>
      <c r="J34" s="13">
        <v>0</v>
      </c>
      <c r="K34" s="13">
        <v>0</v>
      </c>
      <c r="L34" s="13">
        <v>1</v>
      </c>
      <c r="M34" s="13">
        <v>0</v>
      </c>
      <c r="N34" s="13">
        <v>0</v>
      </c>
      <c r="O34" s="24">
        <v>5</v>
      </c>
    </row>
    <row r="35" spans="1:15" x14ac:dyDescent="0.25">
      <c r="A35" s="12" t="s">
        <v>332</v>
      </c>
      <c r="B35" s="13">
        <v>1061</v>
      </c>
      <c r="C35" s="13">
        <v>929</v>
      </c>
      <c r="D35" s="34">
        <v>0.14208826695371399</v>
      </c>
      <c r="E35" s="13">
        <v>69</v>
      </c>
      <c r="F35" s="13">
        <v>19</v>
      </c>
      <c r="G35" s="13">
        <v>24</v>
      </c>
      <c r="H35" s="13">
        <v>9</v>
      </c>
      <c r="I35" s="13">
        <v>0</v>
      </c>
      <c r="J35" s="13">
        <v>0</v>
      </c>
      <c r="K35" s="13">
        <v>1</v>
      </c>
      <c r="L35" s="13">
        <v>0</v>
      </c>
      <c r="M35" s="13">
        <v>5</v>
      </c>
      <c r="N35" s="13">
        <v>0</v>
      </c>
      <c r="O35" s="24">
        <v>17</v>
      </c>
    </row>
    <row r="36" spans="1:15" x14ac:dyDescent="0.25">
      <c r="A36" s="12" t="s">
        <v>333</v>
      </c>
      <c r="B36" s="13">
        <v>498</v>
      </c>
      <c r="C36" s="13">
        <v>477</v>
      </c>
      <c r="D36" s="34">
        <v>4.40251572327044E-2</v>
      </c>
      <c r="E36" s="13">
        <v>543</v>
      </c>
      <c r="F36" s="13">
        <v>184</v>
      </c>
      <c r="G36" s="13">
        <v>38</v>
      </c>
      <c r="H36" s="13">
        <v>22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1</v>
      </c>
      <c r="O36" s="24">
        <v>139</v>
      </c>
    </row>
    <row r="37" spans="1:15" x14ac:dyDescent="0.25">
      <c r="A37" s="12" t="s">
        <v>334</v>
      </c>
      <c r="B37" s="13">
        <v>75</v>
      </c>
      <c r="C37" s="13">
        <v>81</v>
      </c>
      <c r="D37" s="34">
        <v>-7.4074074074074098E-2</v>
      </c>
      <c r="E37" s="13">
        <v>68</v>
      </c>
      <c r="F37" s="13">
        <v>32</v>
      </c>
      <c r="G37" s="13">
        <v>6</v>
      </c>
      <c r="H37" s="13">
        <v>7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24">
        <v>25</v>
      </c>
    </row>
    <row r="38" spans="1:15" x14ac:dyDescent="0.25">
      <c r="A38" s="12" t="s">
        <v>335</v>
      </c>
      <c r="B38" s="13">
        <v>61</v>
      </c>
      <c r="C38" s="13">
        <v>63</v>
      </c>
      <c r="D38" s="34">
        <v>-3.1746031746031703E-2</v>
      </c>
      <c r="E38" s="13">
        <v>52</v>
      </c>
      <c r="F38" s="13">
        <v>0</v>
      </c>
      <c r="G38" s="13">
        <v>6</v>
      </c>
      <c r="H38" s="13">
        <v>0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24">
        <v>0</v>
      </c>
    </row>
    <row r="39" spans="1:15" x14ac:dyDescent="0.25">
      <c r="A39" s="12" t="s">
        <v>336</v>
      </c>
      <c r="B39" s="13">
        <v>0</v>
      </c>
      <c r="C39" s="13">
        <v>0</v>
      </c>
      <c r="D39" s="34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24">
        <v>0</v>
      </c>
    </row>
    <row r="40" spans="1:15" x14ac:dyDescent="0.25">
      <c r="A40" s="12" t="s">
        <v>337</v>
      </c>
      <c r="B40" s="13">
        <v>2</v>
      </c>
      <c r="C40" s="13">
        <v>0</v>
      </c>
      <c r="D40" s="34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24">
        <v>0</v>
      </c>
    </row>
    <row r="41" spans="1:15" x14ac:dyDescent="0.25">
      <c r="A41" s="12" t="s">
        <v>338</v>
      </c>
      <c r="B41" s="13">
        <v>213</v>
      </c>
      <c r="C41" s="13">
        <v>162</v>
      </c>
      <c r="D41" s="34">
        <v>0.31481481481481499</v>
      </c>
      <c r="E41" s="13">
        <v>13</v>
      </c>
      <c r="F41" s="13">
        <v>18</v>
      </c>
      <c r="G41" s="13">
        <v>10</v>
      </c>
      <c r="H41" s="13">
        <v>5</v>
      </c>
      <c r="I41" s="13">
        <v>0</v>
      </c>
      <c r="J41" s="13">
        <v>0</v>
      </c>
      <c r="K41" s="13">
        <v>0</v>
      </c>
      <c r="L41" s="13">
        <v>0</v>
      </c>
      <c r="M41" s="13">
        <v>7</v>
      </c>
      <c r="N41" s="13">
        <v>0</v>
      </c>
      <c r="O41" s="24">
        <v>15</v>
      </c>
    </row>
    <row r="42" spans="1:15" ht="16.7" customHeight="1" x14ac:dyDescent="0.25">
      <c r="A42" s="35" t="s">
        <v>339</v>
      </c>
      <c r="B42" s="32">
        <v>769</v>
      </c>
      <c r="C42" s="32">
        <v>700</v>
      </c>
      <c r="D42" s="33">
        <v>9.8571428571428601E-2</v>
      </c>
      <c r="E42" s="32">
        <v>949</v>
      </c>
      <c r="F42" s="32">
        <v>15</v>
      </c>
      <c r="G42" s="32">
        <v>1</v>
      </c>
      <c r="H42" s="32">
        <v>36</v>
      </c>
      <c r="I42" s="32">
        <v>0</v>
      </c>
      <c r="J42" s="32">
        <v>1</v>
      </c>
      <c r="K42" s="32">
        <v>0</v>
      </c>
      <c r="L42" s="32">
        <v>0</v>
      </c>
      <c r="M42" s="32">
        <v>5</v>
      </c>
      <c r="N42" s="32">
        <v>1</v>
      </c>
      <c r="O42" s="32">
        <v>17</v>
      </c>
    </row>
    <row r="43" spans="1:15" x14ac:dyDescent="0.25">
      <c r="A43" s="12" t="s">
        <v>340</v>
      </c>
      <c r="B43" s="13">
        <v>7</v>
      </c>
      <c r="C43" s="13">
        <v>1</v>
      </c>
      <c r="D43" s="34">
        <v>6</v>
      </c>
      <c r="E43" s="13">
        <v>1</v>
      </c>
      <c r="F43" s="13">
        <v>0</v>
      </c>
      <c r="G43" s="13">
        <v>0</v>
      </c>
      <c r="H43" s="13">
        <v>2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24">
        <v>0</v>
      </c>
    </row>
    <row r="44" spans="1:15" x14ac:dyDescent="0.25">
      <c r="A44" s="12" t="s">
        <v>341</v>
      </c>
      <c r="B44" s="13">
        <v>750</v>
      </c>
      <c r="C44" s="13">
        <v>678</v>
      </c>
      <c r="D44" s="34">
        <v>0.106194690265487</v>
      </c>
      <c r="E44" s="13">
        <v>948</v>
      </c>
      <c r="F44" s="13">
        <v>14</v>
      </c>
      <c r="G44" s="13">
        <v>0</v>
      </c>
      <c r="H44" s="13">
        <v>29</v>
      </c>
      <c r="I44" s="13">
        <v>0</v>
      </c>
      <c r="J44" s="13">
        <v>1</v>
      </c>
      <c r="K44" s="13">
        <v>0</v>
      </c>
      <c r="L44" s="13">
        <v>0</v>
      </c>
      <c r="M44" s="13">
        <v>3</v>
      </c>
      <c r="N44" s="13">
        <v>1</v>
      </c>
      <c r="O44" s="24">
        <v>17</v>
      </c>
    </row>
    <row r="45" spans="1:15" x14ac:dyDescent="0.25">
      <c r="A45" s="12" t="s">
        <v>342</v>
      </c>
      <c r="B45" s="13">
        <v>0</v>
      </c>
      <c r="C45" s="13">
        <v>1</v>
      </c>
      <c r="D45" s="34">
        <v>-1</v>
      </c>
      <c r="E45" s="13">
        <v>0</v>
      </c>
      <c r="F45" s="13">
        <v>1</v>
      </c>
      <c r="G45" s="13">
        <v>0</v>
      </c>
      <c r="H45" s="13">
        <v>1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24">
        <v>0</v>
      </c>
    </row>
    <row r="46" spans="1:15" x14ac:dyDescent="0.25">
      <c r="A46" s="12" t="s">
        <v>343</v>
      </c>
      <c r="B46" s="13">
        <v>7</v>
      </c>
      <c r="C46" s="13">
        <v>5</v>
      </c>
      <c r="D46" s="34">
        <v>0.4</v>
      </c>
      <c r="E46" s="13">
        <v>0</v>
      </c>
      <c r="F46" s="13">
        <v>0</v>
      </c>
      <c r="G46" s="13">
        <v>1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1</v>
      </c>
      <c r="N46" s="13">
        <v>0</v>
      </c>
      <c r="O46" s="24">
        <v>0</v>
      </c>
    </row>
    <row r="47" spans="1:15" x14ac:dyDescent="0.25">
      <c r="A47" s="12" t="s">
        <v>344</v>
      </c>
      <c r="B47" s="13">
        <v>0</v>
      </c>
      <c r="C47" s="13">
        <v>0</v>
      </c>
      <c r="D47" s="34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24">
        <v>0</v>
      </c>
    </row>
    <row r="48" spans="1:15" x14ac:dyDescent="0.25">
      <c r="A48" s="12" t="s">
        <v>345</v>
      </c>
      <c r="B48" s="13">
        <v>5</v>
      </c>
      <c r="C48" s="13">
        <v>10</v>
      </c>
      <c r="D48" s="34">
        <v>-0.5</v>
      </c>
      <c r="E48" s="13">
        <v>0</v>
      </c>
      <c r="F48" s="13">
        <v>0</v>
      </c>
      <c r="G48" s="13">
        <v>0</v>
      </c>
      <c r="H48" s="13">
        <v>4</v>
      </c>
      <c r="I48" s="13">
        <v>0</v>
      </c>
      <c r="J48" s="13">
        <v>0</v>
      </c>
      <c r="K48" s="13">
        <v>0</v>
      </c>
      <c r="L48" s="13">
        <v>0</v>
      </c>
      <c r="M48" s="13">
        <v>1</v>
      </c>
      <c r="N48" s="13">
        <v>0</v>
      </c>
      <c r="O48" s="24">
        <v>0</v>
      </c>
    </row>
    <row r="49" spans="1:15" x14ac:dyDescent="0.25">
      <c r="A49" s="12" t="s">
        <v>346</v>
      </c>
      <c r="B49" s="13">
        <v>0</v>
      </c>
      <c r="C49" s="13">
        <v>5</v>
      </c>
      <c r="D49" s="34">
        <v>-1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24">
        <v>0</v>
      </c>
    </row>
    <row r="50" spans="1:15" ht="16.7" customHeight="1" x14ac:dyDescent="0.25">
      <c r="A50" s="35" t="s">
        <v>347</v>
      </c>
      <c r="B50" s="32">
        <v>856</v>
      </c>
      <c r="C50" s="32">
        <v>776</v>
      </c>
      <c r="D50" s="33">
        <v>0.10309278350515499</v>
      </c>
      <c r="E50" s="32">
        <v>65</v>
      </c>
      <c r="F50" s="32">
        <v>26</v>
      </c>
      <c r="G50" s="32">
        <v>80</v>
      </c>
      <c r="H50" s="32">
        <v>58</v>
      </c>
      <c r="I50" s="32">
        <v>111</v>
      </c>
      <c r="J50" s="32">
        <v>23</v>
      </c>
      <c r="K50" s="32">
        <v>0</v>
      </c>
      <c r="L50" s="32">
        <v>0</v>
      </c>
      <c r="M50" s="32">
        <v>0</v>
      </c>
      <c r="N50" s="32">
        <v>3</v>
      </c>
      <c r="O50" s="32">
        <v>43</v>
      </c>
    </row>
    <row r="51" spans="1:15" x14ac:dyDescent="0.25">
      <c r="A51" s="12" t="s">
        <v>348</v>
      </c>
      <c r="B51" s="13">
        <v>330</v>
      </c>
      <c r="C51" s="13">
        <v>235</v>
      </c>
      <c r="D51" s="34">
        <v>0.40425531914893598</v>
      </c>
      <c r="E51" s="13">
        <v>13</v>
      </c>
      <c r="F51" s="13">
        <v>0</v>
      </c>
      <c r="G51" s="13">
        <v>11</v>
      </c>
      <c r="H51" s="13">
        <v>0</v>
      </c>
      <c r="I51" s="13">
        <v>36</v>
      </c>
      <c r="J51" s="13">
        <v>9</v>
      </c>
      <c r="K51" s="13">
        <v>0</v>
      </c>
      <c r="L51" s="13">
        <v>0</v>
      </c>
      <c r="M51" s="13">
        <v>0</v>
      </c>
      <c r="N51" s="13">
        <v>2</v>
      </c>
      <c r="O51" s="24">
        <v>10</v>
      </c>
    </row>
    <row r="52" spans="1:15" x14ac:dyDescent="0.25">
      <c r="A52" s="12" t="s">
        <v>349</v>
      </c>
      <c r="B52" s="13">
        <v>15</v>
      </c>
      <c r="C52" s="13">
        <v>1</v>
      </c>
      <c r="D52" s="34">
        <v>14</v>
      </c>
      <c r="E52" s="13">
        <v>1</v>
      </c>
      <c r="F52" s="13">
        <v>0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24">
        <v>0</v>
      </c>
    </row>
    <row r="53" spans="1:15" x14ac:dyDescent="0.25">
      <c r="A53" s="12" t="s">
        <v>350</v>
      </c>
      <c r="B53" s="13">
        <v>221</v>
      </c>
      <c r="C53" s="13">
        <v>238</v>
      </c>
      <c r="D53" s="34">
        <v>-7.1428571428571397E-2</v>
      </c>
      <c r="E53" s="13">
        <v>29</v>
      </c>
      <c r="F53" s="13">
        <v>21</v>
      </c>
      <c r="G53" s="13">
        <v>35</v>
      </c>
      <c r="H53" s="13">
        <v>16</v>
      </c>
      <c r="I53" s="13">
        <v>30</v>
      </c>
      <c r="J53" s="13">
        <v>8</v>
      </c>
      <c r="K53" s="13">
        <v>0</v>
      </c>
      <c r="L53" s="13">
        <v>0</v>
      </c>
      <c r="M53" s="13">
        <v>0</v>
      </c>
      <c r="N53" s="13">
        <v>0</v>
      </c>
      <c r="O53" s="24">
        <v>20</v>
      </c>
    </row>
    <row r="54" spans="1:15" x14ac:dyDescent="0.25">
      <c r="A54" s="12" t="s">
        <v>351</v>
      </c>
      <c r="B54" s="13">
        <v>10</v>
      </c>
      <c r="C54" s="13">
        <v>4</v>
      </c>
      <c r="D54" s="34">
        <v>1.5</v>
      </c>
      <c r="E54" s="13">
        <v>1</v>
      </c>
      <c r="F54" s="13">
        <v>0</v>
      </c>
      <c r="G54" s="13">
        <v>0</v>
      </c>
      <c r="H54" s="13">
        <v>0</v>
      </c>
      <c r="I54" s="13">
        <v>4</v>
      </c>
      <c r="J54" s="13">
        <v>0</v>
      </c>
      <c r="K54" s="13">
        <v>0</v>
      </c>
      <c r="L54" s="13">
        <v>0</v>
      </c>
      <c r="M54" s="13">
        <v>0</v>
      </c>
      <c r="N54" s="13">
        <v>0</v>
      </c>
      <c r="O54" s="24">
        <v>1</v>
      </c>
    </row>
    <row r="55" spans="1:15" x14ac:dyDescent="0.25">
      <c r="A55" s="12" t="s">
        <v>352</v>
      </c>
      <c r="B55" s="13">
        <v>4</v>
      </c>
      <c r="C55" s="13">
        <v>3</v>
      </c>
      <c r="D55" s="34">
        <v>0.33333333333333298</v>
      </c>
      <c r="E55" s="13">
        <v>0</v>
      </c>
      <c r="F55" s="13">
        <v>0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24">
        <v>0</v>
      </c>
    </row>
    <row r="56" spans="1:15" x14ac:dyDescent="0.25">
      <c r="A56" s="12" t="s">
        <v>353</v>
      </c>
      <c r="B56" s="13">
        <v>18</v>
      </c>
      <c r="C56" s="13">
        <v>21</v>
      </c>
      <c r="D56" s="34">
        <v>-0.14285714285714299</v>
      </c>
      <c r="E56" s="13">
        <v>2</v>
      </c>
      <c r="F56" s="13">
        <v>1</v>
      </c>
      <c r="G56" s="13">
        <v>2</v>
      </c>
      <c r="H56" s="13">
        <v>1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24">
        <v>1</v>
      </c>
    </row>
    <row r="57" spans="1:15" x14ac:dyDescent="0.25">
      <c r="A57" s="12" t="s">
        <v>354</v>
      </c>
      <c r="B57" s="13">
        <v>11</v>
      </c>
      <c r="C57" s="13">
        <v>19</v>
      </c>
      <c r="D57" s="34">
        <v>-0.42105263157894701</v>
      </c>
      <c r="E57" s="13">
        <v>5</v>
      </c>
      <c r="F57" s="13">
        <v>3</v>
      </c>
      <c r="G57" s="13">
        <v>2</v>
      </c>
      <c r="H57" s="13">
        <v>2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24">
        <v>2</v>
      </c>
    </row>
    <row r="58" spans="1:15" x14ac:dyDescent="0.25">
      <c r="A58" s="12" t="s">
        <v>355</v>
      </c>
      <c r="B58" s="13">
        <v>18</v>
      </c>
      <c r="C58" s="13">
        <v>11</v>
      </c>
      <c r="D58" s="34">
        <v>0.63636363636363602</v>
      </c>
      <c r="E58" s="13">
        <v>0</v>
      </c>
      <c r="F58" s="13">
        <v>0</v>
      </c>
      <c r="G58" s="13">
        <v>4</v>
      </c>
      <c r="H58" s="13">
        <v>3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24">
        <v>0</v>
      </c>
    </row>
    <row r="59" spans="1:15" x14ac:dyDescent="0.25">
      <c r="A59" s="12" t="s">
        <v>356</v>
      </c>
      <c r="B59" s="13">
        <v>0</v>
      </c>
      <c r="C59" s="13">
        <v>1</v>
      </c>
      <c r="D59" s="34">
        <v>-1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24">
        <v>0</v>
      </c>
    </row>
    <row r="60" spans="1:15" x14ac:dyDescent="0.25">
      <c r="A60" s="12" t="s">
        <v>357</v>
      </c>
      <c r="B60" s="13">
        <v>4</v>
      </c>
      <c r="C60" s="13">
        <v>9</v>
      </c>
      <c r="D60" s="34">
        <v>-0.55555555555555602</v>
      </c>
      <c r="E60" s="13">
        <v>1</v>
      </c>
      <c r="F60" s="13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24">
        <v>1</v>
      </c>
    </row>
    <row r="61" spans="1:15" x14ac:dyDescent="0.25">
      <c r="A61" s="12" t="s">
        <v>358</v>
      </c>
      <c r="B61" s="13">
        <v>30</v>
      </c>
      <c r="C61" s="13">
        <v>24</v>
      </c>
      <c r="D61" s="34">
        <v>0.25</v>
      </c>
      <c r="E61" s="13">
        <v>1</v>
      </c>
      <c r="F61" s="13">
        <v>0</v>
      </c>
      <c r="G61" s="13">
        <v>6</v>
      </c>
      <c r="H61" s="13">
        <v>11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24">
        <v>0</v>
      </c>
    </row>
    <row r="62" spans="1:15" x14ac:dyDescent="0.25">
      <c r="A62" s="12" t="s">
        <v>359</v>
      </c>
      <c r="B62" s="13">
        <v>0</v>
      </c>
      <c r="C62" s="13">
        <v>20</v>
      </c>
      <c r="D62" s="34">
        <v>-1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24">
        <v>0</v>
      </c>
    </row>
    <row r="63" spans="1:15" x14ac:dyDescent="0.25">
      <c r="A63" s="12" t="s">
        <v>360</v>
      </c>
      <c r="B63" s="13">
        <v>142</v>
      </c>
      <c r="C63" s="13">
        <v>132</v>
      </c>
      <c r="D63" s="34">
        <v>7.5757575757575801E-2</v>
      </c>
      <c r="E63" s="13">
        <v>8</v>
      </c>
      <c r="F63" s="13">
        <v>1</v>
      </c>
      <c r="G63" s="13">
        <v>17</v>
      </c>
      <c r="H63" s="13">
        <v>25</v>
      </c>
      <c r="I63" s="13">
        <v>28</v>
      </c>
      <c r="J63" s="13">
        <v>5</v>
      </c>
      <c r="K63" s="13">
        <v>0</v>
      </c>
      <c r="L63" s="13">
        <v>0</v>
      </c>
      <c r="M63" s="13">
        <v>0</v>
      </c>
      <c r="N63" s="13">
        <v>0</v>
      </c>
      <c r="O63" s="24">
        <v>7</v>
      </c>
    </row>
    <row r="64" spans="1:15" x14ac:dyDescent="0.25">
      <c r="A64" s="12" t="s">
        <v>361</v>
      </c>
      <c r="B64" s="13">
        <v>27</v>
      </c>
      <c r="C64" s="13">
        <v>29</v>
      </c>
      <c r="D64" s="34">
        <v>-6.8965517241379296E-2</v>
      </c>
      <c r="E64" s="13">
        <v>1</v>
      </c>
      <c r="F64" s="13">
        <v>0</v>
      </c>
      <c r="G64" s="13">
        <v>0</v>
      </c>
      <c r="H64" s="13">
        <v>0</v>
      </c>
      <c r="I64" s="13">
        <v>4</v>
      </c>
      <c r="J64" s="13">
        <v>1</v>
      </c>
      <c r="K64" s="13">
        <v>0</v>
      </c>
      <c r="L64" s="13">
        <v>0</v>
      </c>
      <c r="M64" s="13">
        <v>0</v>
      </c>
      <c r="N64" s="13">
        <v>1</v>
      </c>
      <c r="O64" s="24">
        <v>0</v>
      </c>
    </row>
    <row r="65" spans="1:15" x14ac:dyDescent="0.25">
      <c r="A65" s="12" t="s">
        <v>362</v>
      </c>
      <c r="B65" s="13">
        <v>0</v>
      </c>
      <c r="C65" s="13">
        <v>0</v>
      </c>
      <c r="D65" s="34">
        <v>0</v>
      </c>
      <c r="E65" s="13">
        <v>0</v>
      </c>
      <c r="F65" s="13">
        <v>0</v>
      </c>
      <c r="G65" s="13">
        <v>1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24">
        <v>0</v>
      </c>
    </row>
    <row r="66" spans="1:15" x14ac:dyDescent="0.25">
      <c r="A66" s="12" t="s">
        <v>363</v>
      </c>
      <c r="B66" s="13">
        <v>2</v>
      </c>
      <c r="C66" s="13">
        <v>5</v>
      </c>
      <c r="D66" s="34">
        <v>-0.6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24">
        <v>0</v>
      </c>
    </row>
    <row r="67" spans="1:15" x14ac:dyDescent="0.25">
      <c r="A67" s="12" t="s">
        <v>364</v>
      </c>
      <c r="B67" s="13">
        <v>6</v>
      </c>
      <c r="C67" s="13">
        <v>8</v>
      </c>
      <c r="D67" s="34">
        <v>-0.25</v>
      </c>
      <c r="E67" s="13">
        <v>0</v>
      </c>
      <c r="F67" s="13">
        <v>0</v>
      </c>
      <c r="G67" s="13">
        <v>0</v>
      </c>
      <c r="H67" s="13">
        <v>0</v>
      </c>
      <c r="I67" s="13">
        <v>7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24">
        <v>0</v>
      </c>
    </row>
    <row r="68" spans="1:15" x14ac:dyDescent="0.25">
      <c r="A68" s="12" t="s">
        <v>365</v>
      </c>
      <c r="B68" s="13">
        <v>0</v>
      </c>
      <c r="C68" s="13">
        <v>0</v>
      </c>
      <c r="D68" s="34">
        <v>0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24">
        <v>0</v>
      </c>
    </row>
    <row r="69" spans="1:15" x14ac:dyDescent="0.25">
      <c r="A69" s="12" t="s">
        <v>366</v>
      </c>
      <c r="B69" s="13">
        <v>18</v>
      </c>
      <c r="C69" s="13">
        <v>16</v>
      </c>
      <c r="D69" s="34">
        <v>0.125</v>
      </c>
      <c r="E69" s="13">
        <v>2</v>
      </c>
      <c r="F69" s="13">
        <v>0</v>
      </c>
      <c r="G69" s="13">
        <v>1</v>
      </c>
      <c r="H69" s="13">
        <v>0</v>
      </c>
      <c r="I69" s="13">
        <v>2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24">
        <v>0</v>
      </c>
    </row>
    <row r="70" spans="1:15" x14ac:dyDescent="0.25">
      <c r="A70" s="12" t="s">
        <v>367</v>
      </c>
      <c r="B70" s="13">
        <v>0</v>
      </c>
      <c r="C70" s="13">
        <v>0</v>
      </c>
      <c r="D70" s="34">
        <v>0</v>
      </c>
      <c r="E70" s="13">
        <v>1</v>
      </c>
      <c r="F70" s="13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24">
        <v>0</v>
      </c>
    </row>
    <row r="71" spans="1:15" x14ac:dyDescent="0.25">
      <c r="A71" s="12" t="s">
        <v>368</v>
      </c>
      <c r="B71" s="13">
        <v>0</v>
      </c>
      <c r="C71" s="13">
        <v>0</v>
      </c>
      <c r="D71" s="34">
        <v>0</v>
      </c>
      <c r="E71" s="13">
        <v>0</v>
      </c>
      <c r="F71" s="13">
        <v>0</v>
      </c>
      <c r="G71" s="13">
        <v>1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24">
        <v>1</v>
      </c>
    </row>
    <row r="72" spans="1:15" ht="16.7" customHeight="1" x14ac:dyDescent="0.25">
      <c r="A72" s="35" t="s">
        <v>369</v>
      </c>
      <c r="B72" s="32">
        <v>11</v>
      </c>
      <c r="C72" s="32">
        <v>8</v>
      </c>
      <c r="D72" s="33">
        <v>0.375</v>
      </c>
      <c r="E72" s="32">
        <v>0</v>
      </c>
      <c r="F72" s="32">
        <v>0</v>
      </c>
      <c r="G72" s="32">
        <v>0</v>
      </c>
      <c r="H72" s="32">
        <v>0</v>
      </c>
      <c r="I72" s="32">
        <v>0</v>
      </c>
      <c r="J72" s="32">
        <v>0</v>
      </c>
      <c r="K72" s="32">
        <v>0</v>
      </c>
      <c r="L72" s="32">
        <v>0</v>
      </c>
      <c r="M72" s="32">
        <v>1</v>
      </c>
      <c r="N72" s="32">
        <v>0</v>
      </c>
      <c r="O72" s="32">
        <v>0</v>
      </c>
    </row>
    <row r="73" spans="1:15" x14ac:dyDescent="0.25">
      <c r="A73" s="12" t="s">
        <v>370</v>
      </c>
      <c r="B73" s="13">
        <v>11</v>
      </c>
      <c r="C73" s="13">
        <v>8</v>
      </c>
      <c r="D73" s="34">
        <v>0.375</v>
      </c>
      <c r="E73" s="13">
        <v>0</v>
      </c>
      <c r="F73" s="13">
        <v>0</v>
      </c>
      <c r="G73" s="13">
        <v>0</v>
      </c>
      <c r="H73" s="13">
        <v>0</v>
      </c>
      <c r="I73" s="13">
        <v>0</v>
      </c>
      <c r="J73" s="13">
        <v>0</v>
      </c>
      <c r="K73" s="13">
        <v>0</v>
      </c>
      <c r="L73" s="13">
        <v>0</v>
      </c>
      <c r="M73" s="13">
        <v>1</v>
      </c>
      <c r="N73" s="13">
        <v>0</v>
      </c>
      <c r="O73" s="24">
        <v>0</v>
      </c>
    </row>
    <row r="74" spans="1:15" ht="16.7" customHeight="1" x14ac:dyDescent="0.25">
      <c r="A74" s="35" t="s">
        <v>371</v>
      </c>
      <c r="B74" s="32">
        <v>98</v>
      </c>
      <c r="C74" s="32">
        <v>80</v>
      </c>
      <c r="D74" s="33">
        <v>0.22500000000000001</v>
      </c>
      <c r="E74" s="32">
        <v>25</v>
      </c>
      <c r="F74" s="32">
        <v>2</v>
      </c>
      <c r="G74" s="32">
        <v>22</v>
      </c>
      <c r="H74" s="32">
        <v>10</v>
      </c>
      <c r="I74" s="32">
        <v>3</v>
      </c>
      <c r="J74" s="32">
        <v>0</v>
      </c>
      <c r="K74" s="32">
        <v>2</v>
      </c>
      <c r="L74" s="32">
        <v>1</v>
      </c>
      <c r="M74" s="32">
        <v>0</v>
      </c>
      <c r="N74" s="32">
        <v>3</v>
      </c>
      <c r="O74" s="32">
        <v>2</v>
      </c>
    </row>
    <row r="75" spans="1:15" x14ac:dyDescent="0.25">
      <c r="A75" s="12" t="s">
        <v>372</v>
      </c>
      <c r="B75" s="13">
        <v>25</v>
      </c>
      <c r="C75" s="13">
        <v>29</v>
      </c>
      <c r="D75" s="34">
        <v>-0.13793103448275901</v>
      </c>
      <c r="E75" s="13">
        <v>3</v>
      </c>
      <c r="F75" s="13">
        <v>1</v>
      </c>
      <c r="G75" s="13">
        <v>11</v>
      </c>
      <c r="H75" s="13">
        <v>7</v>
      </c>
      <c r="I75" s="13">
        <v>1</v>
      </c>
      <c r="J75" s="13">
        <v>0</v>
      </c>
      <c r="K75" s="13">
        <v>0</v>
      </c>
      <c r="L75" s="13">
        <v>1</v>
      </c>
      <c r="M75" s="13">
        <v>0</v>
      </c>
      <c r="N75" s="13">
        <v>0</v>
      </c>
      <c r="O75" s="24">
        <v>1</v>
      </c>
    </row>
    <row r="76" spans="1:15" x14ac:dyDescent="0.25">
      <c r="A76" s="12" t="s">
        <v>373</v>
      </c>
      <c r="B76" s="13">
        <v>0</v>
      </c>
      <c r="C76" s="13">
        <v>1</v>
      </c>
      <c r="D76" s="34">
        <v>-1</v>
      </c>
      <c r="E76" s="13">
        <v>0</v>
      </c>
      <c r="F76" s="13">
        <v>0</v>
      </c>
      <c r="G76" s="13">
        <v>0</v>
      </c>
      <c r="H76" s="13">
        <v>1</v>
      </c>
      <c r="I76" s="13">
        <v>0</v>
      </c>
      <c r="J76" s="13">
        <v>0</v>
      </c>
      <c r="K76" s="13">
        <v>0</v>
      </c>
      <c r="L76" s="13">
        <v>0</v>
      </c>
      <c r="M76" s="13">
        <v>0</v>
      </c>
      <c r="N76" s="13">
        <v>0</v>
      </c>
      <c r="O76" s="24">
        <v>0</v>
      </c>
    </row>
    <row r="77" spans="1:15" x14ac:dyDescent="0.25">
      <c r="A77" s="12" t="s">
        <v>374</v>
      </c>
      <c r="B77" s="13">
        <v>39</v>
      </c>
      <c r="C77" s="13">
        <v>28</v>
      </c>
      <c r="D77" s="34">
        <v>0.39285714285714302</v>
      </c>
      <c r="E77" s="13">
        <v>21</v>
      </c>
      <c r="F77" s="13">
        <v>1</v>
      </c>
      <c r="G77" s="13">
        <v>0</v>
      </c>
      <c r="H77" s="13">
        <v>0</v>
      </c>
      <c r="I77" s="13">
        <v>0</v>
      </c>
      <c r="J77" s="13">
        <v>0</v>
      </c>
      <c r="K77" s="13">
        <v>2</v>
      </c>
      <c r="L77" s="13">
        <v>0</v>
      </c>
      <c r="M77" s="13">
        <v>0</v>
      </c>
      <c r="N77" s="13">
        <v>1</v>
      </c>
      <c r="O77" s="24">
        <v>1</v>
      </c>
    </row>
    <row r="78" spans="1:15" x14ac:dyDescent="0.25">
      <c r="A78" s="12" t="s">
        <v>375</v>
      </c>
      <c r="B78" s="13">
        <v>2</v>
      </c>
      <c r="C78" s="13">
        <v>1</v>
      </c>
      <c r="D78" s="34">
        <v>1</v>
      </c>
      <c r="E78" s="13">
        <v>0</v>
      </c>
      <c r="F78" s="13">
        <v>0</v>
      </c>
      <c r="G78" s="13">
        <v>1</v>
      </c>
      <c r="H78" s="13">
        <v>1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24">
        <v>0</v>
      </c>
    </row>
    <row r="79" spans="1:15" x14ac:dyDescent="0.25">
      <c r="A79" s="12" t="s">
        <v>376</v>
      </c>
      <c r="B79" s="13">
        <v>32</v>
      </c>
      <c r="C79" s="13">
        <v>21</v>
      </c>
      <c r="D79" s="34">
        <v>0.52380952380952395</v>
      </c>
      <c r="E79" s="13">
        <v>1</v>
      </c>
      <c r="F79" s="13">
        <v>0</v>
      </c>
      <c r="G79" s="13">
        <v>8</v>
      </c>
      <c r="H79" s="13">
        <v>1</v>
      </c>
      <c r="I79" s="13">
        <v>2</v>
      </c>
      <c r="J79" s="13">
        <v>0</v>
      </c>
      <c r="K79" s="13">
        <v>0</v>
      </c>
      <c r="L79" s="13">
        <v>0</v>
      </c>
      <c r="M79" s="13">
        <v>0</v>
      </c>
      <c r="N79" s="13">
        <v>2</v>
      </c>
      <c r="O79" s="24">
        <v>0</v>
      </c>
    </row>
    <row r="80" spans="1:15" x14ac:dyDescent="0.25">
      <c r="A80" s="12" t="s">
        <v>377</v>
      </c>
      <c r="B80" s="13">
        <v>0</v>
      </c>
      <c r="C80" s="13">
        <v>0</v>
      </c>
      <c r="D80" s="34">
        <v>0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24">
        <v>0</v>
      </c>
    </row>
    <row r="81" spans="1:15" x14ac:dyDescent="0.25">
      <c r="A81" s="12" t="s">
        <v>378</v>
      </c>
      <c r="B81" s="13">
        <v>0</v>
      </c>
      <c r="C81" s="21"/>
      <c r="D81" s="34">
        <v>0</v>
      </c>
      <c r="E81" s="13">
        <v>0</v>
      </c>
      <c r="F81" s="13">
        <v>0</v>
      </c>
      <c r="G81" s="13">
        <v>2</v>
      </c>
      <c r="H81" s="13">
        <v>0</v>
      </c>
      <c r="I81" s="13">
        <v>0</v>
      </c>
      <c r="J81" s="13">
        <v>0</v>
      </c>
      <c r="K81" s="13">
        <v>0</v>
      </c>
      <c r="L81" s="13">
        <v>0</v>
      </c>
      <c r="M81" s="13">
        <v>0</v>
      </c>
      <c r="N81" s="13">
        <v>0</v>
      </c>
      <c r="O81" s="24">
        <v>0</v>
      </c>
    </row>
    <row r="82" spans="1:15" ht="16.7" customHeight="1" x14ac:dyDescent="0.25">
      <c r="A82" s="35" t="s">
        <v>379</v>
      </c>
      <c r="B82" s="32">
        <v>241</v>
      </c>
      <c r="C82" s="32">
        <v>392</v>
      </c>
      <c r="D82" s="33">
        <v>-0.38520408163265302</v>
      </c>
      <c r="E82" s="32">
        <v>3</v>
      </c>
      <c r="F82" s="32">
        <v>1</v>
      </c>
      <c r="G82" s="32">
        <v>12</v>
      </c>
      <c r="H82" s="32">
        <v>1</v>
      </c>
      <c r="I82" s="32">
        <v>0</v>
      </c>
      <c r="J82" s="32">
        <v>0</v>
      </c>
      <c r="K82" s="32">
        <v>0</v>
      </c>
      <c r="L82" s="32">
        <v>0</v>
      </c>
      <c r="M82" s="32">
        <v>1</v>
      </c>
      <c r="N82" s="32">
        <v>0</v>
      </c>
      <c r="O82" s="32">
        <v>0</v>
      </c>
    </row>
    <row r="83" spans="1:15" x14ac:dyDescent="0.25">
      <c r="A83" s="12" t="s">
        <v>380</v>
      </c>
      <c r="B83" s="13">
        <v>34</v>
      </c>
      <c r="C83" s="13">
        <v>52</v>
      </c>
      <c r="D83" s="34">
        <v>-0.34615384615384598</v>
      </c>
      <c r="E83" s="13">
        <v>0</v>
      </c>
      <c r="F83" s="13">
        <v>0</v>
      </c>
      <c r="G83" s="13">
        <v>7</v>
      </c>
      <c r="H83" s="13">
        <v>0</v>
      </c>
      <c r="I83" s="13">
        <v>0</v>
      </c>
      <c r="J83" s="13">
        <v>0</v>
      </c>
      <c r="K83" s="13">
        <v>0</v>
      </c>
      <c r="L83" s="13">
        <v>0</v>
      </c>
      <c r="M83" s="13">
        <v>1</v>
      </c>
      <c r="N83" s="13">
        <v>0</v>
      </c>
      <c r="O83" s="24">
        <v>0</v>
      </c>
    </row>
    <row r="84" spans="1:15" x14ac:dyDescent="0.25">
      <c r="A84" s="12" t="s">
        <v>381</v>
      </c>
      <c r="B84" s="13">
        <v>207</v>
      </c>
      <c r="C84" s="13">
        <v>340</v>
      </c>
      <c r="D84" s="34">
        <v>-0.39117647058823501</v>
      </c>
      <c r="E84" s="13">
        <v>3</v>
      </c>
      <c r="F84" s="13">
        <v>1</v>
      </c>
      <c r="G84" s="13">
        <v>5</v>
      </c>
      <c r="H84" s="13">
        <v>1</v>
      </c>
      <c r="I84" s="13">
        <v>0</v>
      </c>
      <c r="J84" s="13">
        <v>0</v>
      </c>
      <c r="K84" s="13">
        <v>0</v>
      </c>
      <c r="L84" s="13">
        <v>0</v>
      </c>
      <c r="M84" s="13">
        <v>0</v>
      </c>
      <c r="N84" s="13">
        <v>0</v>
      </c>
      <c r="O84" s="24">
        <v>0</v>
      </c>
    </row>
    <row r="85" spans="1:15" ht="16.7" customHeight="1" x14ac:dyDescent="0.25">
      <c r="A85" s="35" t="s">
        <v>382</v>
      </c>
      <c r="B85" s="32">
        <v>1325</v>
      </c>
      <c r="C85" s="32">
        <v>1241</v>
      </c>
      <c r="D85" s="33">
        <v>6.76873489121676E-2</v>
      </c>
      <c r="E85" s="32">
        <v>149</v>
      </c>
      <c r="F85" s="32">
        <v>60</v>
      </c>
      <c r="G85" s="32">
        <v>244</v>
      </c>
      <c r="H85" s="32">
        <v>200</v>
      </c>
      <c r="I85" s="32">
        <v>0</v>
      </c>
      <c r="J85" s="32">
        <v>0</v>
      </c>
      <c r="K85" s="32">
        <v>0</v>
      </c>
      <c r="L85" s="32">
        <v>0</v>
      </c>
      <c r="M85" s="32">
        <v>1</v>
      </c>
      <c r="N85" s="32">
        <v>0</v>
      </c>
      <c r="O85" s="32">
        <v>48</v>
      </c>
    </row>
    <row r="86" spans="1:15" x14ac:dyDescent="0.25">
      <c r="A86" s="12" t="s">
        <v>383</v>
      </c>
      <c r="B86" s="13">
        <v>1</v>
      </c>
      <c r="C86" s="13">
        <v>0</v>
      </c>
      <c r="D86" s="34">
        <v>0</v>
      </c>
      <c r="E86" s="13">
        <v>0</v>
      </c>
      <c r="F86" s="13">
        <v>0</v>
      </c>
      <c r="G86" s="13">
        <v>0</v>
      </c>
      <c r="H86" s="13">
        <v>0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0</v>
      </c>
      <c r="O86" s="24">
        <v>0</v>
      </c>
    </row>
    <row r="87" spans="1:15" x14ac:dyDescent="0.25">
      <c r="A87" s="12" t="s">
        <v>384</v>
      </c>
      <c r="B87" s="13">
        <v>0</v>
      </c>
      <c r="C87" s="13">
        <v>0</v>
      </c>
      <c r="D87" s="34">
        <v>0</v>
      </c>
      <c r="E87" s="13">
        <v>0</v>
      </c>
      <c r="F87" s="13">
        <v>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24">
        <v>0</v>
      </c>
    </row>
    <row r="88" spans="1:15" x14ac:dyDescent="0.25">
      <c r="A88" s="12" t="s">
        <v>385</v>
      </c>
      <c r="B88" s="13">
        <v>3</v>
      </c>
      <c r="C88" s="13">
        <v>0</v>
      </c>
      <c r="D88" s="34">
        <v>0</v>
      </c>
      <c r="E88" s="13">
        <v>0</v>
      </c>
      <c r="F88" s="13">
        <v>0</v>
      </c>
      <c r="G88" s="13">
        <v>0</v>
      </c>
      <c r="H88" s="13">
        <v>0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24">
        <v>0</v>
      </c>
    </row>
    <row r="89" spans="1:15" x14ac:dyDescent="0.25">
      <c r="A89" s="12" t="s">
        <v>386</v>
      </c>
      <c r="B89" s="13">
        <v>11</v>
      </c>
      <c r="C89" s="13">
        <v>7</v>
      </c>
      <c r="D89" s="34">
        <v>0.57142857142857095</v>
      </c>
      <c r="E89" s="13">
        <v>1</v>
      </c>
      <c r="F89" s="13">
        <v>0</v>
      </c>
      <c r="G89" s="13">
        <v>2</v>
      </c>
      <c r="H89" s="13">
        <v>0</v>
      </c>
      <c r="I89" s="13">
        <v>0</v>
      </c>
      <c r="J89" s="13">
        <v>0</v>
      </c>
      <c r="K89" s="13">
        <v>0</v>
      </c>
      <c r="L89" s="13">
        <v>0</v>
      </c>
      <c r="M89" s="13">
        <v>1</v>
      </c>
      <c r="N89" s="13">
        <v>0</v>
      </c>
      <c r="O89" s="24">
        <v>0</v>
      </c>
    </row>
    <row r="90" spans="1:15" x14ac:dyDescent="0.25">
      <c r="A90" s="12" t="s">
        <v>387</v>
      </c>
      <c r="B90" s="13">
        <v>1</v>
      </c>
      <c r="C90" s="13">
        <v>3</v>
      </c>
      <c r="D90" s="34">
        <v>-0.66666666666666696</v>
      </c>
      <c r="E90" s="13">
        <v>0</v>
      </c>
      <c r="F90" s="13">
        <v>0</v>
      </c>
      <c r="G90" s="13">
        <v>0</v>
      </c>
      <c r="H90" s="13">
        <v>0</v>
      </c>
      <c r="I90" s="13">
        <v>0</v>
      </c>
      <c r="J90" s="13">
        <v>0</v>
      </c>
      <c r="K90" s="13">
        <v>0</v>
      </c>
      <c r="L90" s="13">
        <v>0</v>
      </c>
      <c r="M90" s="13">
        <v>0</v>
      </c>
      <c r="N90" s="13">
        <v>0</v>
      </c>
      <c r="O90" s="24">
        <v>0</v>
      </c>
    </row>
    <row r="91" spans="1:15" x14ac:dyDescent="0.25">
      <c r="A91" s="12" t="s">
        <v>388</v>
      </c>
      <c r="B91" s="13">
        <v>32</v>
      </c>
      <c r="C91" s="13">
        <v>37</v>
      </c>
      <c r="D91" s="34">
        <v>-0.135135135135135</v>
      </c>
      <c r="E91" s="13">
        <v>1</v>
      </c>
      <c r="F91" s="13">
        <v>1</v>
      </c>
      <c r="G91" s="13">
        <v>0</v>
      </c>
      <c r="H91" s="13">
        <v>1</v>
      </c>
      <c r="I91" s="13">
        <v>0</v>
      </c>
      <c r="J91" s="13">
        <v>0</v>
      </c>
      <c r="K91" s="13">
        <v>0</v>
      </c>
      <c r="L91" s="13">
        <v>0</v>
      </c>
      <c r="M91" s="13">
        <v>0</v>
      </c>
      <c r="N91" s="13">
        <v>0</v>
      </c>
      <c r="O91" s="24">
        <v>0</v>
      </c>
    </row>
    <row r="92" spans="1:15" x14ac:dyDescent="0.25">
      <c r="A92" s="12" t="s">
        <v>389</v>
      </c>
      <c r="B92" s="13">
        <v>140</v>
      </c>
      <c r="C92" s="13">
        <v>170</v>
      </c>
      <c r="D92" s="34">
        <v>-0.17647058823529399</v>
      </c>
      <c r="E92" s="13">
        <v>8</v>
      </c>
      <c r="F92" s="13">
        <v>0</v>
      </c>
      <c r="G92" s="13">
        <v>19</v>
      </c>
      <c r="H92" s="13">
        <v>62</v>
      </c>
      <c r="I92" s="13">
        <v>0</v>
      </c>
      <c r="J92" s="13">
        <v>0</v>
      </c>
      <c r="K92" s="13">
        <v>0</v>
      </c>
      <c r="L92" s="13">
        <v>0</v>
      </c>
      <c r="M92" s="13">
        <v>0</v>
      </c>
      <c r="N92" s="13">
        <v>0</v>
      </c>
      <c r="O92" s="24">
        <v>18</v>
      </c>
    </row>
    <row r="93" spans="1:15" x14ac:dyDescent="0.25">
      <c r="A93" s="12" t="s">
        <v>390</v>
      </c>
      <c r="B93" s="13">
        <v>7</v>
      </c>
      <c r="C93" s="13">
        <v>52</v>
      </c>
      <c r="D93" s="34">
        <v>-0.86538461538461597</v>
      </c>
      <c r="E93" s="13">
        <v>6</v>
      </c>
      <c r="F93" s="13">
        <v>2</v>
      </c>
      <c r="G93" s="13">
        <v>1</v>
      </c>
      <c r="H93" s="13">
        <v>1</v>
      </c>
      <c r="I93" s="13">
        <v>0</v>
      </c>
      <c r="J93" s="13">
        <v>0</v>
      </c>
      <c r="K93" s="13">
        <v>0</v>
      </c>
      <c r="L93" s="13">
        <v>0</v>
      </c>
      <c r="M93" s="13">
        <v>0</v>
      </c>
      <c r="N93" s="13">
        <v>0</v>
      </c>
      <c r="O93" s="24">
        <v>0</v>
      </c>
    </row>
    <row r="94" spans="1:15" x14ac:dyDescent="0.25">
      <c r="A94" s="12" t="s">
        <v>391</v>
      </c>
      <c r="B94" s="13">
        <v>1129</v>
      </c>
      <c r="C94" s="13">
        <v>970</v>
      </c>
      <c r="D94" s="34">
        <v>0.16391752577319599</v>
      </c>
      <c r="E94" s="13">
        <v>133</v>
      </c>
      <c r="F94" s="13">
        <v>57</v>
      </c>
      <c r="G94" s="13">
        <v>220</v>
      </c>
      <c r="H94" s="13">
        <v>136</v>
      </c>
      <c r="I94" s="13">
        <v>0</v>
      </c>
      <c r="J94" s="13">
        <v>0</v>
      </c>
      <c r="K94" s="13">
        <v>0</v>
      </c>
      <c r="L94" s="13">
        <v>0</v>
      </c>
      <c r="M94" s="13">
        <v>0</v>
      </c>
      <c r="N94" s="13">
        <v>0</v>
      </c>
      <c r="O94" s="24">
        <v>30</v>
      </c>
    </row>
    <row r="95" spans="1:15" x14ac:dyDescent="0.25">
      <c r="A95" s="12" t="s">
        <v>392</v>
      </c>
      <c r="B95" s="13">
        <v>1</v>
      </c>
      <c r="C95" s="13">
        <v>0</v>
      </c>
      <c r="D95" s="34">
        <v>0</v>
      </c>
      <c r="E95" s="13">
        <v>0</v>
      </c>
      <c r="F95" s="13">
        <v>0</v>
      </c>
      <c r="G95" s="13">
        <v>2</v>
      </c>
      <c r="H95" s="13">
        <v>0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3">
        <v>0</v>
      </c>
      <c r="O95" s="24">
        <v>0</v>
      </c>
    </row>
    <row r="96" spans="1:15" x14ac:dyDescent="0.25">
      <c r="A96" s="12" t="s">
        <v>393</v>
      </c>
      <c r="B96" s="13">
        <v>0</v>
      </c>
      <c r="C96" s="13">
        <v>2</v>
      </c>
      <c r="D96" s="34">
        <v>-1</v>
      </c>
      <c r="E96" s="13">
        <v>0</v>
      </c>
      <c r="F96" s="13">
        <v>0</v>
      </c>
      <c r="G96" s="13">
        <v>0</v>
      </c>
      <c r="H96" s="13">
        <v>0</v>
      </c>
      <c r="I96" s="13">
        <v>0</v>
      </c>
      <c r="J96" s="13">
        <v>0</v>
      </c>
      <c r="K96" s="13">
        <v>0</v>
      </c>
      <c r="L96" s="13">
        <v>0</v>
      </c>
      <c r="M96" s="13">
        <v>0</v>
      </c>
      <c r="N96" s="13">
        <v>0</v>
      </c>
      <c r="O96" s="24">
        <v>0</v>
      </c>
    </row>
    <row r="97" spans="1:15" ht="16.7" customHeight="1" x14ac:dyDescent="0.25">
      <c r="A97" s="35" t="s">
        <v>394</v>
      </c>
      <c r="B97" s="32">
        <v>20885</v>
      </c>
      <c r="C97" s="32">
        <v>20007</v>
      </c>
      <c r="D97" s="33">
        <v>4.3884640375868499E-2</v>
      </c>
      <c r="E97" s="32">
        <v>1024</v>
      </c>
      <c r="F97" s="32">
        <v>421</v>
      </c>
      <c r="G97" s="32">
        <v>1310</v>
      </c>
      <c r="H97" s="32">
        <v>1017</v>
      </c>
      <c r="I97" s="32">
        <v>10</v>
      </c>
      <c r="J97" s="32">
        <v>2</v>
      </c>
      <c r="K97" s="32">
        <v>3</v>
      </c>
      <c r="L97" s="32">
        <v>0</v>
      </c>
      <c r="M97" s="32">
        <v>65</v>
      </c>
      <c r="N97" s="32">
        <v>81</v>
      </c>
      <c r="O97" s="32">
        <v>286</v>
      </c>
    </row>
    <row r="98" spans="1:15" x14ac:dyDescent="0.25">
      <c r="A98" s="12" t="s">
        <v>395</v>
      </c>
      <c r="B98" s="13">
        <v>5596</v>
      </c>
      <c r="C98" s="13">
        <v>5820</v>
      </c>
      <c r="D98" s="34">
        <v>-3.8487972508591102E-2</v>
      </c>
      <c r="E98" s="13">
        <v>259</v>
      </c>
      <c r="F98" s="13">
        <v>128</v>
      </c>
      <c r="G98" s="13">
        <v>0</v>
      </c>
      <c r="H98" s="13">
        <v>122</v>
      </c>
      <c r="I98" s="13">
        <v>0</v>
      </c>
      <c r="J98" s="13">
        <v>0</v>
      </c>
      <c r="K98" s="13">
        <v>0</v>
      </c>
      <c r="L98" s="13">
        <v>0</v>
      </c>
      <c r="M98" s="13">
        <v>1</v>
      </c>
      <c r="N98" s="13">
        <v>1</v>
      </c>
      <c r="O98" s="24">
        <v>1</v>
      </c>
    </row>
    <row r="99" spans="1:15" x14ac:dyDescent="0.25">
      <c r="A99" s="12" t="s">
        <v>396</v>
      </c>
      <c r="B99" s="13">
        <v>6186</v>
      </c>
      <c r="C99" s="13">
        <v>5961</v>
      </c>
      <c r="D99" s="34">
        <v>3.7745344740815298E-2</v>
      </c>
      <c r="E99" s="13">
        <v>240</v>
      </c>
      <c r="F99" s="13">
        <v>74</v>
      </c>
      <c r="G99" s="13">
        <v>341</v>
      </c>
      <c r="H99" s="13">
        <v>136</v>
      </c>
      <c r="I99" s="13">
        <v>4</v>
      </c>
      <c r="J99" s="13">
        <v>0</v>
      </c>
      <c r="K99" s="13">
        <v>1</v>
      </c>
      <c r="L99" s="13">
        <v>0</v>
      </c>
      <c r="M99" s="13">
        <v>0</v>
      </c>
      <c r="N99" s="13">
        <v>24</v>
      </c>
      <c r="O99" s="24">
        <v>50</v>
      </c>
    </row>
    <row r="100" spans="1:15" x14ac:dyDescent="0.25">
      <c r="A100" s="12" t="s">
        <v>397</v>
      </c>
      <c r="B100" s="13">
        <v>198</v>
      </c>
      <c r="C100" s="13">
        <v>244</v>
      </c>
      <c r="D100" s="34">
        <v>-0.188524590163934</v>
      </c>
      <c r="E100" s="13">
        <v>36</v>
      </c>
      <c r="F100" s="13">
        <v>44</v>
      </c>
      <c r="G100" s="13">
        <v>59</v>
      </c>
      <c r="H100" s="13">
        <v>183</v>
      </c>
      <c r="I100" s="13">
        <v>0</v>
      </c>
      <c r="J100" s="13">
        <v>0</v>
      </c>
      <c r="K100" s="13">
        <v>0</v>
      </c>
      <c r="L100" s="13">
        <v>0</v>
      </c>
      <c r="M100" s="13">
        <v>0</v>
      </c>
      <c r="N100" s="13">
        <v>19</v>
      </c>
      <c r="O100" s="24">
        <v>7</v>
      </c>
    </row>
    <row r="101" spans="1:15" x14ac:dyDescent="0.25">
      <c r="A101" s="12" t="s">
        <v>398</v>
      </c>
      <c r="B101" s="13">
        <v>933</v>
      </c>
      <c r="C101" s="13">
        <v>929</v>
      </c>
      <c r="D101" s="34">
        <v>4.3057050592034398E-3</v>
      </c>
      <c r="E101" s="13">
        <v>145</v>
      </c>
      <c r="F101" s="13">
        <v>66</v>
      </c>
      <c r="G101" s="13">
        <v>98</v>
      </c>
      <c r="H101" s="13">
        <v>87</v>
      </c>
      <c r="I101" s="13">
        <v>0</v>
      </c>
      <c r="J101" s="13">
        <v>0</v>
      </c>
      <c r="K101" s="13">
        <v>0</v>
      </c>
      <c r="L101" s="13">
        <v>0</v>
      </c>
      <c r="M101" s="13">
        <v>0</v>
      </c>
      <c r="N101" s="13">
        <v>36</v>
      </c>
      <c r="O101" s="24">
        <v>32</v>
      </c>
    </row>
    <row r="102" spans="1:15" x14ac:dyDescent="0.25">
      <c r="A102" s="12" t="s">
        <v>399</v>
      </c>
      <c r="B102" s="13">
        <v>27</v>
      </c>
      <c r="C102" s="13">
        <v>14</v>
      </c>
      <c r="D102" s="34">
        <v>0.92857142857142905</v>
      </c>
      <c r="E102" s="13">
        <v>2</v>
      </c>
      <c r="F102" s="13">
        <v>0</v>
      </c>
      <c r="G102" s="13">
        <v>1</v>
      </c>
      <c r="H102" s="13">
        <v>2</v>
      </c>
      <c r="I102" s="13">
        <v>0</v>
      </c>
      <c r="J102" s="13">
        <v>0</v>
      </c>
      <c r="K102" s="13">
        <v>0</v>
      </c>
      <c r="L102" s="13">
        <v>0</v>
      </c>
      <c r="M102" s="13">
        <v>0</v>
      </c>
      <c r="N102" s="13">
        <v>1</v>
      </c>
      <c r="O102" s="24">
        <v>0</v>
      </c>
    </row>
    <row r="103" spans="1:15" x14ac:dyDescent="0.25">
      <c r="A103" s="12" t="s">
        <v>400</v>
      </c>
      <c r="B103" s="13">
        <v>183</v>
      </c>
      <c r="C103" s="13">
        <v>207</v>
      </c>
      <c r="D103" s="34">
        <v>-0.115942028985507</v>
      </c>
      <c r="E103" s="13">
        <v>45</v>
      </c>
      <c r="F103" s="13">
        <v>19</v>
      </c>
      <c r="G103" s="13">
        <v>224</v>
      </c>
      <c r="H103" s="13">
        <v>18</v>
      </c>
      <c r="I103" s="13">
        <v>0</v>
      </c>
      <c r="J103" s="13">
        <v>0</v>
      </c>
      <c r="K103" s="13">
        <v>0</v>
      </c>
      <c r="L103" s="13">
        <v>0</v>
      </c>
      <c r="M103" s="13">
        <v>0</v>
      </c>
      <c r="N103" s="13">
        <v>0</v>
      </c>
      <c r="O103" s="24">
        <v>128</v>
      </c>
    </row>
    <row r="104" spans="1:15" x14ac:dyDescent="0.25">
      <c r="A104" s="12" t="s">
        <v>401</v>
      </c>
      <c r="B104" s="13">
        <v>503</v>
      </c>
      <c r="C104" s="13">
        <v>552</v>
      </c>
      <c r="D104" s="34">
        <v>-8.8768115942029005E-2</v>
      </c>
      <c r="E104" s="13">
        <v>0</v>
      </c>
      <c r="F104" s="13">
        <v>0</v>
      </c>
      <c r="G104" s="13">
        <v>0</v>
      </c>
      <c r="H104" s="13">
        <v>0</v>
      </c>
      <c r="I104" s="13">
        <v>0</v>
      </c>
      <c r="J104" s="13">
        <v>0</v>
      </c>
      <c r="K104" s="13">
        <v>0</v>
      </c>
      <c r="L104" s="13">
        <v>0</v>
      </c>
      <c r="M104" s="13">
        <v>1</v>
      </c>
      <c r="N104" s="13">
        <v>0</v>
      </c>
      <c r="O104" s="24">
        <v>0</v>
      </c>
    </row>
    <row r="105" spans="1:15" x14ac:dyDescent="0.25">
      <c r="A105" s="12" t="s">
        <v>402</v>
      </c>
      <c r="B105" s="13">
        <v>3088</v>
      </c>
      <c r="C105" s="13">
        <v>2458</v>
      </c>
      <c r="D105" s="34">
        <v>0.25630593978844601</v>
      </c>
      <c r="E105" s="13">
        <v>55</v>
      </c>
      <c r="F105" s="13">
        <v>33</v>
      </c>
      <c r="G105" s="13">
        <v>243</v>
      </c>
      <c r="H105" s="13">
        <v>194</v>
      </c>
      <c r="I105" s="13">
        <v>2</v>
      </c>
      <c r="J105" s="13">
        <v>1</v>
      </c>
      <c r="K105" s="13">
        <v>1</v>
      </c>
      <c r="L105" s="13">
        <v>0</v>
      </c>
      <c r="M105" s="13">
        <v>46</v>
      </c>
      <c r="N105" s="13">
        <v>0</v>
      </c>
      <c r="O105" s="24">
        <v>32</v>
      </c>
    </row>
    <row r="106" spans="1:15" x14ac:dyDescent="0.25">
      <c r="A106" s="12" t="s">
        <v>403</v>
      </c>
      <c r="B106" s="13">
        <v>932</v>
      </c>
      <c r="C106" s="13">
        <v>939</v>
      </c>
      <c r="D106" s="34">
        <v>-7.45473908413206E-3</v>
      </c>
      <c r="E106" s="13">
        <v>44</v>
      </c>
      <c r="F106" s="13">
        <v>10</v>
      </c>
      <c r="G106" s="13">
        <v>100</v>
      </c>
      <c r="H106" s="13">
        <v>65</v>
      </c>
      <c r="I106" s="13">
        <v>0</v>
      </c>
      <c r="J106" s="13">
        <v>0</v>
      </c>
      <c r="K106" s="13">
        <v>0</v>
      </c>
      <c r="L106" s="13">
        <v>0</v>
      </c>
      <c r="M106" s="13">
        <v>7</v>
      </c>
      <c r="N106" s="13">
        <v>0</v>
      </c>
      <c r="O106" s="24">
        <v>8</v>
      </c>
    </row>
    <row r="107" spans="1:15" x14ac:dyDescent="0.25">
      <c r="A107" s="12" t="s">
        <v>404</v>
      </c>
      <c r="B107" s="13">
        <v>33</v>
      </c>
      <c r="C107" s="13">
        <v>53</v>
      </c>
      <c r="D107" s="34">
        <v>-0.37735849056603799</v>
      </c>
      <c r="E107" s="13">
        <v>1</v>
      </c>
      <c r="F107" s="13">
        <v>0</v>
      </c>
      <c r="G107" s="13">
        <v>3</v>
      </c>
      <c r="H107" s="13">
        <v>2</v>
      </c>
      <c r="I107" s="13">
        <v>0</v>
      </c>
      <c r="J107" s="13">
        <v>0</v>
      </c>
      <c r="K107" s="13">
        <v>0</v>
      </c>
      <c r="L107" s="13">
        <v>0</v>
      </c>
      <c r="M107" s="13">
        <v>0</v>
      </c>
      <c r="N107" s="13">
        <v>0</v>
      </c>
      <c r="O107" s="24">
        <v>0</v>
      </c>
    </row>
    <row r="108" spans="1:15" x14ac:dyDescent="0.25">
      <c r="A108" s="12" t="s">
        <v>405</v>
      </c>
      <c r="B108" s="13">
        <v>8</v>
      </c>
      <c r="C108" s="13">
        <v>0</v>
      </c>
      <c r="D108" s="34">
        <v>0</v>
      </c>
      <c r="E108" s="13">
        <v>0</v>
      </c>
      <c r="F108" s="13">
        <v>0</v>
      </c>
      <c r="G108" s="13">
        <v>7</v>
      </c>
      <c r="H108" s="13">
        <v>6</v>
      </c>
      <c r="I108" s="13">
        <v>0</v>
      </c>
      <c r="J108" s="13">
        <v>0</v>
      </c>
      <c r="K108" s="13">
        <v>0</v>
      </c>
      <c r="L108" s="13">
        <v>0</v>
      </c>
      <c r="M108" s="13">
        <v>0</v>
      </c>
      <c r="N108" s="13">
        <v>0</v>
      </c>
      <c r="O108" s="24">
        <v>0</v>
      </c>
    </row>
    <row r="109" spans="1:15" x14ac:dyDescent="0.25">
      <c r="A109" s="12" t="s">
        <v>406</v>
      </c>
      <c r="B109" s="13">
        <v>14</v>
      </c>
      <c r="C109" s="13">
        <v>23</v>
      </c>
      <c r="D109" s="34">
        <v>-0.39130434782608697</v>
      </c>
      <c r="E109" s="13">
        <v>0</v>
      </c>
      <c r="F109" s="13">
        <v>0</v>
      </c>
      <c r="G109" s="13">
        <v>10</v>
      </c>
      <c r="H109" s="13">
        <v>9</v>
      </c>
      <c r="I109" s="13">
        <v>0</v>
      </c>
      <c r="J109" s="13">
        <v>0</v>
      </c>
      <c r="K109" s="13">
        <v>0</v>
      </c>
      <c r="L109" s="13">
        <v>0</v>
      </c>
      <c r="M109" s="13">
        <v>4</v>
      </c>
      <c r="N109" s="13">
        <v>0</v>
      </c>
      <c r="O109" s="24">
        <v>0</v>
      </c>
    </row>
    <row r="110" spans="1:15" x14ac:dyDescent="0.25">
      <c r="A110" s="12" t="s">
        <v>407</v>
      </c>
      <c r="B110" s="13">
        <v>1</v>
      </c>
      <c r="C110" s="13">
        <v>0</v>
      </c>
      <c r="D110" s="34">
        <v>0</v>
      </c>
      <c r="E110" s="13">
        <v>0</v>
      </c>
      <c r="F110" s="13">
        <v>0</v>
      </c>
      <c r="G110" s="13">
        <v>0</v>
      </c>
      <c r="H110" s="13">
        <v>0</v>
      </c>
      <c r="I110" s="13">
        <v>0</v>
      </c>
      <c r="J110" s="13">
        <v>0</v>
      </c>
      <c r="K110" s="13">
        <v>0</v>
      </c>
      <c r="L110" s="13">
        <v>0</v>
      </c>
      <c r="M110" s="13">
        <v>0</v>
      </c>
      <c r="N110" s="13">
        <v>0</v>
      </c>
      <c r="O110" s="24">
        <v>0</v>
      </c>
    </row>
    <row r="111" spans="1:15" x14ac:dyDescent="0.25">
      <c r="A111" s="12" t="s">
        <v>408</v>
      </c>
      <c r="B111" s="13">
        <v>2719</v>
      </c>
      <c r="C111" s="13">
        <v>2557</v>
      </c>
      <c r="D111" s="34">
        <v>6.3355494720375397E-2</v>
      </c>
      <c r="E111" s="13">
        <v>191</v>
      </c>
      <c r="F111" s="13">
        <v>41</v>
      </c>
      <c r="G111" s="13">
        <v>119</v>
      </c>
      <c r="H111" s="13">
        <v>80</v>
      </c>
      <c r="I111" s="13">
        <v>2</v>
      </c>
      <c r="J111" s="13">
        <v>0</v>
      </c>
      <c r="K111" s="13">
        <v>1</v>
      </c>
      <c r="L111" s="13">
        <v>0</v>
      </c>
      <c r="M111" s="13">
        <v>2</v>
      </c>
      <c r="N111" s="13">
        <v>0</v>
      </c>
      <c r="O111" s="24">
        <v>22</v>
      </c>
    </row>
    <row r="112" spans="1:15" x14ac:dyDescent="0.25">
      <c r="A112" s="12" t="s">
        <v>409</v>
      </c>
      <c r="B112" s="13">
        <v>1</v>
      </c>
      <c r="C112" s="13">
        <v>1</v>
      </c>
      <c r="D112" s="34">
        <v>0</v>
      </c>
      <c r="E112" s="13">
        <v>0</v>
      </c>
      <c r="F112" s="13">
        <v>0</v>
      </c>
      <c r="G112" s="13">
        <v>0</v>
      </c>
      <c r="H112" s="13">
        <v>0</v>
      </c>
      <c r="I112" s="13">
        <v>0</v>
      </c>
      <c r="J112" s="13">
        <v>0</v>
      </c>
      <c r="K112" s="13">
        <v>0</v>
      </c>
      <c r="L112" s="13">
        <v>0</v>
      </c>
      <c r="M112" s="13">
        <v>0</v>
      </c>
      <c r="N112" s="13">
        <v>0</v>
      </c>
      <c r="O112" s="24">
        <v>0</v>
      </c>
    </row>
    <row r="113" spans="1:15" x14ac:dyDescent="0.25">
      <c r="A113" s="12" t="s">
        <v>410</v>
      </c>
      <c r="B113" s="13">
        <v>0</v>
      </c>
      <c r="C113" s="13">
        <v>2</v>
      </c>
      <c r="D113" s="34">
        <v>-1</v>
      </c>
      <c r="E113" s="13">
        <v>0</v>
      </c>
      <c r="F113" s="13">
        <v>0</v>
      </c>
      <c r="G113" s="13">
        <v>0</v>
      </c>
      <c r="H113" s="13">
        <v>1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24">
        <v>0</v>
      </c>
    </row>
    <row r="114" spans="1:15" x14ac:dyDescent="0.25">
      <c r="A114" s="12" t="s">
        <v>411</v>
      </c>
      <c r="B114" s="13">
        <v>11</v>
      </c>
      <c r="C114" s="13">
        <v>4</v>
      </c>
      <c r="D114" s="34">
        <v>1.75</v>
      </c>
      <c r="E114" s="13">
        <v>2</v>
      </c>
      <c r="F114" s="13">
        <v>0</v>
      </c>
      <c r="G114" s="13">
        <v>0</v>
      </c>
      <c r="H114" s="13">
        <v>0</v>
      </c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13">
        <v>0</v>
      </c>
      <c r="O114" s="24">
        <v>0</v>
      </c>
    </row>
    <row r="115" spans="1:15" x14ac:dyDescent="0.25">
      <c r="A115" s="12" t="s">
        <v>412</v>
      </c>
      <c r="B115" s="13">
        <v>9</v>
      </c>
      <c r="C115" s="13">
        <v>5</v>
      </c>
      <c r="D115" s="34">
        <v>0.8</v>
      </c>
      <c r="E115" s="13">
        <v>0</v>
      </c>
      <c r="F115" s="13">
        <v>0</v>
      </c>
      <c r="G115" s="13">
        <v>2</v>
      </c>
      <c r="H115" s="13">
        <v>0</v>
      </c>
      <c r="I115" s="13">
        <v>0</v>
      </c>
      <c r="J115" s="13">
        <v>0</v>
      </c>
      <c r="K115" s="13">
        <v>0</v>
      </c>
      <c r="L115" s="13">
        <v>0</v>
      </c>
      <c r="M115" s="13">
        <v>0</v>
      </c>
      <c r="N115" s="13">
        <v>0</v>
      </c>
      <c r="O115" s="24">
        <v>0</v>
      </c>
    </row>
    <row r="116" spans="1:15" x14ac:dyDescent="0.25">
      <c r="A116" s="12" t="s">
        <v>413</v>
      </c>
      <c r="B116" s="13">
        <v>26</v>
      </c>
      <c r="C116" s="13">
        <v>12</v>
      </c>
      <c r="D116" s="34">
        <v>1.1666666666666701</v>
      </c>
      <c r="E116" s="13">
        <v>0</v>
      </c>
      <c r="F116" s="13">
        <v>0</v>
      </c>
      <c r="G116" s="13">
        <v>19</v>
      </c>
      <c r="H116" s="13">
        <v>2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24">
        <v>0</v>
      </c>
    </row>
    <row r="117" spans="1:15" x14ac:dyDescent="0.25">
      <c r="A117" s="12" t="s">
        <v>414</v>
      </c>
      <c r="B117" s="13">
        <v>1</v>
      </c>
      <c r="C117" s="13">
        <v>1</v>
      </c>
      <c r="D117" s="34">
        <v>0</v>
      </c>
      <c r="E117" s="13">
        <v>0</v>
      </c>
      <c r="F117" s="13">
        <v>0</v>
      </c>
      <c r="G117" s="13">
        <v>0</v>
      </c>
      <c r="H117" s="13">
        <v>0</v>
      </c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13">
        <v>0</v>
      </c>
      <c r="O117" s="24">
        <v>0</v>
      </c>
    </row>
    <row r="118" spans="1:15" x14ac:dyDescent="0.25">
      <c r="A118" s="12" t="s">
        <v>415</v>
      </c>
      <c r="B118" s="13">
        <v>1</v>
      </c>
      <c r="C118" s="13">
        <v>1</v>
      </c>
      <c r="D118" s="34">
        <v>0</v>
      </c>
      <c r="E118" s="13">
        <v>0</v>
      </c>
      <c r="F118" s="13">
        <v>0</v>
      </c>
      <c r="G118" s="13">
        <v>0</v>
      </c>
      <c r="H118" s="13">
        <v>0</v>
      </c>
      <c r="I118" s="13">
        <v>0</v>
      </c>
      <c r="J118" s="13">
        <v>0</v>
      </c>
      <c r="K118" s="13">
        <v>0</v>
      </c>
      <c r="L118" s="13">
        <v>0</v>
      </c>
      <c r="M118" s="13">
        <v>0</v>
      </c>
      <c r="N118" s="13">
        <v>0</v>
      </c>
      <c r="O118" s="24">
        <v>0</v>
      </c>
    </row>
    <row r="119" spans="1:15" x14ac:dyDescent="0.25">
      <c r="A119" s="12" t="s">
        <v>416</v>
      </c>
      <c r="B119" s="13">
        <v>3</v>
      </c>
      <c r="C119" s="13">
        <v>2</v>
      </c>
      <c r="D119" s="34">
        <v>0.5</v>
      </c>
      <c r="E119" s="13">
        <v>0</v>
      </c>
      <c r="F119" s="13">
        <v>0</v>
      </c>
      <c r="G119" s="13">
        <v>0</v>
      </c>
      <c r="H119" s="13">
        <v>0</v>
      </c>
      <c r="I119" s="13">
        <v>0</v>
      </c>
      <c r="J119" s="13">
        <v>0</v>
      </c>
      <c r="K119" s="13">
        <v>0</v>
      </c>
      <c r="L119" s="13">
        <v>0</v>
      </c>
      <c r="M119" s="13">
        <v>0</v>
      </c>
      <c r="N119" s="13">
        <v>0</v>
      </c>
      <c r="O119" s="24">
        <v>0</v>
      </c>
    </row>
    <row r="120" spans="1:15" x14ac:dyDescent="0.25">
      <c r="A120" s="12" t="s">
        <v>417</v>
      </c>
      <c r="B120" s="13">
        <v>32</v>
      </c>
      <c r="C120" s="13">
        <v>30</v>
      </c>
      <c r="D120" s="34">
        <v>6.6666666666666693E-2</v>
      </c>
      <c r="E120" s="13">
        <v>0</v>
      </c>
      <c r="F120" s="13">
        <v>0</v>
      </c>
      <c r="G120" s="13">
        <v>8</v>
      </c>
      <c r="H120" s="13">
        <v>13</v>
      </c>
      <c r="I120" s="13">
        <v>0</v>
      </c>
      <c r="J120" s="13">
        <v>0</v>
      </c>
      <c r="K120" s="13">
        <v>0</v>
      </c>
      <c r="L120" s="13">
        <v>0</v>
      </c>
      <c r="M120" s="13">
        <v>4</v>
      </c>
      <c r="N120" s="13">
        <v>0</v>
      </c>
      <c r="O120" s="24">
        <v>0</v>
      </c>
    </row>
    <row r="121" spans="1:15" x14ac:dyDescent="0.25">
      <c r="A121" s="12" t="s">
        <v>418</v>
      </c>
      <c r="B121" s="13">
        <v>101</v>
      </c>
      <c r="C121" s="13">
        <v>80</v>
      </c>
      <c r="D121" s="34">
        <v>0.26250000000000001</v>
      </c>
      <c r="E121" s="13">
        <v>4</v>
      </c>
      <c r="F121" s="13">
        <v>5</v>
      </c>
      <c r="G121" s="13">
        <v>27</v>
      </c>
      <c r="H121" s="13">
        <v>39</v>
      </c>
      <c r="I121" s="13">
        <v>0</v>
      </c>
      <c r="J121" s="13">
        <v>0</v>
      </c>
      <c r="K121" s="13">
        <v>0</v>
      </c>
      <c r="L121" s="13">
        <v>0</v>
      </c>
      <c r="M121" s="13">
        <v>0</v>
      </c>
      <c r="N121" s="13">
        <v>0</v>
      </c>
      <c r="O121" s="24">
        <v>4</v>
      </c>
    </row>
    <row r="122" spans="1:15" x14ac:dyDescent="0.25">
      <c r="A122" s="12" t="s">
        <v>419</v>
      </c>
      <c r="B122" s="13">
        <v>14</v>
      </c>
      <c r="C122" s="13">
        <v>14</v>
      </c>
      <c r="D122" s="34">
        <v>0</v>
      </c>
      <c r="E122" s="13">
        <v>0</v>
      </c>
      <c r="F122" s="13">
        <v>0</v>
      </c>
      <c r="G122" s="13">
        <v>3</v>
      </c>
      <c r="H122" s="13">
        <v>1</v>
      </c>
      <c r="I122" s="13">
        <v>2</v>
      </c>
      <c r="J122" s="13">
        <v>1</v>
      </c>
      <c r="K122" s="13">
        <v>0</v>
      </c>
      <c r="L122" s="13">
        <v>0</v>
      </c>
      <c r="M122" s="13">
        <v>0</v>
      </c>
      <c r="N122" s="13">
        <v>0</v>
      </c>
      <c r="O122" s="24">
        <v>1</v>
      </c>
    </row>
    <row r="123" spans="1:15" x14ac:dyDescent="0.25">
      <c r="A123" s="12" t="s">
        <v>420</v>
      </c>
      <c r="B123" s="13">
        <v>0</v>
      </c>
      <c r="C123" s="13">
        <v>1</v>
      </c>
      <c r="D123" s="34">
        <v>-1</v>
      </c>
      <c r="E123" s="13">
        <v>0</v>
      </c>
      <c r="F123" s="13">
        <v>0</v>
      </c>
      <c r="G123" s="13">
        <v>0</v>
      </c>
      <c r="H123" s="13">
        <v>0</v>
      </c>
      <c r="I123" s="13">
        <v>0</v>
      </c>
      <c r="J123" s="13">
        <v>0</v>
      </c>
      <c r="K123" s="13">
        <v>0</v>
      </c>
      <c r="L123" s="13">
        <v>0</v>
      </c>
      <c r="M123" s="13">
        <v>0</v>
      </c>
      <c r="N123" s="13">
        <v>0</v>
      </c>
      <c r="O123" s="24">
        <v>0</v>
      </c>
    </row>
    <row r="124" spans="1:15" x14ac:dyDescent="0.25">
      <c r="A124" s="12" t="s">
        <v>421</v>
      </c>
      <c r="B124" s="13">
        <v>0</v>
      </c>
      <c r="C124" s="13">
        <v>1</v>
      </c>
      <c r="D124" s="34">
        <v>-1</v>
      </c>
      <c r="E124" s="13">
        <v>0</v>
      </c>
      <c r="F124" s="13">
        <v>0</v>
      </c>
      <c r="G124" s="13">
        <v>0</v>
      </c>
      <c r="H124" s="13">
        <v>0</v>
      </c>
      <c r="I124" s="13">
        <v>0</v>
      </c>
      <c r="J124" s="13">
        <v>0</v>
      </c>
      <c r="K124" s="13">
        <v>0</v>
      </c>
      <c r="L124" s="13">
        <v>0</v>
      </c>
      <c r="M124" s="13">
        <v>0</v>
      </c>
      <c r="N124" s="13">
        <v>0</v>
      </c>
      <c r="O124" s="24">
        <v>0</v>
      </c>
    </row>
    <row r="125" spans="1:15" x14ac:dyDescent="0.25">
      <c r="A125" s="12" t="s">
        <v>422</v>
      </c>
      <c r="B125" s="13">
        <v>0</v>
      </c>
      <c r="C125" s="13">
        <v>0</v>
      </c>
      <c r="D125" s="34">
        <v>0</v>
      </c>
      <c r="E125" s="13">
        <v>0</v>
      </c>
      <c r="F125" s="13">
        <v>0</v>
      </c>
      <c r="G125" s="13">
        <v>0</v>
      </c>
      <c r="H125" s="13">
        <v>0</v>
      </c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N125" s="13">
        <v>0</v>
      </c>
      <c r="O125" s="24">
        <v>0</v>
      </c>
    </row>
    <row r="126" spans="1:15" x14ac:dyDescent="0.25">
      <c r="A126" s="12" t="s">
        <v>423</v>
      </c>
      <c r="B126" s="13">
        <v>191</v>
      </c>
      <c r="C126" s="13">
        <v>14</v>
      </c>
      <c r="D126" s="34">
        <v>12.6428571428571</v>
      </c>
      <c r="E126" s="13">
        <v>0</v>
      </c>
      <c r="F126" s="13">
        <v>0</v>
      </c>
      <c r="G126" s="13">
        <v>3</v>
      </c>
      <c r="H126" s="13">
        <v>0</v>
      </c>
      <c r="I126" s="13">
        <v>0</v>
      </c>
      <c r="J126" s="13">
        <v>0</v>
      </c>
      <c r="K126" s="13">
        <v>0</v>
      </c>
      <c r="L126" s="13">
        <v>0</v>
      </c>
      <c r="M126" s="13">
        <v>0</v>
      </c>
      <c r="N126" s="13">
        <v>0</v>
      </c>
      <c r="O126" s="24">
        <v>0</v>
      </c>
    </row>
    <row r="127" spans="1:15" x14ac:dyDescent="0.25">
      <c r="A127" s="12" t="s">
        <v>424</v>
      </c>
      <c r="B127" s="13">
        <v>0</v>
      </c>
      <c r="C127" s="13">
        <v>0</v>
      </c>
      <c r="D127" s="34">
        <v>0</v>
      </c>
      <c r="E127" s="13">
        <v>0</v>
      </c>
      <c r="F127" s="13">
        <v>0</v>
      </c>
      <c r="G127" s="13">
        <v>0</v>
      </c>
      <c r="H127" s="13">
        <v>0</v>
      </c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24">
        <v>0</v>
      </c>
    </row>
    <row r="128" spans="1:15" x14ac:dyDescent="0.25">
      <c r="A128" s="12" t="s">
        <v>425</v>
      </c>
      <c r="B128" s="13">
        <v>64</v>
      </c>
      <c r="C128" s="13">
        <v>82</v>
      </c>
      <c r="D128" s="34">
        <v>-0.219512195121951</v>
      </c>
      <c r="E128" s="13">
        <v>0</v>
      </c>
      <c r="F128" s="13">
        <v>1</v>
      </c>
      <c r="G128" s="13">
        <v>43</v>
      </c>
      <c r="H128" s="13">
        <v>57</v>
      </c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0</v>
      </c>
      <c r="O128" s="24">
        <v>1</v>
      </c>
    </row>
    <row r="129" spans="1:15" x14ac:dyDescent="0.25">
      <c r="A129" s="12" t="s">
        <v>426</v>
      </c>
      <c r="B129" s="13">
        <v>0</v>
      </c>
      <c r="C129" s="13">
        <v>0</v>
      </c>
      <c r="D129" s="34">
        <v>0</v>
      </c>
      <c r="E129" s="13">
        <v>0</v>
      </c>
      <c r="F129" s="13">
        <v>0</v>
      </c>
      <c r="G129" s="13">
        <v>0</v>
      </c>
      <c r="H129" s="13">
        <v>0</v>
      </c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0</v>
      </c>
      <c r="O129" s="24">
        <v>0</v>
      </c>
    </row>
    <row r="130" spans="1:15" x14ac:dyDescent="0.25">
      <c r="A130" s="12" t="s">
        <v>427</v>
      </c>
      <c r="B130" s="13">
        <v>10</v>
      </c>
      <c r="C130" s="13">
        <v>0</v>
      </c>
      <c r="D130" s="34">
        <v>0</v>
      </c>
      <c r="E130" s="13">
        <v>0</v>
      </c>
      <c r="F130" s="13">
        <v>0</v>
      </c>
      <c r="G130" s="13">
        <v>0</v>
      </c>
      <c r="H130" s="13">
        <v>0</v>
      </c>
      <c r="I130" s="13">
        <v>0</v>
      </c>
      <c r="J130" s="13">
        <v>0</v>
      </c>
      <c r="K130" s="13">
        <v>0</v>
      </c>
      <c r="L130" s="13">
        <v>0</v>
      </c>
      <c r="M130" s="13">
        <v>0</v>
      </c>
      <c r="N130" s="13">
        <v>0</v>
      </c>
      <c r="O130" s="24">
        <v>0</v>
      </c>
    </row>
    <row r="131" spans="1:15" ht="16.7" customHeight="1" x14ac:dyDescent="0.25">
      <c r="A131" s="35" t="s">
        <v>428</v>
      </c>
      <c r="B131" s="32">
        <v>39</v>
      </c>
      <c r="C131" s="32">
        <v>60</v>
      </c>
      <c r="D131" s="33">
        <v>-0.35</v>
      </c>
      <c r="E131" s="32">
        <v>1</v>
      </c>
      <c r="F131" s="32">
        <v>0</v>
      </c>
      <c r="G131" s="32">
        <v>33</v>
      </c>
      <c r="H131" s="32">
        <v>22</v>
      </c>
      <c r="I131" s="32">
        <v>0</v>
      </c>
      <c r="J131" s="32">
        <v>0</v>
      </c>
      <c r="K131" s="32">
        <v>0</v>
      </c>
      <c r="L131" s="32">
        <v>0</v>
      </c>
      <c r="M131" s="32">
        <v>14</v>
      </c>
      <c r="N131" s="32">
        <v>0</v>
      </c>
      <c r="O131" s="32">
        <v>0</v>
      </c>
    </row>
    <row r="132" spans="1:15" x14ac:dyDescent="0.25">
      <c r="A132" s="12" t="s">
        <v>429</v>
      </c>
      <c r="B132" s="13">
        <v>17</v>
      </c>
      <c r="C132" s="13">
        <v>28</v>
      </c>
      <c r="D132" s="34">
        <v>-0.39285714285714302</v>
      </c>
      <c r="E132" s="13">
        <v>0</v>
      </c>
      <c r="F132" s="13">
        <v>0</v>
      </c>
      <c r="G132" s="13">
        <v>14</v>
      </c>
      <c r="H132" s="13">
        <v>10</v>
      </c>
      <c r="I132" s="13">
        <v>0</v>
      </c>
      <c r="J132" s="13">
        <v>0</v>
      </c>
      <c r="K132" s="13">
        <v>0</v>
      </c>
      <c r="L132" s="13">
        <v>0</v>
      </c>
      <c r="M132" s="13">
        <v>9</v>
      </c>
      <c r="N132" s="13">
        <v>0</v>
      </c>
      <c r="O132" s="24">
        <v>0</v>
      </c>
    </row>
    <row r="133" spans="1:15" x14ac:dyDescent="0.25">
      <c r="A133" s="12" t="s">
        <v>430</v>
      </c>
      <c r="B133" s="13">
        <v>2</v>
      </c>
      <c r="C133" s="13">
        <v>2</v>
      </c>
      <c r="D133" s="34">
        <v>0</v>
      </c>
      <c r="E133" s="13">
        <v>0</v>
      </c>
      <c r="F133" s="13">
        <v>0</v>
      </c>
      <c r="G133" s="13">
        <v>0</v>
      </c>
      <c r="H133" s="13">
        <v>0</v>
      </c>
      <c r="I133" s="13">
        <v>0</v>
      </c>
      <c r="J133" s="13">
        <v>0</v>
      </c>
      <c r="K133" s="13">
        <v>0</v>
      </c>
      <c r="L133" s="13">
        <v>0</v>
      </c>
      <c r="M133" s="13">
        <v>0</v>
      </c>
      <c r="N133" s="13">
        <v>0</v>
      </c>
      <c r="O133" s="24">
        <v>0</v>
      </c>
    </row>
    <row r="134" spans="1:15" x14ac:dyDescent="0.25">
      <c r="A134" s="12" t="s">
        <v>431</v>
      </c>
      <c r="B134" s="13">
        <v>17</v>
      </c>
      <c r="C134" s="13">
        <v>24</v>
      </c>
      <c r="D134" s="34">
        <v>-0.29166666666666702</v>
      </c>
      <c r="E134" s="13">
        <v>1</v>
      </c>
      <c r="F134" s="13">
        <v>0</v>
      </c>
      <c r="G134" s="13">
        <v>19</v>
      </c>
      <c r="H134" s="13">
        <v>12</v>
      </c>
      <c r="I134" s="13">
        <v>0</v>
      </c>
      <c r="J134" s="13">
        <v>0</v>
      </c>
      <c r="K134" s="13">
        <v>0</v>
      </c>
      <c r="L134" s="13">
        <v>0</v>
      </c>
      <c r="M134" s="13">
        <v>2</v>
      </c>
      <c r="N134" s="13">
        <v>0</v>
      </c>
      <c r="O134" s="24">
        <v>0</v>
      </c>
    </row>
    <row r="135" spans="1:15" x14ac:dyDescent="0.25">
      <c r="A135" s="12" t="s">
        <v>432</v>
      </c>
      <c r="B135" s="13">
        <v>3</v>
      </c>
      <c r="C135" s="13">
        <v>5</v>
      </c>
      <c r="D135" s="34">
        <v>-0.4</v>
      </c>
      <c r="E135" s="13">
        <v>0</v>
      </c>
      <c r="F135" s="13">
        <v>0</v>
      </c>
      <c r="G135" s="13">
        <v>0</v>
      </c>
      <c r="H135" s="13">
        <v>0</v>
      </c>
      <c r="I135" s="13">
        <v>0</v>
      </c>
      <c r="J135" s="13">
        <v>0</v>
      </c>
      <c r="K135" s="13">
        <v>0</v>
      </c>
      <c r="L135" s="13">
        <v>0</v>
      </c>
      <c r="M135" s="13">
        <v>3</v>
      </c>
      <c r="N135" s="13">
        <v>0</v>
      </c>
      <c r="O135" s="24">
        <v>0</v>
      </c>
    </row>
    <row r="136" spans="1:15" x14ac:dyDescent="0.25">
      <c r="A136" s="12" t="s">
        <v>433</v>
      </c>
      <c r="B136" s="13">
        <v>0</v>
      </c>
      <c r="C136" s="13">
        <v>1</v>
      </c>
      <c r="D136" s="34">
        <v>-1</v>
      </c>
      <c r="E136" s="13">
        <v>0</v>
      </c>
      <c r="F136" s="13">
        <v>0</v>
      </c>
      <c r="G136" s="13">
        <v>0</v>
      </c>
      <c r="H136" s="13">
        <v>0</v>
      </c>
      <c r="I136" s="13">
        <v>0</v>
      </c>
      <c r="J136" s="13">
        <v>0</v>
      </c>
      <c r="K136" s="13">
        <v>0</v>
      </c>
      <c r="L136" s="13">
        <v>0</v>
      </c>
      <c r="M136" s="13">
        <v>0</v>
      </c>
      <c r="N136" s="13">
        <v>0</v>
      </c>
      <c r="O136" s="24">
        <v>0</v>
      </c>
    </row>
    <row r="137" spans="1:15" ht="16.7" customHeight="1" x14ac:dyDescent="0.25">
      <c r="A137" s="35" t="s">
        <v>434</v>
      </c>
      <c r="B137" s="32">
        <v>459</v>
      </c>
      <c r="C137" s="32">
        <v>309</v>
      </c>
      <c r="D137" s="33">
        <v>0.485436893203884</v>
      </c>
      <c r="E137" s="32">
        <v>0</v>
      </c>
      <c r="F137" s="32">
        <v>0</v>
      </c>
      <c r="G137" s="32">
        <v>6</v>
      </c>
      <c r="H137" s="32">
        <v>7</v>
      </c>
      <c r="I137" s="32">
        <v>0</v>
      </c>
      <c r="J137" s="32">
        <v>0</v>
      </c>
      <c r="K137" s="32">
        <v>0</v>
      </c>
      <c r="L137" s="32">
        <v>0</v>
      </c>
      <c r="M137" s="32">
        <v>5</v>
      </c>
      <c r="N137" s="32">
        <v>0</v>
      </c>
      <c r="O137" s="32">
        <v>0</v>
      </c>
    </row>
    <row r="138" spans="1:15" x14ac:dyDescent="0.25">
      <c r="A138" s="12" t="s">
        <v>435</v>
      </c>
      <c r="B138" s="13">
        <v>0</v>
      </c>
      <c r="C138" s="13">
        <v>0</v>
      </c>
      <c r="D138" s="34">
        <v>0</v>
      </c>
      <c r="E138" s="13">
        <v>0</v>
      </c>
      <c r="F138" s="13">
        <v>0</v>
      </c>
      <c r="G138" s="13">
        <v>0</v>
      </c>
      <c r="H138" s="13">
        <v>0</v>
      </c>
      <c r="I138" s="13">
        <v>0</v>
      </c>
      <c r="J138" s="13">
        <v>0</v>
      </c>
      <c r="K138" s="13">
        <v>0</v>
      </c>
      <c r="L138" s="13">
        <v>0</v>
      </c>
      <c r="M138" s="13">
        <v>3</v>
      </c>
      <c r="N138" s="13">
        <v>0</v>
      </c>
      <c r="O138" s="24">
        <v>0</v>
      </c>
    </row>
    <row r="139" spans="1:15" x14ac:dyDescent="0.25">
      <c r="A139" s="12" t="s">
        <v>436</v>
      </c>
      <c r="B139" s="13">
        <v>0</v>
      </c>
      <c r="C139" s="13">
        <v>0</v>
      </c>
      <c r="D139" s="34">
        <v>0</v>
      </c>
      <c r="E139" s="13">
        <v>0</v>
      </c>
      <c r="F139" s="13">
        <v>0</v>
      </c>
      <c r="G139" s="13">
        <v>0</v>
      </c>
      <c r="H139" s="13">
        <v>0</v>
      </c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N139" s="13">
        <v>0</v>
      </c>
      <c r="O139" s="24">
        <v>0</v>
      </c>
    </row>
    <row r="140" spans="1:15" x14ac:dyDescent="0.25">
      <c r="A140" s="12" t="s">
        <v>437</v>
      </c>
      <c r="B140" s="13">
        <v>1</v>
      </c>
      <c r="C140" s="13">
        <v>0</v>
      </c>
      <c r="D140" s="34">
        <v>0</v>
      </c>
      <c r="E140" s="13">
        <v>0</v>
      </c>
      <c r="F140" s="13">
        <v>0</v>
      </c>
      <c r="G140" s="13">
        <v>0</v>
      </c>
      <c r="H140" s="13">
        <v>0</v>
      </c>
      <c r="I140" s="13">
        <v>0</v>
      </c>
      <c r="J140" s="13">
        <v>0</v>
      </c>
      <c r="K140" s="13">
        <v>0</v>
      </c>
      <c r="L140" s="13">
        <v>0</v>
      </c>
      <c r="M140" s="13">
        <v>1</v>
      </c>
      <c r="N140" s="13">
        <v>0</v>
      </c>
      <c r="O140" s="24">
        <v>0</v>
      </c>
    </row>
    <row r="141" spans="1:15" x14ac:dyDescent="0.25">
      <c r="A141" s="12" t="s">
        <v>438</v>
      </c>
      <c r="B141" s="13">
        <v>9</v>
      </c>
      <c r="C141" s="13">
        <v>0</v>
      </c>
      <c r="D141" s="34">
        <v>0</v>
      </c>
      <c r="E141" s="13">
        <v>0</v>
      </c>
      <c r="F141" s="13">
        <v>0</v>
      </c>
      <c r="G141" s="13">
        <v>0</v>
      </c>
      <c r="H141" s="13">
        <v>0</v>
      </c>
      <c r="I141" s="13">
        <v>0</v>
      </c>
      <c r="J141" s="13">
        <v>0</v>
      </c>
      <c r="K141" s="13">
        <v>0</v>
      </c>
      <c r="L141" s="13">
        <v>0</v>
      </c>
      <c r="M141" s="13">
        <v>0</v>
      </c>
      <c r="N141" s="13">
        <v>0</v>
      </c>
      <c r="O141" s="24">
        <v>0</v>
      </c>
    </row>
    <row r="142" spans="1:15" x14ac:dyDescent="0.25">
      <c r="A142" s="12" t="s">
        <v>439</v>
      </c>
      <c r="B142" s="13">
        <v>305</v>
      </c>
      <c r="C142" s="13">
        <v>169</v>
      </c>
      <c r="D142" s="34">
        <v>0.804733727810651</v>
      </c>
      <c r="E142" s="13">
        <v>0</v>
      </c>
      <c r="F142" s="13">
        <v>0</v>
      </c>
      <c r="G142" s="13">
        <v>6</v>
      </c>
      <c r="H142" s="13">
        <v>6</v>
      </c>
      <c r="I142" s="13">
        <v>0</v>
      </c>
      <c r="J142" s="13">
        <v>0</v>
      </c>
      <c r="K142" s="13">
        <v>0</v>
      </c>
      <c r="L142" s="13">
        <v>0</v>
      </c>
      <c r="M142" s="13">
        <v>1</v>
      </c>
      <c r="N142" s="13">
        <v>0</v>
      </c>
      <c r="O142" s="24">
        <v>0</v>
      </c>
    </row>
    <row r="143" spans="1:15" x14ac:dyDescent="0.25">
      <c r="A143" s="12" t="s">
        <v>440</v>
      </c>
      <c r="B143" s="13">
        <v>144</v>
      </c>
      <c r="C143" s="13">
        <v>140</v>
      </c>
      <c r="D143" s="34">
        <v>2.8571428571428598E-2</v>
      </c>
      <c r="E143" s="13">
        <v>0</v>
      </c>
      <c r="F143" s="13">
        <v>0</v>
      </c>
      <c r="G143" s="13">
        <v>0</v>
      </c>
      <c r="H143" s="13">
        <v>1</v>
      </c>
      <c r="I143" s="13">
        <v>0</v>
      </c>
      <c r="J143" s="13">
        <v>0</v>
      </c>
      <c r="K143" s="13">
        <v>0</v>
      </c>
      <c r="L143" s="13">
        <v>0</v>
      </c>
      <c r="M143" s="13">
        <v>0</v>
      </c>
      <c r="N143" s="13">
        <v>0</v>
      </c>
      <c r="O143" s="24">
        <v>0</v>
      </c>
    </row>
    <row r="144" spans="1:15" ht="16.7" customHeight="1" x14ac:dyDescent="0.25">
      <c r="A144" s="35" t="s">
        <v>441</v>
      </c>
      <c r="B144" s="32">
        <v>56</v>
      </c>
      <c r="C144" s="32">
        <v>23</v>
      </c>
      <c r="D144" s="33">
        <v>1.4347826086956501</v>
      </c>
      <c r="E144" s="32">
        <v>1</v>
      </c>
      <c r="F144" s="32">
        <v>0</v>
      </c>
      <c r="G144" s="32">
        <v>9</v>
      </c>
      <c r="H144" s="32">
        <v>4</v>
      </c>
      <c r="I144" s="32">
        <v>0</v>
      </c>
      <c r="J144" s="32">
        <v>0</v>
      </c>
      <c r="K144" s="32">
        <v>0</v>
      </c>
      <c r="L144" s="32">
        <v>0</v>
      </c>
      <c r="M144" s="32">
        <v>1</v>
      </c>
      <c r="N144" s="32">
        <v>5</v>
      </c>
      <c r="O144" s="32">
        <v>0</v>
      </c>
    </row>
    <row r="145" spans="1:15" x14ac:dyDescent="0.25">
      <c r="A145" s="12" t="s">
        <v>442</v>
      </c>
      <c r="B145" s="13">
        <v>56</v>
      </c>
      <c r="C145" s="13">
        <v>22</v>
      </c>
      <c r="D145" s="34">
        <v>1.5454545454545501</v>
      </c>
      <c r="E145" s="13">
        <v>1</v>
      </c>
      <c r="F145" s="13">
        <v>0</v>
      </c>
      <c r="G145" s="13">
        <v>9</v>
      </c>
      <c r="H145" s="13">
        <v>4</v>
      </c>
      <c r="I145" s="13">
        <v>0</v>
      </c>
      <c r="J145" s="13">
        <v>0</v>
      </c>
      <c r="K145" s="13">
        <v>0</v>
      </c>
      <c r="L145" s="13">
        <v>0</v>
      </c>
      <c r="M145" s="13">
        <v>1</v>
      </c>
      <c r="N145" s="13">
        <v>5</v>
      </c>
      <c r="O145" s="24">
        <v>0</v>
      </c>
    </row>
    <row r="146" spans="1:15" x14ac:dyDescent="0.25">
      <c r="A146" s="12" t="s">
        <v>443</v>
      </c>
      <c r="B146" s="13">
        <v>0</v>
      </c>
      <c r="C146" s="13">
        <v>1</v>
      </c>
      <c r="D146" s="34">
        <v>-1</v>
      </c>
      <c r="E146" s="13">
        <v>0</v>
      </c>
      <c r="F146" s="13">
        <v>0</v>
      </c>
      <c r="G146" s="13">
        <v>0</v>
      </c>
      <c r="H146" s="13">
        <v>0</v>
      </c>
      <c r="I146" s="13">
        <v>0</v>
      </c>
      <c r="J146" s="13">
        <v>0</v>
      </c>
      <c r="K146" s="13">
        <v>0</v>
      </c>
      <c r="L146" s="13">
        <v>0</v>
      </c>
      <c r="M146" s="13">
        <v>0</v>
      </c>
      <c r="N146" s="13">
        <v>0</v>
      </c>
      <c r="O146" s="24">
        <v>0</v>
      </c>
    </row>
    <row r="147" spans="1:15" ht="16.7" customHeight="1" x14ac:dyDescent="0.25">
      <c r="A147" s="35" t="s">
        <v>444</v>
      </c>
      <c r="B147" s="32">
        <v>143</v>
      </c>
      <c r="C147" s="32">
        <v>134</v>
      </c>
      <c r="D147" s="33">
        <v>6.7164179104477598E-2</v>
      </c>
      <c r="E147" s="32">
        <v>5</v>
      </c>
      <c r="F147" s="32">
        <v>3</v>
      </c>
      <c r="G147" s="32">
        <v>19</v>
      </c>
      <c r="H147" s="32">
        <v>14</v>
      </c>
      <c r="I147" s="32">
        <v>2</v>
      </c>
      <c r="J147" s="32">
        <v>0</v>
      </c>
      <c r="K147" s="32">
        <v>0</v>
      </c>
      <c r="L147" s="32">
        <v>0</v>
      </c>
      <c r="M147" s="32">
        <v>41</v>
      </c>
      <c r="N147" s="32">
        <v>0</v>
      </c>
      <c r="O147" s="32">
        <v>3</v>
      </c>
    </row>
    <row r="148" spans="1:15" x14ac:dyDescent="0.25">
      <c r="A148" s="12" t="s">
        <v>445</v>
      </c>
      <c r="B148" s="13">
        <v>85</v>
      </c>
      <c r="C148" s="13">
        <v>70</v>
      </c>
      <c r="D148" s="34">
        <v>0.214285714285714</v>
      </c>
      <c r="E148" s="13">
        <v>0</v>
      </c>
      <c r="F148" s="13">
        <v>0</v>
      </c>
      <c r="G148" s="13">
        <v>15</v>
      </c>
      <c r="H148" s="13">
        <v>7</v>
      </c>
      <c r="I148" s="13">
        <v>0</v>
      </c>
      <c r="J148" s="13">
        <v>0</v>
      </c>
      <c r="K148" s="13">
        <v>0</v>
      </c>
      <c r="L148" s="13">
        <v>0</v>
      </c>
      <c r="M148" s="13">
        <v>19</v>
      </c>
      <c r="N148" s="13">
        <v>0</v>
      </c>
      <c r="O148" s="24">
        <v>0</v>
      </c>
    </row>
    <row r="149" spans="1:15" x14ac:dyDescent="0.25">
      <c r="A149" s="12" t="s">
        <v>446</v>
      </c>
      <c r="B149" s="13">
        <v>3</v>
      </c>
      <c r="C149" s="13">
        <v>8</v>
      </c>
      <c r="D149" s="34">
        <v>-0.625</v>
      </c>
      <c r="E149" s="13">
        <v>0</v>
      </c>
      <c r="F149" s="13">
        <v>0</v>
      </c>
      <c r="G149" s="13">
        <v>0</v>
      </c>
      <c r="H149" s="13">
        <v>0</v>
      </c>
      <c r="I149" s="13">
        <v>0</v>
      </c>
      <c r="J149" s="13">
        <v>0</v>
      </c>
      <c r="K149" s="13">
        <v>0</v>
      </c>
      <c r="L149" s="13">
        <v>0</v>
      </c>
      <c r="M149" s="13">
        <v>2</v>
      </c>
      <c r="N149" s="13">
        <v>0</v>
      </c>
      <c r="O149" s="24">
        <v>0</v>
      </c>
    </row>
    <row r="150" spans="1:15" x14ac:dyDescent="0.25">
      <c r="A150" s="12" t="s">
        <v>447</v>
      </c>
      <c r="B150" s="13">
        <v>0</v>
      </c>
      <c r="C150" s="13">
        <v>0</v>
      </c>
      <c r="D150" s="34">
        <v>0</v>
      </c>
      <c r="E150" s="13">
        <v>0</v>
      </c>
      <c r="F150" s="13">
        <v>0</v>
      </c>
      <c r="G150" s="13">
        <v>0</v>
      </c>
      <c r="H150" s="13">
        <v>0</v>
      </c>
      <c r="I150" s="13">
        <v>0</v>
      </c>
      <c r="J150" s="13">
        <v>0</v>
      </c>
      <c r="K150" s="13">
        <v>0</v>
      </c>
      <c r="L150" s="13">
        <v>0</v>
      </c>
      <c r="M150" s="13">
        <v>0</v>
      </c>
      <c r="N150" s="13">
        <v>0</v>
      </c>
      <c r="O150" s="24">
        <v>0</v>
      </c>
    </row>
    <row r="151" spans="1:15" x14ac:dyDescent="0.25">
      <c r="A151" s="12" t="s">
        <v>448</v>
      </c>
      <c r="B151" s="13">
        <v>25</v>
      </c>
      <c r="C151" s="13">
        <v>21</v>
      </c>
      <c r="D151" s="34">
        <v>0.19047619047618999</v>
      </c>
      <c r="E151" s="13">
        <v>1</v>
      </c>
      <c r="F151" s="13">
        <v>0</v>
      </c>
      <c r="G151" s="13">
        <v>1</v>
      </c>
      <c r="H151" s="13">
        <v>4</v>
      </c>
      <c r="I151" s="13">
        <v>0</v>
      </c>
      <c r="J151" s="13">
        <v>0</v>
      </c>
      <c r="K151" s="13">
        <v>0</v>
      </c>
      <c r="L151" s="13">
        <v>0</v>
      </c>
      <c r="M151" s="13">
        <v>15</v>
      </c>
      <c r="N151" s="13">
        <v>0</v>
      </c>
      <c r="O151" s="24">
        <v>0</v>
      </c>
    </row>
    <row r="152" spans="1:15" x14ac:dyDescent="0.25">
      <c r="A152" s="12" t="s">
        <v>449</v>
      </c>
      <c r="B152" s="13">
        <v>0</v>
      </c>
      <c r="C152" s="13">
        <v>0</v>
      </c>
      <c r="D152" s="34">
        <v>0</v>
      </c>
      <c r="E152" s="13">
        <v>0</v>
      </c>
      <c r="F152" s="13">
        <v>0</v>
      </c>
      <c r="G152" s="13">
        <v>0</v>
      </c>
      <c r="H152" s="13">
        <v>0</v>
      </c>
      <c r="I152" s="13">
        <v>0</v>
      </c>
      <c r="J152" s="13">
        <v>0</v>
      </c>
      <c r="K152" s="13">
        <v>0</v>
      </c>
      <c r="L152" s="13">
        <v>0</v>
      </c>
      <c r="M152" s="13">
        <v>0</v>
      </c>
      <c r="N152" s="13">
        <v>0</v>
      </c>
      <c r="O152" s="24">
        <v>0</v>
      </c>
    </row>
    <row r="153" spans="1:15" x14ac:dyDescent="0.25">
      <c r="A153" s="12" t="s">
        <v>450</v>
      </c>
      <c r="B153" s="13">
        <v>2</v>
      </c>
      <c r="C153" s="13">
        <v>3</v>
      </c>
      <c r="D153" s="34">
        <v>-0.33333333333333298</v>
      </c>
      <c r="E153" s="13">
        <v>0</v>
      </c>
      <c r="F153" s="13">
        <v>0</v>
      </c>
      <c r="G153" s="13">
        <v>0</v>
      </c>
      <c r="H153" s="13">
        <v>0</v>
      </c>
      <c r="I153" s="13">
        <v>0</v>
      </c>
      <c r="J153" s="13">
        <v>0</v>
      </c>
      <c r="K153" s="13">
        <v>0</v>
      </c>
      <c r="L153" s="13">
        <v>0</v>
      </c>
      <c r="M153" s="13">
        <v>0</v>
      </c>
      <c r="N153" s="13">
        <v>0</v>
      </c>
      <c r="O153" s="24">
        <v>0</v>
      </c>
    </row>
    <row r="154" spans="1:15" x14ac:dyDescent="0.25">
      <c r="A154" s="12" t="s">
        <v>451</v>
      </c>
      <c r="B154" s="13">
        <v>5</v>
      </c>
      <c r="C154" s="13">
        <v>5</v>
      </c>
      <c r="D154" s="34">
        <v>0</v>
      </c>
      <c r="E154" s="13">
        <v>2</v>
      </c>
      <c r="F154" s="13">
        <v>2</v>
      </c>
      <c r="G154" s="13">
        <v>1</v>
      </c>
      <c r="H154" s="13">
        <v>2</v>
      </c>
      <c r="I154" s="13">
        <v>0</v>
      </c>
      <c r="J154" s="13">
        <v>0</v>
      </c>
      <c r="K154" s="13">
        <v>0</v>
      </c>
      <c r="L154" s="13">
        <v>0</v>
      </c>
      <c r="M154" s="13">
        <v>1</v>
      </c>
      <c r="N154" s="13">
        <v>0</v>
      </c>
      <c r="O154" s="24">
        <v>2</v>
      </c>
    </row>
    <row r="155" spans="1:15" x14ac:dyDescent="0.25">
      <c r="A155" s="12" t="s">
        <v>452</v>
      </c>
      <c r="B155" s="13">
        <v>23</v>
      </c>
      <c r="C155" s="13">
        <v>27</v>
      </c>
      <c r="D155" s="34">
        <v>-0.148148148148148</v>
      </c>
      <c r="E155" s="13">
        <v>2</v>
      </c>
      <c r="F155" s="13">
        <v>1</v>
      </c>
      <c r="G155" s="13">
        <v>2</v>
      </c>
      <c r="H155" s="13">
        <v>1</v>
      </c>
      <c r="I155" s="13">
        <v>2</v>
      </c>
      <c r="J155" s="13">
        <v>0</v>
      </c>
      <c r="K155" s="13">
        <v>0</v>
      </c>
      <c r="L155" s="13">
        <v>0</v>
      </c>
      <c r="M155" s="13">
        <v>4</v>
      </c>
      <c r="N155" s="13">
        <v>0</v>
      </c>
      <c r="O155" s="24">
        <v>1</v>
      </c>
    </row>
    <row r="156" spans="1:15" ht="16.7" customHeight="1" x14ac:dyDescent="0.25">
      <c r="A156" s="35" t="s">
        <v>453</v>
      </c>
      <c r="B156" s="32">
        <v>86</v>
      </c>
      <c r="C156" s="32">
        <v>167</v>
      </c>
      <c r="D156" s="33">
        <v>-0.48502994011976103</v>
      </c>
      <c r="E156" s="32">
        <v>2</v>
      </c>
      <c r="F156" s="32">
        <v>1</v>
      </c>
      <c r="G156" s="32">
        <v>7</v>
      </c>
      <c r="H156" s="32">
        <v>1</v>
      </c>
      <c r="I156" s="32">
        <v>4</v>
      </c>
      <c r="J156" s="32">
        <v>1</v>
      </c>
      <c r="K156" s="32">
        <v>1</v>
      </c>
      <c r="L156" s="32">
        <v>0</v>
      </c>
      <c r="M156" s="32">
        <v>0</v>
      </c>
      <c r="N156" s="32">
        <v>2</v>
      </c>
      <c r="O156" s="32">
        <v>2</v>
      </c>
    </row>
    <row r="157" spans="1:15" x14ac:dyDescent="0.25">
      <c r="A157" s="12" t="s">
        <v>454</v>
      </c>
      <c r="B157" s="13">
        <v>0</v>
      </c>
      <c r="C157" s="13">
        <v>0</v>
      </c>
      <c r="D157" s="34">
        <v>0</v>
      </c>
      <c r="E157" s="13">
        <v>0</v>
      </c>
      <c r="F157" s="13">
        <v>0</v>
      </c>
      <c r="G157" s="13">
        <v>0</v>
      </c>
      <c r="H157" s="13">
        <v>0</v>
      </c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24">
        <v>0</v>
      </c>
    </row>
    <row r="158" spans="1:15" x14ac:dyDescent="0.25">
      <c r="A158" s="12" t="s">
        <v>455</v>
      </c>
      <c r="B158" s="13">
        <v>0</v>
      </c>
      <c r="C158" s="13">
        <v>0</v>
      </c>
      <c r="D158" s="34">
        <v>0</v>
      </c>
      <c r="E158" s="13">
        <v>0</v>
      </c>
      <c r="F158" s="13">
        <v>0</v>
      </c>
      <c r="G158" s="13">
        <v>0</v>
      </c>
      <c r="H158" s="13">
        <v>0</v>
      </c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24">
        <v>0</v>
      </c>
    </row>
    <row r="159" spans="1:15" x14ac:dyDescent="0.25">
      <c r="A159" s="12" t="s">
        <v>456</v>
      </c>
      <c r="B159" s="13">
        <v>2</v>
      </c>
      <c r="C159" s="13">
        <v>0</v>
      </c>
      <c r="D159" s="34">
        <v>0</v>
      </c>
      <c r="E159" s="13">
        <v>0</v>
      </c>
      <c r="F159" s="13">
        <v>0</v>
      </c>
      <c r="G159" s="13">
        <v>0</v>
      </c>
      <c r="H159" s="13">
        <v>0</v>
      </c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24">
        <v>0</v>
      </c>
    </row>
    <row r="160" spans="1:15" x14ac:dyDescent="0.25">
      <c r="A160" s="12" t="s">
        <v>457</v>
      </c>
      <c r="B160" s="13">
        <v>0</v>
      </c>
      <c r="C160" s="13">
        <v>0</v>
      </c>
      <c r="D160" s="34">
        <v>0</v>
      </c>
      <c r="E160" s="13">
        <v>0</v>
      </c>
      <c r="F160" s="13">
        <v>0</v>
      </c>
      <c r="G160" s="13">
        <v>0</v>
      </c>
      <c r="H160" s="13">
        <v>0</v>
      </c>
      <c r="I160" s="13">
        <v>0</v>
      </c>
      <c r="J160" s="13">
        <v>0</v>
      </c>
      <c r="K160" s="13">
        <v>0</v>
      </c>
      <c r="L160" s="13">
        <v>0</v>
      </c>
      <c r="M160" s="13">
        <v>0</v>
      </c>
      <c r="N160" s="13">
        <v>0</v>
      </c>
      <c r="O160" s="24">
        <v>0</v>
      </c>
    </row>
    <row r="161" spans="1:15" x14ac:dyDescent="0.25">
      <c r="A161" s="12" t="s">
        <v>458</v>
      </c>
      <c r="B161" s="13">
        <v>16</v>
      </c>
      <c r="C161" s="13">
        <v>14</v>
      </c>
      <c r="D161" s="34">
        <v>0.14285714285714299</v>
      </c>
      <c r="E161" s="13">
        <v>0</v>
      </c>
      <c r="F161" s="13">
        <v>0</v>
      </c>
      <c r="G161" s="13">
        <v>2</v>
      </c>
      <c r="H161" s="13">
        <v>0</v>
      </c>
      <c r="I161" s="13">
        <v>2</v>
      </c>
      <c r="J161" s="13">
        <v>1</v>
      </c>
      <c r="K161" s="13">
        <v>1</v>
      </c>
      <c r="L161" s="13">
        <v>0</v>
      </c>
      <c r="M161" s="13">
        <v>0</v>
      </c>
      <c r="N161" s="13">
        <v>2</v>
      </c>
      <c r="O161" s="24">
        <v>1</v>
      </c>
    </row>
    <row r="162" spans="1:15" x14ac:dyDescent="0.25">
      <c r="A162" s="12" t="s">
        <v>459</v>
      </c>
      <c r="B162" s="13">
        <v>4</v>
      </c>
      <c r="C162" s="13">
        <v>6</v>
      </c>
      <c r="D162" s="34">
        <v>-0.33333333333333298</v>
      </c>
      <c r="E162" s="13">
        <v>1</v>
      </c>
      <c r="F162" s="13">
        <v>0</v>
      </c>
      <c r="G162" s="13">
        <v>1</v>
      </c>
      <c r="H162" s="13">
        <v>1</v>
      </c>
      <c r="I162" s="13">
        <v>0</v>
      </c>
      <c r="J162" s="13">
        <v>0</v>
      </c>
      <c r="K162" s="13">
        <v>0</v>
      </c>
      <c r="L162" s="13">
        <v>0</v>
      </c>
      <c r="M162" s="13">
        <v>0</v>
      </c>
      <c r="N162" s="13">
        <v>0</v>
      </c>
      <c r="O162" s="24">
        <v>0</v>
      </c>
    </row>
    <row r="163" spans="1:15" x14ac:dyDescent="0.25">
      <c r="A163" s="12" t="s">
        <v>460</v>
      </c>
      <c r="B163" s="13">
        <v>5</v>
      </c>
      <c r="C163" s="13">
        <v>6</v>
      </c>
      <c r="D163" s="34">
        <v>-0.16666666666666699</v>
      </c>
      <c r="E163" s="13">
        <v>0</v>
      </c>
      <c r="F163" s="13">
        <v>0</v>
      </c>
      <c r="G163" s="13">
        <v>0</v>
      </c>
      <c r="H163" s="13">
        <v>0</v>
      </c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3">
        <v>0</v>
      </c>
      <c r="O163" s="24">
        <v>0</v>
      </c>
    </row>
    <row r="164" spans="1:15" x14ac:dyDescent="0.25">
      <c r="A164" s="12" t="s">
        <v>461</v>
      </c>
      <c r="B164" s="13">
        <v>37</v>
      </c>
      <c r="C164" s="13">
        <v>37</v>
      </c>
      <c r="D164" s="34">
        <v>0</v>
      </c>
      <c r="E164" s="13">
        <v>0</v>
      </c>
      <c r="F164" s="13">
        <v>0</v>
      </c>
      <c r="G164" s="13">
        <v>1</v>
      </c>
      <c r="H164" s="13">
        <v>0</v>
      </c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13">
        <v>0</v>
      </c>
      <c r="O164" s="24">
        <v>0</v>
      </c>
    </row>
    <row r="165" spans="1:15" x14ac:dyDescent="0.25">
      <c r="A165" s="12" t="s">
        <v>462</v>
      </c>
      <c r="B165" s="13">
        <v>22</v>
      </c>
      <c r="C165" s="13">
        <v>104</v>
      </c>
      <c r="D165" s="34">
        <v>-0.78846153846153799</v>
      </c>
      <c r="E165" s="13">
        <v>1</v>
      </c>
      <c r="F165" s="13">
        <v>1</v>
      </c>
      <c r="G165" s="13">
        <v>3</v>
      </c>
      <c r="H165" s="13">
        <v>0</v>
      </c>
      <c r="I165" s="13">
        <v>2</v>
      </c>
      <c r="J165" s="13">
        <v>0</v>
      </c>
      <c r="K165" s="13">
        <v>0</v>
      </c>
      <c r="L165" s="13">
        <v>0</v>
      </c>
      <c r="M165" s="13">
        <v>0</v>
      </c>
      <c r="N165" s="13">
        <v>0</v>
      </c>
      <c r="O165" s="24">
        <v>1</v>
      </c>
    </row>
    <row r="166" spans="1:15" ht="16.7" customHeight="1" x14ac:dyDescent="0.25">
      <c r="A166" s="35" t="s">
        <v>463</v>
      </c>
      <c r="B166" s="32">
        <v>985</v>
      </c>
      <c r="C166" s="32">
        <v>1042</v>
      </c>
      <c r="D166" s="33">
        <v>-5.47024952015355E-2</v>
      </c>
      <c r="E166" s="32">
        <v>28</v>
      </c>
      <c r="F166" s="32">
        <v>6</v>
      </c>
      <c r="G166" s="32">
        <v>289</v>
      </c>
      <c r="H166" s="32">
        <v>200</v>
      </c>
      <c r="I166" s="32">
        <v>12</v>
      </c>
      <c r="J166" s="32">
        <v>4</v>
      </c>
      <c r="K166" s="32">
        <v>0</v>
      </c>
      <c r="L166" s="32">
        <v>0</v>
      </c>
      <c r="M166" s="32">
        <v>38</v>
      </c>
      <c r="N166" s="32">
        <v>41</v>
      </c>
      <c r="O166" s="32">
        <v>8</v>
      </c>
    </row>
    <row r="167" spans="1:15" x14ac:dyDescent="0.25">
      <c r="A167" s="12" t="s">
        <v>464</v>
      </c>
      <c r="B167" s="13">
        <v>8</v>
      </c>
      <c r="C167" s="13">
        <v>3</v>
      </c>
      <c r="D167" s="34">
        <v>1.6666666666666701</v>
      </c>
      <c r="E167" s="13">
        <v>1</v>
      </c>
      <c r="F167" s="13">
        <v>0</v>
      </c>
      <c r="G167" s="13">
        <v>0</v>
      </c>
      <c r="H167" s="13">
        <v>1</v>
      </c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N167" s="13">
        <v>0</v>
      </c>
      <c r="O167" s="24">
        <v>0</v>
      </c>
    </row>
    <row r="168" spans="1:15" x14ac:dyDescent="0.25">
      <c r="A168" s="12" t="s">
        <v>465</v>
      </c>
      <c r="B168" s="13">
        <v>0</v>
      </c>
      <c r="C168" s="13">
        <v>0</v>
      </c>
      <c r="D168" s="34">
        <v>0</v>
      </c>
      <c r="E168" s="13">
        <v>0</v>
      </c>
      <c r="F168" s="13">
        <v>0</v>
      </c>
      <c r="G168" s="13">
        <v>0</v>
      </c>
      <c r="H168" s="13">
        <v>0</v>
      </c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24">
        <v>0</v>
      </c>
    </row>
    <row r="169" spans="1:15" x14ac:dyDescent="0.25">
      <c r="A169" s="12" t="s">
        <v>466</v>
      </c>
      <c r="B169" s="13">
        <v>0</v>
      </c>
      <c r="C169" s="13">
        <v>0</v>
      </c>
      <c r="D169" s="34">
        <v>0</v>
      </c>
      <c r="E169" s="13">
        <v>0</v>
      </c>
      <c r="F169" s="13">
        <v>0</v>
      </c>
      <c r="G169" s="13">
        <v>0</v>
      </c>
      <c r="H169" s="13">
        <v>0</v>
      </c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3">
        <v>0</v>
      </c>
      <c r="O169" s="24">
        <v>0</v>
      </c>
    </row>
    <row r="170" spans="1:15" x14ac:dyDescent="0.25">
      <c r="A170" s="12" t="s">
        <v>467</v>
      </c>
      <c r="B170" s="13">
        <v>2</v>
      </c>
      <c r="C170" s="13">
        <v>0</v>
      </c>
      <c r="D170" s="34">
        <v>0</v>
      </c>
      <c r="E170" s="13">
        <v>0</v>
      </c>
      <c r="F170" s="13">
        <v>0</v>
      </c>
      <c r="G170" s="13">
        <v>0</v>
      </c>
      <c r="H170" s="13">
        <v>0</v>
      </c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24">
        <v>0</v>
      </c>
    </row>
    <row r="171" spans="1:15" x14ac:dyDescent="0.25">
      <c r="A171" s="12" t="s">
        <v>468</v>
      </c>
      <c r="B171" s="13">
        <v>1</v>
      </c>
      <c r="C171" s="13">
        <v>2</v>
      </c>
      <c r="D171" s="34">
        <v>-0.5</v>
      </c>
      <c r="E171" s="13">
        <v>0</v>
      </c>
      <c r="F171" s="13">
        <v>0</v>
      </c>
      <c r="G171" s="13">
        <v>0</v>
      </c>
      <c r="H171" s="13">
        <v>0</v>
      </c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24">
        <v>0</v>
      </c>
    </row>
    <row r="172" spans="1:15" x14ac:dyDescent="0.25">
      <c r="A172" s="12" t="s">
        <v>469</v>
      </c>
      <c r="B172" s="13">
        <v>0</v>
      </c>
      <c r="C172" s="13">
        <v>0</v>
      </c>
      <c r="D172" s="34">
        <v>0</v>
      </c>
      <c r="E172" s="13">
        <v>0</v>
      </c>
      <c r="F172" s="13">
        <v>0</v>
      </c>
      <c r="G172" s="13">
        <v>0</v>
      </c>
      <c r="H172" s="13">
        <v>0</v>
      </c>
      <c r="I172" s="13">
        <v>0</v>
      </c>
      <c r="J172" s="13">
        <v>0</v>
      </c>
      <c r="K172" s="13">
        <v>0</v>
      </c>
      <c r="L172" s="13">
        <v>0</v>
      </c>
      <c r="M172" s="13">
        <v>0</v>
      </c>
      <c r="N172" s="13">
        <v>0</v>
      </c>
      <c r="O172" s="24">
        <v>0</v>
      </c>
    </row>
    <row r="173" spans="1:15" x14ac:dyDescent="0.25">
      <c r="A173" s="12" t="s">
        <v>470</v>
      </c>
      <c r="B173" s="13">
        <v>511</v>
      </c>
      <c r="C173" s="13">
        <v>549</v>
      </c>
      <c r="D173" s="34">
        <v>-6.9216757741347903E-2</v>
      </c>
      <c r="E173" s="13">
        <v>6</v>
      </c>
      <c r="F173" s="13">
        <v>0</v>
      </c>
      <c r="G173" s="13">
        <v>249</v>
      </c>
      <c r="H173" s="13">
        <v>156</v>
      </c>
      <c r="I173" s="13">
        <v>10</v>
      </c>
      <c r="J173" s="13">
        <v>4</v>
      </c>
      <c r="K173" s="13">
        <v>0</v>
      </c>
      <c r="L173" s="13">
        <v>0</v>
      </c>
      <c r="M173" s="13">
        <v>0</v>
      </c>
      <c r="N173" s="13">
        <v>41</v>
      </c>
      <c r="O173" s="24">
        <v>4</v>
      </c>
    </row>
    <row r="174" spans="1:15" x14ac:dyDescent="0.25">
      <c r="A174" s="12" t="s">
        <v>471</v>
      </c>
      <c r="B174" s="13">
        <v>435</v>
      </c>
      <c r="C174" s="13">
        <v>462</v>
      </c>
      <c r="D174" s="34">
        <v>-5.8441558441558399E-2</v>
      </c>
      <c r="E174" s="13">
        <v>21</v>
      </c>
      <c r="F174" s="13">
        <v>6</v>
      </c>
      <c r="G174" s="13">
        <v>40</v>
      </c>
      <c r="H174" s="13">
        <v>35</v>
      </c>
      <c r="I174" s="13">
        <v>0</v>
      </c>
      <c r="J174" s="13">
        <v>0</v>
      </c>
      <c r="K174" s="13">
        <v>0</v>
      </c>
      <c r="L174" s="13">
        <v>0</v>
      </c>
      <c r="M174" s="13">
        <v>38</v>
      </c>
      <c r="N174" s="13">
        <v>0</v>
      </c>
      <c r="O174" s="24">
        <v>4</v>
      </c>
    </row>
    <row r="175" spans="1:15" x14ac:dyDescent="0.25">
      <c r="A175" s="12" t="s">
        <v>472</v>
      </c>
      <c r="B175" s="13">
        <v>28</v>
      </c>
      <c r="C175" s="13">
        <v>26</v>
      </c>
      <c r="D175" s="34">
        <v>7.69230769230769E-2</v>
      </c>
      <c r="E175" s="13">
        <v>0</v>
      </c>
      <c r="F175" s="13">
        <v>0</v>
      </c>
      <c r="G175" s="13">
        <v>0</v>
      </c>
      <c r="H175" s="13">
        <v>8</v>
      </c>
      <c r="I175" s="13">
        <v>2</v>
      </c>
      <c r="J175" s="13">
        <v>0</v>
      </c>
      <c r="K175" s="13">
        <v>0</v>
      </c>
      <c r="L175" s="13">
        <v>0</v>
      </c>
      <c r="M175" s="13">
        <v>0</v>
      </c>
      <c r="N175" s="13">
        <v>0</v>
      </c>
      <c r="O175" s="24">
        <v>0</v>
      </c>
    </row>
    <row r="176" spans="1:15" x14ac:dyDescent="0.25">
      <c r="A176" s="12" t="s">
        <v>473</v>
      </c>
      <c r="B176" s="13">
        <v>0</v>
      </c>
      <c r="C176" s="13">
        <v>0</v>
      </c>
      <c r="D176" s="34">
        <v>0</v>
      </c>
      <c r="E176" s="13">
        <v>0</v>
      </c>
      <c r="F176" s="13">
        <v>0</v>
      </c>
      <c r="G176" s="13">
        <v>0</v>
      </c>
      <c r="H176" s="13">
        <v>0</v>
      </c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24">
        <v>0</v>
      </c>
    </row>
    <row r="177" spans="1:15" x14ac:dyDescent="0.25">
      <c r="A177" s="12" t="s">
        <v>474</v>
      </c>
      <c r="B177" s="13">
        <v>0</v>
      </c>
      <c r="C177" s="13">
        <v>0</v>
      </c>
      <c r="D177" s="34">
        <v>0</v>
      </c>
      <c r="E177" s="13">
        <v>0</v>
      </c>
      <c r="F177" s="13">
        <v>0</v>
      </c>
      <c r="G177" s="13">
        <v>0</v>
      </c>
      <c r="H177" s="13">
        <v>0</v>
      </c>
      <c r="I177" s="13">
        <v>0</v>
      </c>
      <c r="J177" s="13">
        <v>0</v>
      </c>
      <c r="K177" s="13">
        <v>0</v>
      </c>
      <c r="L177" s="13">
        <v>0</v>
      </c>
      <c r="M177" s="13">
        <v>0</v>
      </c>
      <c r="N177" s="13">
        <v>0</v>
      </c>
      <c r="O177" s="24">
        <v>0</v>
      </c>
    </row>
    <row r="178" spans="1:15" ht="16.7" customHeight="1" x14ac:dyDescent="0.25">
      <c r="A178" s="35" t="s">
        <v>475</v>
      </c>
      <c r="B178" s="32">
        <v>928</v>
      </c>
      <c r="C178" s="32">
        <v>851</v>
      </c>
      <c r="D178" s="33">
        <v>9.0481786133960004E-2</v>
      </c>
      <c r="E178" s="32">
        <v>2490</v>
      </c>
      <c r="F178" s="32">
        <v>2167</v>
      </c>
      <c r="G178" s="32">
        <v>182</v>
      </c>
      <c r="H178" s="32">
        <v>152</v>
      </c>
      <c r="I178" s="32">
        <v>0</v>
      </c>
      <c r="J178" s="32">
        <v>0</v>
      </c>
      <c r="K178" s="32">
        <v>0</v>
      </c>
      <c r="L178" s="32">
        <v>0</v>
      </c>
      <c r="M178" s="32">
        <v>22</v>
      </c>
      <c r="N178" s="32">
        <v>3</v>
      </c>
      <c r="O178" s="32">
        <v>2343</v>
      </c>
    </row>
    <row r="179" spans="1:15" x14ac:dyDescent="0.25">
      <c r="A179" s="12" t="s">
        <v>476</v>
      </c>
      <c r="B179" s="13">
        <v>1</v>
      </c>
      <c r="C179" s="13">
        <v>2</v>
      </c>
      <c r="D179" s="34">
        <v>-0.5</v>
      </c>
      <c r="E179" s="13">
        <v>14</v>
      </c>
      <c r="F179" s="13">
        <v>15</v>
      </c>
      <c r="G179" s="13">
        <v>1</v>
      </c>
      <c r="H179" s="13">
        <v>0</v>
      </c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0</v>
      </c>
      <c r="O179" s="24">
        <v>14</v>
      </c>
    </row>
    <row r="180" spans="1:15" x14ac:dyDescent="0.25">
      <c r="A180" s="12" t="s">
        <v>477</v>
      </c>
      <c r="B180" s="13">
        <v>576</v>
      </c>
      <c r="C180" s="13">
        <v>448</v>
      </c>
      <c r="D180" s="34">
        <v>0.28571428571428598</v>
      </c>
      <c r="E180" s="13">
        <v>1467</v>
      </c>
      <c r="F180" s="13">
        <v>1288</v>
      </c>
      <c r="G180" s="13">
        <v>105</v>
      </c>
      <c r="H180" s="13">
        <v>76</v>
      </c>
      <c r="I180" s="13">
        <v>0</v>
      </c>
      <c r="J180" s="13">
        <v>0</v>
      </c>
      <c r="K180" s="13">
        <v>0</v>
      </c>
      <c r="L180" s="13">
        <v>0</v>
      </c>
      <c r="M180" s="13">
        <v>0</v>
      </c>
      <c r="N180" s="13">
        <v>2</v>
      </c>
      <c r="O180" s="24">
        <v>1564</v>
      </c>
    </row>
    <row r="181" spans="1:15" x14ac:dyDescent="0.25">
      <c r="A181" s="12" t="s">
        <v>478</v>
      </c>
      <c r="B181" s="13">
        <v>48</v>
      </c>
      <c r="C181" s="13">
        <v>58</v>
      </c>
      <c r="D181" s="34">
        <v>-0.17241379310344801</v>
      </c>
      <c r="E181" s="13">
        <v>27</v>
      </c>
      <c r="F181" s="13">
        <v>19</v>
      </c>
      <c r="G181" s="13">
        <v>15</v>
      </c>
      <c r="H181" s="13">
        <v>15</v>
      </c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3">
        <v>1</v>
      </c>
      <c r="O181" s="24">
        <v>30</v>
      </c>
    </row>
    <row r="182" spans="1:15" x14ac:dyDescent="0.25">
      <c r="A182" s="12" t="s">
        <v>479</v>
      </c>
      <c r="B182" s="13">
        <v>1</v>
      </c>
      <c r="C182" s="13">
        <v>0</v>
      </c>
      <c r="D182" s="34">
        <v>0</v>
      </c>
      <c r="E182" s="13">
        <v>9</v>
      </c>
      <c r="F182" s="13">
        <v>9</v>
      </c>
      <c r="G182" s="13">
        <v>0</v>
      </c>
      <c r="H182" s="13">
        <v>0</v>
      </c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24">
        <v>9</v>
      </c>
    </row>
    <row r="183" spans="1:15" x14ac:dyDescent="0.25">
      <c r="A183" s="12" t="s">
        <v>480</v>
      </c>
      <c r="B183" s="13">
        <v>16</v>
      </c>
      <c r="C183" s="13">
        <v>14</v>
      </c>
      <c r="D183" s="34">
        <v>0.14285714285714299</v>
      </c>
      <c r="E183" s="13">
        <v>53</v>
      </c>
      <c r="F183" s="13">
        <v>39</v>
      </c>
      <c r="G183" s="13">
        <v>6</v>
      </c>
      <c r="H183" s="13">
        <v>6</v>
      </c>
      <c r="I183" s="13">
        <v>0</v>
      </c>
      <c r="J183" s="13">
        <v>0</v>
      </c>
      <c r="K183" s="13">
        <v>0</v>
      </c>
      <c r="L183" s="13">
        <v>0</v>
      </c>
      <c r="M183" s="13">
        <v>0</v>
      </c>
      <c r="N183" s="13">
        <v>0</v>
      </c>
      <c r="O183" s="24">
        <v>32</v>
      </c>
    </row>
    <row r="184" spans="1:15" x14ac:dyDescent="0.25">
      <c r="A184" s="12" t="s">
        <v>481</v>
      </c>
      <c r="B184" s="13">
        <v>286</v>
      </c>
      <c r="C184" s="13">
        <v>322</v>
      </c>
      <c r="D184" s="34">
        <v>-0.111801242236025</v>
      </c>
      <c r="E184" s="13">
        <v>919</v>
      </c>
      <c r="F184" s="13">
        <v>797</v>
      </c>
      <c r="G184" s="13">
        <v>55</v>
      </c>
      <c r="H184" s="13">
        <v>55</v>
      </c>
      <c r="I184" s="13">
        <v>0</v>
      </c>
      <c r="J184" s="13">
        <v>0</v>
      </c>
      <c r="K184" s="13">
        <v>0</v>
      </c>
      <c r="L184" s="13">
        <v>0</v>
      </c>
      <c r="M184" s="13">
        <v>22</v>
      </c>
      <c r="N184" s="13">
        <v>0</v>
      </c>
      <c r="O184" s="24">
        <v>694</v>
      </c>
    </row>
    <row r="185" spans="1:15" x14ac:dyDescent="0.25">
      <c r="A185" s="12" t="s">
        <v>482</v>
      </c>
      <c r="B185" s="13">
        <v>0</v>
      </c>
      <c r="C185" s="13">
        <v>7</v>
      </c>
      <c r="D185" s="34">
        <v>-1</v>
      </c>
      <c r="E185" s="13">
        <v>1</v>
      </c>
      <c r="F185" s="13">
        <v>0</v>
      </c>
      <c r="G185" s="13">
        <v>0</v>
      </c>
      <c r="H185" s="13">
        <v>0</v>
      </c>
      <c r="I185" s="13">
        <v>0</v>
      </c>
      <c r="J185" s="13">
        <v>0</v>
      </c>
      <c r="K185" s="13">
        <v>0</v>
      </c>
      <c r="L185" s="13">
        <v>0</v>
      </c>
      <c r="M185" s="13">
        <v>0</v>
      </c>
      <c r="N185" s="13">
        <v>0</v>
      </c>
      <c r="O185" s="24">
        <v>0</v>
      </c>
    </row>
    <row r="186" spans="1:15" ht="16.7" customHeight="1" x14ac:dyDescent="0.25">
      <c r="A186" s="35" t="s">
        <v>483</v>
      </c>
      <c r="B186" s="32">
        <v>628</v>
      </c>
      <c r="C186" s="32">
        <v>609</v>
      </c>
      <c r="D186" s="33">
        <v>3.1198686371100199E-2</v>
      </c>
      <c r="E186" s="32">
        <v>103</v>
      </c>
      <c r="F186" s="32">
        <v>64</v>
      </c>
      <c r="G186" s="32">
        <v>99</v>
      </c>
      <c r="H186" s="32">
        <v>85</v>
      </c>
      <c r="I186" s="32">
        <v>2</v>
      </c>
      <c r="J186" s="32">
        <v>1</v>
      </c>
      <c r="K186" s="32">
        <v>0</v>
      </c>
      <c r="L186" s="32">
        <v>0</v>
      </c>
      <c r="M186" s="32">
        <v>10</v>
      </c>
      <c r="N186" s="32">
        <v>0</v>
      </c>
      <c r="O186" s="32">
        <v>63</v>
      </c>
    </row>
    <row r="187" spans="1:15" x14ac:dyDescent="0.25">
      <c r="A187" s="12" t="s">
        <v>484</v>
      </c>
      <c r="B187" s="13">
        <v>30</v>
      </c>
      <c r="C187" s="13">
        <v>39</v>
      </c>
      <c r="D187" s="34">
        <v>-0.230769230769231</v>
      </c>
      <c r="E187" s="13">
        <v>2</v>
      </c>
      <c r="F187" s="13">
        <v>0</v>
      </c>
      <c r="G187" s="13">
        <v>3</v>
      </c>
      <c r="H187" s="13">
        <v>1</v>
      </c>
      <c r="I187" s="13">
        <v>2</v>
      </c>
      <c r="J187" s="13">
        <v>1</v>
      </c>
      <c r="K187" s="13">
        <v>0</v>
      </c>
      <c r="L187" s="13">
        <v>0</v>
      </c>
      <c r="M187" s="13">
        <v>0</v>
      </c>
      <c r="N187" s="13">
        <v>0</v>
      </c>
      <c r="O187" s="24">
        <v>0</v>
      </c>
    </row>
    <row r="188" spans="1:15" x14ac:dyDescent="0.25">
      <c r="A188" s="12" t="s">
        <v>485</v>
      </c>
      <c r="B188" s="13">
        <v>0</v>
      </c>
      <c r="C188" s="13">
        <v>2</v>
      </c>
      <c r="D188" s="34">
        <v>-1</v>
      </c>
      <c r="E188" s="13">
        <v>0</v>
      </c>
      <c r="F188" s="13">
        <v>2</v>
      </c>
      <c r="G188" s="13">
        <v>0</v>
      </c>
      <c r="H188" s="13">
        <v>0</v>
      </c>
      <c r="I188" s="13">
        <v>0</v>
      </c>
      <c r="J188" s="13">
        <v>0</v>
      </c>
      <c r="K188" s="13">
        <v>0</v>
      </c>
      <c r="L188" s="13">
        <v>0</v>
      </c>
      <c r="M188" s="13">
        <v>0</v>
      </c>
      <c r="N188" s="13">
        <v>0</v>
      </c>
      <c r="O188" s="24">
        <v>1</v>
      </c>
    </row>
    <row r="189" spans="1:15" x14ac:dyDescent="0.25">
      <c r="A189" s="12" t="s">
        <v>486</v>
      </c>
      <c r="B189" s="13">
        <v>281</v>
      </c>
      <c r="C189" s="13">
        <v>274</v>
      </c>
      <c r="D189" s="34">
        <v>2.5547445255474501E-2</v>
      </c>
      <c r="E189" s="13">
        <v>59</v>
      </c>
      <c r="F189" s="13">
        <v>30</v>
      </c>
      <c r="G189" s="13">
        <v>52</v>
      </c>
      <c r="H189" s="13">
        <v>28</v>
      </c>
      <c r="I189" s="13">
        <v>0</v>
      </c>
      <c r="J189" s="13">
        <v>0</v>
      </c>
      <c r="K189" s="13">
        <v>0</v>
      </c>
      <c r="L189" s="13">
        <v>0</v>
      </c>
      <c r="M189" s="13">
        <v>0</v>
      </c>
      <c r="N189" s="13">
        <v>0</v>
      </c>
      <c r="O189" s="24">
        <v>28</v>
      </c>
    </row>
    <row r="190" spans="1:15" x14ac:dyDescent="0.25">
      <c r="A190" s="12" t="s">
        <v>487</v>
      </c>
      <c r="B190" s="13">
        <v>2</v>
      </c>
      <c r="C190" s="13">
        <v>5</v>
      </c>
      <c r="D190" s="34">
        <v>-0.6</v>
      </c>
      <c r="E190" s="13">
        <v>1</v>
      </c>
      <c r="F190" s="13">
        <v>1</v>
      </c>
      <c r="G190" s="13">
        <v>2</v>
      </c>
      <c r="H190" s="13">
        <v>4</v>
      </c>
      <c r="I190" s="13">
        <v>0</v>
      </c>
      <c r="J190" s="13">
        <v>0</v>
      </c>
      <c r="K190" s="13">
        <v>0</v>
      </c>
      <c r="L190" s="13">
        <v>0</v>
      </c>
      <c r="M190" s="13">
        <v>0</v>
      </c>
      <c r="N190" s="13">
        <v>0</v>
      </c>
      <c r="O190" s="24">
        <v>5</v>
      </c>
    </row>
    <row r="191" spans="1:15" x14ac:dyDescent="0.25">
      <c r="A191" s="12" t="s">
        <v>488</v>
      </c>
      <c r="B191" s="13">
        <v>78</v>
      </c>
      <c r="C191" s="13">
        <v>86</v>
      </c>
      <c r="D191" s="34">
        <v>-9.3023255813953501E-2</v>
      </c>
      <c r="E191" s="13">
        <v>17</v>
      </c>
      <c r="F191" s="13">
        <v>27</v>
      </c>
      <c r="G191" s="13">
        <v>18</v>
      </c>
      <c r="H191" s="13">
        <v>39</v>
      </c>
      <c r="I191" s="13">
        <v>0</v>
      </c>
      <c r="J191" s="13">
        <v>0</v>
      </c>
      <c r="K191" s="13">
        <v>0</v>
      </c>
      <c r="L191" s="13">
        <v>0</v>
      </c>
      <c r="M191" s="13">
        <v>8</v>
      </c>
      <c r="N191" s="13">
        <v>0</v>
      </c>
      <c r="O191" s="24">
        <v>25</v>
      </c>
    </row>
    <row r="192" spans="1:15" x14ac:dyDescent="0.25">
      <c r="A192" s="12" t="s">
        <v>489</v>
      </c>
      <c r="B192" s="13">
        <v>0</v>
      </c>
      <c r="C192" s="13">
        <v>0</v>
      </c>
      <c r="D192" s="34">
        <v>0</v>
      </c>
      <c r="E192" s="13">
        <v>0</v>
      </c>
      <c r="F192" s="13">
        <v>0</v>
      </c>
      <c r="G192" s="13">
        <v>0</v>
      </c>
      <c r="H192" s="13">
        <v>0</v>
      </c>
      <c r="I192" s="13">
        <v>0</v>
      </c>
      <c r="J192" s="13">
        <v>0</v>
      </c>
      <c r="K192" s="13">
        <v>0</v>
      </c>
      <c r="L192" s="13">
        <v>0</v>
      </c>
      <c r="M192" s="13">
        <v>0</v>
      </c>
      <c r="N192" s="13">
        <v>0</v>
      </c>
      <c r="O192" s="24">
        <v>0</v>
      </c>
    </row>
    <row r="193" spans="1:15" x14ac:dyDescent="0.25">
      <c r="A193" s="12" t="s">
        <v>490</v>
      </c>
      <c r="B193" s="13">
        <v>139</v>
      </c>
      <c r="C193" s="13">
        <v>100</v>
      </c>
      <c r="D193" s="34">
        <v>0.39</v>
      </c>
      <c r="E193" s="13">
        <v>5</v>
      </c>
      <c r="F193" s="13">
        <v>1</v>
      </c>
      <c r="G193" s="13">
        <v>16</v>
      </c>
      <c r="H193" s="13">
        <v>6</v>
      </c>
      <c r="I193" s="13">
        <v>0</v>
      </c>
      <c r="J193" s="13">
        <v>0</v>
      </c>
      <c r="K193" s="13">
        <v>0</v>
      </c>
      <c r="L193" s="13">
        <v>0</v>
      </c>
      <c r="M193" s="13">
        <v>0</v>
      </c>
      <c r="N193" s="13">
        <v>0</v>
      </c>
      <c r="O193" s="24">
        <v>2</v>
      </c>
    </row>
    <row r="194" spans="1:15" x14ac:dyDescent="0.25">
      <c r="A194" s="12" t="s">
        <v>491</v>
      </c>
      <c r="B194" s="13">
        <v>19</v>
      </c>
      <c r="C194" s="13">
        <v>23</v>
      </c>
      <c r="D194" s="34">
        <v>-0.173913043478261</v>
      </c>
      <c r="E194" s="13">
        <v>6</v>
      </c>
      <c r="F194" s="13">
        <v>0</v>
      </c>
      <c r="G194" s="13">
        <v>1</v>
      </c>
      <c r="H194" s="13">
        <v>1</v>
      </c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24">
        <v>0</v>
      </c>
    </row>
    <row r="195" spans="1:15" x14ac:dyDescent="0.25">
      <c r="A195" s="12" t="s">
        <v>492</v>
      </c>
      <c r="B195" s="13">
        <v>1</v>
      </c>
      <c r="C195" s="13">
        <v>6</v>
      </c>
      <c r="D195" s="34">
        <v>-0.83333333333333304</v>
      </c>
      <c r="E195" s="13">
        <v>0</v>
      </c>
      <c r="F195" s="13">
        <v>0</v>
      </c>
      <c r="G195" s="13">
        <v>0</v>
      </c>
      <c r="H195" s="13">
        <v>0</v>
      </c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24">
        <v>0</v>
      </c>
    </row>
    <row r="196" spans="1:15" x14ac:dyDescent="0.25">
      <c r="A196" s="12" t="s">
        <v>493</v>
      </c>
      <c r="B196" s="13">
        <v>15</v>
      </c>
      <c r="C196" s="13">
        <v>10</v>
      </c>
      <c r="D196" s="34">
        <v>0.5</v>
      </c>
      <c r="E196" s="13">
        <v>6</v>
      </c>
      <c r="F196" s="13">
        <v>3</v>
      </c>
      <c r="G196" s="13">
        <v>1</v>
      </c>
      <c r="H196" s="13">
        <v>5</v>
      </c>
      <c r="I196" s="13">
        <v>0</v>
      </c>
      <c r="J196" s="13">
        <v>0</v>
      </c>
      <c r="K196" s="13">
        <v>0</v>
      </c>
      <c r="L196" s="13">
        <v>0</v>
      </c>
      <c r="M196" s="13">
        <v>0</v>
      </c>
      <c r="N196" s="13">
        <v>0</v>
      </c>
      <c r="O196" s="24">
        <v>2</v>
      </c>
    </row>
    <row r="197" spans="1:15" x14ac:dyDescent="0.25">
      <c r="A197" s="12" t="s">
        <v>494</v>
      </c>
      <c r="B197" s="13">
        <v>51</v>
      </c>
      <c r="C197" s="13">
        <v>45</v>
      </c>
      <c r="D197" s="34">
        <v>0.133333333333333</v>
      </c>
      <c r="E197" s="13">
        <v>7</v>
      </c>
      <c r="F197" s="13">
        <v>0</v>
      </c>
      <c r="G197" s="13">
        <v>4</v>
      </c>
      <c r="H197" s="13">
        <v>0</v>
      </c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3">
        <v>0</v>
      </c>
      <c r="O197" s="24">
        <v>0</v>
      </c>
    </row>
    <row r="198" spans="1:15" x14ac:dyDescent="0.25">
      <c r="A198" s="12" t="s">
        <v>495</v>
      </c>
      <c r="B198" s="13">
        <v>4</v>
      </c>
      <c r="C198" s="13">
        <v>1</v>
      </c>
      <c r="D198" s="34">
        <v>3</v>
      </c>
      <c r="E198" s="13">
        <v>0</v>
      </c>
      <c r="F198" s="13">
        <v>0</v>
      </c>
      <c r="G198" s="13">
        <v>1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24">
        <v>0</v>
      </c>
    </row>
    <row r="199" spans="1:15" x14ac:dyDescent="0.25">
      <c r="A199" s="12" t="s">
        <v>496</v>
      </c>
      <c r="B199" s="13">
        <v>8</v>
      </c>
      <c r="C199" s="13">
        <v>18</v>
      </c>
      <c r="D199" s="34">
        <v>-0.55555555555555602</v>
      </c>
      <c r="E199" s="13">
        <v>0</v>
      </c>
      <c r="F199" s="13">
        <v>0</v>
      </c>
      <c r="G199" s="13">
        <v>1</v>
      </c>
      <c r="H199" s="13">
        <v>1</v>
      </c>
      <c r="I199" s="13">
        <v>0</v>
      </c>
      <c r="J199" s="13">
        <v>0</v>
      </c>
      <c r="K199" s="13">
        <v>0</v>
      </c>
      <c r="L199" s="13">
        <v>0</v>
      </c>
      <c r="M199" s="13">
        <v>2</v>
      </c>
      <c r="N199" s="13">
        <v>0</v>
      </c>
      <c r="O199" s="24">
        <v>0</v>
      </c>
    </row>
    <row r="200" spans="1:15" x14ac:dyDescent="0.25">
      <c r="A200" s="12" t="s">
        <v>497</v>
      </c>
      <c r="B200" s="13">
        <v>0</v>
      </c>
      <c r="C200" s="13">
        <v>0</v>
      </c>
      <c r="D200" s="34">
        <v>0</v>
      </c>
      <c r="E200" s="13">
        <v>0</v>
      </c>
      <c r="F200" s="13">
        <v>0</v>
      </c>
      <c r="G200" s="13">
        <v>0</v>
      </c>
      <c r="H200" s="13">
        <v>0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24">
        <v>0</v>
      </c>
    </row>
    <row r="201" spans="1:15" ht="16.7" customHeight="1" x14ac:dyDescent="0.25">
      <c r="A201" s="35" t="s">
        <v>498</v>
      </c>
      <c r="B201" s="32">
        <v>185</v>
      </c>
      <c r="C201" s="32">
        <v>83</v>
      </c>
      <c r="D201" s="33">
        <v>1.2289156626505999</v>
      </c>
      <c r="E201" s="32">
        <v>0</v>
      </c>
      <c r="F201" s="32">
        <v>31</v>
      </c>
      <c r="G201" s="32">
        <v>39</v>
      </c>
      <c r="H201" s="32">
        <v>7</v>
      </c>
      <c r="I201" s="32">
        <v>0</v>
      </c>
      <c r="J201" s="32">
        <v>0</v>
      </c>
      <c r="K201" s="32">
        <v>2</v>
      </c>
      <c r="L201" s="32">
        <v>1</v>
      </c>
      <c r="M201" s="32">
        <v>28</v>
      </c>
      <c r="N201" s="32">
        <v>0</v>
      </c>
      <c r="O201" s="32">
        <v>28</v>
      </c>
    </row>
    <row r="202" spans="1:15" x14ac:dyDescent="0.25">
      <c r="A202" s="12" t="s">
        <v>499</v>
      </c>
      <c r="B202" s="13">
        <v>40</v>
      </c>
      <c r="C202" s="13">
        <v>27</v>
      </c>
      <c r="D202" s="34">
        <v>0.48148148148148101</v>
      </c>
      <c r="E202" s="13">
        <v>0</v>
      </c>
      <c r="F202" s="13">
        <v>0</v>
      </c>
      <c r="G202" s="13">
        <v>4</v>
      </c>
      <c r="H202" s="13">
        <v>4</v>
      </c>
      <c r="I202" s="13">
        <v>0</v>
      </c>
      <c r="J202" s="13">
        <v>0</v>
      </c>
      <c r="K202" s="13">
        <v>0</v>
      </c>
      <c r="L202" s="13">
        <v>0</v>
      </c>
      <c r="M202" s="13">
        <v>16</v>
      </c>
      <c r="N202" s="13">
        <v>0</v>
      </c>
      <c r="O202" s="24">
        <v>0</v>
      </c>
    </row>
    <row r="203" spans="1:15" x14ac:dyDescent="0.25">
      <c r="A203" s="12" t="s">
        <v>500</v>
      </c>
      <c r="B203" s="13">
        <v>0</v>
      </c>
      <c r="C203" s="13">
        <v>0</v>
      </c>
      <c r="D203" s="34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24">
        <v>0</v>
      </c>
    </row>
    <row r="204" spans="1:15" x14ac:dyDescent="0.25">
      <c r="A204" s="12" t="s">
        <v>501</v>
      </c>
      <c r="B204" s="13">
        <v>14</v>
      </c>
      <c r="C204" s="13">
        <v>24</v>
      </c>
      <c r="D204" s="34">
        <v>-0.41666666666666702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24">
        <v>0</v>
      </c>
    </row>
    <row r="205" spans="1:15" x14ac:dyDescent="0.25">
      <c r="A205" s="12" t="s">
        <v>502</v>
      </c>
      <c r="B205" s="13">
        <v>2</v>
      </c>
      <c r="C205" s="13">
        <v>2</v>
      </c>
      <c r="D205" s="34">
        <v>0</v>
      </c>
      <c r="E205" s="13">
        <v>0</v>
      </c>
      <c r="F205" s="13">
        <v>0</v>
      </c>
      <c r="G205" s="13">
        <v>1</v>
      </c>
      <c r="H205" s="13">
        <v>0</v>
      </c>
      <c r="I205" s="13">
        <v>0</v>
      </c>
      <c r="J205" s="13">
        <v>0</v>
      </c>
      <c r="K205" s="13">
        <v>1</v>
      </c>
      <c r="L205" s="13">
        <v>0</v>
      </c>
      <c r="M205" s="13">
        <v>0</v>
      </c>
      <c r="N205" s="13">
        <v>0</v>
      </c>
      <c r="O205" s="24">
        <v>0</v>
      </c>
    </row>
    <row r="206" spans="1:15" x14ac:dyDescent="0.25">
      <c r="A206" s="12" t="s">
        <v>503</v>
      </c>
      <c r="B206" s="13">
        <v>97</v>
      </c>
      <c r="C206" s="13">
        <v>0</v>
      </c>
      <c r="D206" s="34">
        <v>0</v>
      </c>
      <c r="E206" s="13">
        <v>0</v>
      </c>
      <c r="F206" s="13">
        <v>31</v>
      </c>
      <c r="G206" s="13">
        <v>30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24">
        <v>28</v>
      </c>
    </row>
    <row r="207" spans="1:15" x14ac:dyDescent="0.25">
      <c r="A207" s="12" t="s">
        <v>504</v>
      </c>
      <c r="B207" s="13">
        <v>7</v>
      </c>
      <c r="C207" s="13">
        <v>0</v>
      </c>
      <c r="D207" s="34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2</v>
      </c>
      <c r="N207" s="13">
        <v>0</v>
      </c>
      <c r="O207" s="24">
        <v>0</v>
      </c>
    </row>
    <row r="208" spans="1:15" x14ac:dyDescent="0.25">
      <c r="A208" s="12" t="s">
        <v>505</v>
      </c>
      <c r="B208" s="13">
        <v>4</v>
      </c>
      <c r="C208" s="13">
        <v>0</v>
      </c>
      <c r="D208" s="34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1</v>
      </c>
      <c r="L208" s="13">
        <v>0</v>
      </c>
      <c r="M208" s="13">
        <v>1</v>
      </c>
      <c r="N208" s="13">
        <v>0</v>
      </c>
      <c r="O208" s="24">
        <v>0</v>
      </c>
    </row>
    <row r="209" spans="1:15" x14ac:dyDescent="0.25">
      <c r="A209" s="12" t="s">
        <v>506</v>
      </c>
      <c r="B209" s="13">
        <v>0</v>
      </c>
      <c r="C209" s="13">
        <v>2</v>
      </c>
      <c r="D209" s="34">
        <v>-1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24">
        <v>0</v>
      </c>
    </row>
    <row r="210" spans="1:15" x14ac:dyDescent="0.25">
      <c r="A210" s="12" t="s">
        <v>507</v>
      </c>
      <c r="B210" s="13">
        <v>0</v>
      </c>
      <c r="C210" s="13">
        <v>1</v>
      </c>
      <c r="D210" s="34">
        <v>-1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24">
        <v>0</v>
      </c>
    </row>
    <row r="211" spans="1:15" x14ac:dyDescent="0.25">
      <c r="A211" s="12" t="s">
        <v>508</v>
      </c>
      <c r="B211" s="13">
        <v>0</v>
      </c>
      <c r="C211" s="13">
        <v>0</v>
      </c>
      <c r="D211" s="34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24">
        <v>0</v>
      </c>
    </row>
    <row r="212" spans="1:15" x14ac:dyDescent="0.25">
      <c r="A212" s="12" t="s">
        <v>509</v>
      </c>
      <c r="B212" s="13">
        <v>8</v>
      </c>
      <c r="C212" s="13">
        <v>10</v>
      </c>
      <c r="D212" s="34">
        <v>-0.2</v>
      </c>
      <c r="E212" s="13">
        <v>0</v>
      </c>
      <c r="F212" s="13">
        <v>0</v>
      </c>
      <c r="G212" s="13">
        <v>1</v>
      </c>
      <c r="H212" s="13">
        <v>0</v>
      </c>
      <c r="I212" s="13">
        <v>0</v>
      </c>
      <c r="J212" s="13">
        <v>0</v>
      </c>
      <c r="K212" s="13">
        <v>0</v>
      </c>
      <c r="L212" s="13">
        <v>1</v>
      </c>
      <c r="M212" s="13">
        <v>0</v>
      </c>
      <c r="N212" s="13">
        <v>0</v>
      </c>
      <c r="O212" s="24">
        <v>0</v>
      </c>
    </row>
    <row r="213" spans="1:15" x14ac:dyDescent="0.25">
      <c r="A213" s="12" t="s">
        <v>510</v>
      </c>
      <c r="B213" s="13">
        <v>2</v>
      </c>
      <c r="C213" s="13">
        <v>0</v>
      </c>
      <c r="D213" s="34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24">
        <v>0</v>
      </c>
    </row>
    <row r="214" spans="1:15" x14ac:dyDescent="0.25">
      <c r="A214" s="12" t="s">
        <v>511</v>
      </c>
      <c r="B214" s="13">
        <v>8</v>
      </c>
      <c r="C214" s="13">
        <v>12</v>
      </c>
      <c r="D214" s="34">
        <v>-0.33333333333333298</v>
      </c>
      <c r="E214" s="13">
        <v>0</v>
      </c>
      <c r="F214" s="13">
        <v>0</v>
      </c>
      <c r="G214" s="13">
        <v>1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9</v>
      </c>
      <c r="N214" s="13">
        <v>0</v>
      </c>
      <c r="O214" s="24">
        <v>0</v>
      </c>
    </row>
    <row r="215" spans="1:15" x14ac:dyDescent="0.25">
      <c r="A215" s="12" t="s">
        <v>512</v>
      </c>
      <c r="B215" s="13">
        <v>0</v>
      </c>
      <c r="C215" s="13">
        <v>1</v>
      </c>
      <c r="D215" s="34">
        <v>-1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24">
        <v>0</v>
      </c>
    </row>
    <row r="216" spans="1:15" x14ac:dyDescent="0.25">
      <c r="A216" s="12" t="s">
        <v>513</v>
      </c>
      <c r="B216" s="13">
        <v>2</v>
      </c>
      <c r="C216" s="13">
        <v>0</v>
      </c>
      <c r="D216" s="34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24">
        <v>0</v>
      </c>
    </row>
    <row r="217" spans="1:15" x14ac:dyDescent="0.25">
      <c r="A217" s="12" t="s">
        <v>514</v>
      </c>
      <c r="B217" s="13">
        <v>0</v>
      </c>
      <c r="C217" s="13">
        <v>2</v>
      </c>
      <c r="D217" s="34">
        <v>-1</v>
      </c>
      <c r="E217" s="13">
        <v>0</v>
      </c>
      <c r="F217" s="13">
        <v>0</v>
      </c>
      <c r="G217" s="13">
        <v>1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24">
        <v>0</v>
      </c>
    </row>
    <row r="218" spans="1:15" x14ac:dyDescent="0.25">
      <c r="A218" s="12" t="s">
        <v>515</v>
      </c>
      <c r="B218" s="13">
        <v>1</v>
      </c>
      <c r="C218" s="13">
        <v>2</v>
      </c>
      <c r="D218" s="34">
        <v>-0.5</v>
      </c>
      <c r="E218" s="13">
        <v>0</v>
      </c>
      <c r="F218" s="13">
        <v>0</v>
      </c>
      <c r="G218" s="13">
        <v>1</v>
      </c>
      <c r="H218" s="13">
        <v>2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24">
        <v>0</v>
      </c>
    </row>
    <row r="219" spans="1:15" x14ac:dyDescent="0.25">
      <c r="A219" s="12" t="s">
        <v>516</v>
      </c>
      <c r="B219" s="13">
        <v>0</v>
      </c>
      <c r="C219" s="13">
        <v>0</v>
      </c>
      <c r="D219" s="34">
        <v>0</v>
      </c>
      <c r="E219" s="13">
        <v>0</v>
      </c>
      <c r="F219" s="13">
        <v>0</v>
      </c>
      <c r="G219" s="13">
        <v>0</v>
      </c>
      <c r="H219" s="13">
        <v>1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24">
        <v>0</v>
      </c>
    </row>
    <row r="220" spans="1:15" x14ac:dyDescent="0.25">
      <c r="A220" s="12" t="s">
        <v>517</v>
      </c>
      <c r="B220" s="13">
        <v>0</v>
      </c>
      <c r="C220" s="13">
        <v>0</v>
      </c>
      <c r="D220" s="34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24">
        <v>0</v>
      </c>
    </row>
    <row r="221" spans="1:15" ht="16.7" customHeight="1" x14ac:dyDescent="0.25">
      <c r="A221" s="35" t="s">
        <v>518</v>
      </c>
      <c r="B221" s="32">
        <v>1485</v>
      </c>
      <c r="C221" s="32">
        <v>1379</v>
      </c>
      <c r="D221" s="33">
        <v>7.6867295141406805E-2</v>
      </c>
      <c r="E221" s="32">
        <v>736</v>
      </c>
      <c r="F221" s="32">
        <v>413</v>
      </c>
      <c r="G221" s="32">
        <v>296</v>
      </c>
      <c r="H221" s="32">
        <v>253</v>
      </c>
      <c r="I221" s="32">
        <v>8</v>
      </c>
      <c r="J221" s="32">
        <v>0</v>
      </c>
      <c r="K221" s="32">
        <v>0</v>
      </c>
      <c r="L221" s="32">
        <v>1</v>
      </c>
      <c r="M221" s="32">
        <v>8</v>
      </c>
      <c r="N221" s="32">
        <v>10</v>
      </c>
      <c r="O221" s="32">
        <v>304</v>
      </c>
    </row>
    <row r="222" spans="1:15" x14ac:dyDescent="0.25">
      <c r="A222" s="12" t="s">
        <v>519</v>
      </c>
      <c r="B222" s="13">
        <v>1</v>
      </c>
      <c r="C222" s="13">
        <v>2</v>
      </c>
      <c r="D222" s="34">
        <v>-0.5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24">
        <v>0</v>
      </c>
    </row>
    <row r="223" spans="1:15" x14ac:dyDescent="0.25">
      <c r="A223" s="12" t="s">
        <v>520</v>
      </c>
      <c r="B223" s="13">
        <v>2</v>
      </c>
      <c r="C223" s="13">
        <v>0</v>
      </c>
      <c r="D223" s="34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24">
        <v>0</v>
      </c>
    </row>
    <row r="224" spans="1:15" x14ac:dyDescent="0.25">
      <c r="A224" s="12" t="s">
        <v>521</v>
      </c>
      <c r="B224" s="13">
        <v>0</v>
      </c>
      <c r="C224" s="13">
        <v>0</v>
      </c>
      <c r="D224" s="34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24">
        <v>0</v>
      </c>
    </row>
    <row r="225" spans="1:15" x14ac:dyDescent="0.25">
      <c r="A225" s="12" t="s">
        <v>522</v>
      </c>
      <c r="B225" s="13">
        <v>0</v>
      </c>
      <c r="C225" s="13">
        <v>0</v>
      </c>
      <c r="D225" s="34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24">
        <v>0</v>
      </c>
    </row>
    <row r="226" spans="1:15" x14ac:dyDescent="0.25">
      <c r="A226" s="12" t="s">
        <v>523</v>
      </c>
      <c r="B226" s="13">
        <v>0</v>
      </c>
      <c r="C226" s="13">
        <v>1</v>
      </c>
      <c r="D226" s="34">
        <v>-1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24">
        <v>0</v>
      </c>
    </row>
    <row r="227" spans="1:15" x14ac:dyDescent="0.25">
      <c r="A227" s="12" t="s">
        <v>524</v>
      </c>
      <c r="B227" s="13">
        <v>6</v>
      </c>
      <c r="C227" s="13">
        <v>2</v>
      </c>
      <c r="D227" s="34">
        <v>2</v>
      </c>
      <c r="E227" s="13">
        <v>0</v>
      </c>
      <c r="F227" s="13">
        <v>0</v>
      </c>
      <c r="G227" s="13">
        <v>1</v>
      </c>
      <c r="H227" s="13">
        <v>0</v>
      </c>
      <c r="I227" s="13">
        <v>0</v>
      </c>
      <c r="J227" s="13">
        <v>0</v>
      </c>
      <c r="K227" s="13">
        <v>0</v>
      </c>
      <c r="L227" s="13">
        <v>1</v>
      </c>
      <c r="M227" s="13">
        <v>0</v>
      </c>
      <c r="N227" s="13">
        <v>0</v>
      </c>
      <c r="O227" s="24">
        <v>0</v>
      </c>
    </row>
    <row r="228" spans="1:15" x14ac:dyDescent="0.25">
      <c r="A228" s="12" t="s">
        <v>525</v>
      </c>
      <c r="B228" s="13">
        <v>6</v>
      </c>
      <c r="C228" s="13">
        <v>7</v>
      </c>
      <c r="D228" s="34">
        <v>-0.14285714285714299</v>
      </c>
      <c r="E228" s="13">
        <v>0</v>
      </c>
      <c r="F228" s="13">
        <v>2</v>
      </c>
      <c r="G228" s="13">
        <v>2</v>
      </c>
      <c r="H228" s="13">
        <v>2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24">
        <v>0</v>
      </c>
    </row>
    <row r="229" spans="1:15" x14ac:dyDescent="0.25">
      <c r="A229" s="12" t="s">
        <v>526</v>
      </c>
      <c r="B229" s="13">
        <v>72</v>
      </c>
      <c r="C229" s="13">
        <v>71</v>
      </c>
      <c r="D229" s="34">
        <v>1.4084507042253501E-2</v>
      </c>
      <c r="E229" s="13">
        <v>7</v>
      </c>
      <c r="F229" s="13">
        <v>4</v>
      </c>
      <c r="G229" s="13">
        <v>18</v>
      </c>
      <c r="H229" s="13">
        <v>10</v>
      </c>
      <c r="I229" s="13">
        <v>0</v>
      </c>
      <c r="J229" s="13">
        <v>0</v>
      </c>
      <c r="K229" s="13">
        <v>0</v>
      </c>
      <c r="L229" s="13">
        <v>0</v>
      </c>
      <c r="M229" s="13">
        <v>2</v>
      </c>
      <c r="N229" s="13">
        <v>0</v>
      </c>
      <c r="O229" s="24">
        <v>4</v>
      </c>
    </row>
    <row r="230" spans="1:15" x14ac:dyDescent="0.25">
      <c r="A230" s="12" t="s">
        <v>527</v>
      </c>
      <c r="B230" s="13">
        <v>80</v>
      </c>
      <c r="C230" s="13">
        <v>83</v>
      </c>
      <c r="D230" s="34">
        <v>-3.6144578313252997E-2</v>
      </c>
      <c r="E230" s="13">
        <v>14</v>
      </c>
      <c r="F230" s="13">
        <v>7</v>
      </c>
      <c r="G230" s="13">
        <v>13</v>
      </c>
      <c r="H230" s="13">
        <v>9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24">
        <v>10</v>
      </c>
    </row>
    <row r="231" spans="1:15" x14ac:dyDescent="0.25">
      <c r="A231" s="12" t="s">
        <v>528</v>
      </c>
      <c r="B231" s="13">
        <v>46</v>
      </c>
      <c r="C231" s="13">
        <v>71</v>
      </c>
      <c r="D231" s="34">
        <v>-0.352112676056338</v>
      </c>
      <c r="E231" s="13">
        <v>0</v>
      </c>
      <c r="F231" s="13">
        <v>0</v>
      </c>
      <c r="G231" s="13">
        <v>9</v>
      </c>
      <c r="H231" s="13">
        <v>8</v>
      </c>
      <c r="I231" s="13">
        <v>0</v>
      </c>
      <c r="J231" s="13">
        <v>0</v>
      </c>
      <c r="K231" s="13">
        <v>0</v>
      </c>
      <c r="L231" s="13">
        <v>0</v>
      </c>
      <c r="M231" s="13">
        <v>4</v>
      </c>
      <c r="N231" s="13">
        <v>0</v>
      </c>
      <c r="O231" s="24">
        <v>0</v>
      </c>
    </row>
    <row r="232" spans="1:15" x14ac:dyDescent="0.25">
      <c r="A232" s="12" t="s">
        <v>529</v>
      </c>
      <c r="B232" s="13">
        <v>4</v>
      </c>
      <c r="C232" s="13">
        <v>1</v>
      </c>
      <c r="D232" s="34">
        <v>3</v>
      </c>
      <c r="E232" s="13">
        <v>0</v>
      </c>
      <c r="F232" s="13">
        <v>0</v>
      </c>
      <c r="G232" s="13">
        <v>1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24">
        <v>0</v>
      </c>
    </row>
    <row r="233" spans="1:15" x14ac:dyDescent="0.25">
      <c r="A233" s="12" t="s">
        <v>530</v>
      </c>
      <c r="B233" s="13">
        <v>21</v>
      </c>
      <c r="C233" s="13">
        <v>6</v>
      </c>
      <c r="D233" s="34">
        <v>2.5</v>
      </c>
      <c r="E233" s="13">
        <v>5</v>
      </c>
      <c r="F233" s="13">
        <v>5</v>
      </c>
      <c r="G233" s="13">
        <v>2</v>
      </c>
      <c r="H233" s="13">
        <v>8</v>
      </c>
      <c r="I233" s="13">
        <v>4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24">
        <v>1</v>
      </c>
    </row>
    <row r="234" spans="1:15" x14ac:dyDescent="0.25">
      <c r="A234" s="12" t="s">
        <v>531</v>
      </c>
      <c r="B234" s="13">
        <v>6</v>
      </c>
      <c r="C234" s="13">
        <v>4</v>
      </c>
      <c r="D234" s="34">
        <v>0.5</v>
      </c>
      <c r="E234" s="13">
        <v>0</v>
      </c>
      <c r="F234" s="13">
        <v>0</v>
      </c>
      <c r="G234" s="13">
        <v>0</v>
      </c>
      <c r="H234" s="13">
        <v>1</v>
      </c>
      <c r="I234" s="13">
        <v>0</v>
      </c>
      <c r="J234" s="13">
        <v>0</v>
      </c>
      <c r="K234" s="13">
        <v>0</v>
      </c>
      <c r="L234" s="13">
        <v>0</v>
      </c>
      <c r="M234" s="13">
        <v>2</v>
      </c>
      <c r="N234" s="13">
        <v>0</v>
      </c>
      <c r="O234" s="24">
        <v>0</v>
      </c>
    </row>
    <row r="235" spans="1:15" x14ac:dyDescent="0.25">
      <c r="A235" s="12" t="s">
        <v>532</v>
      </c>
      <c r="B235" s="13">
        <v>0</v>
      </c>
      <c r="C235" s="13">
        <v>0</v>
      </c>
      <c r="D235" s="34">
        <v>0</v>
      </c>
      <c r="E235" s="13">
        <v>0</v>
      </c>
      <c r="F235" s="13">
        <v>1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24">
        <v>0</v>
      </c>
    </row>
    <row r="236" spans="1:15" x14ac:dyDescent="0.25">
      <c r="A236" s="12" t="s">
        <v>533</v>
      </c>
      <c r="B236" s="13">
        <v>1237</v>
      </c>
      <c r="C236" s="13">
        <v>1131</v>
      </c>
      <c r="D236" s="34">
        <v>9.3722369584438595E-2</v>
      </c>
      <c r="E236" s="13">
        <v>710</v>
      </c>
      <c r="F236" s="13">
        <v>392</v>
      </c>
      <c r="G236" s="13">
        <v>250</v>
      </c>
      <c r="H236" s="13">
        <v>215</v>
      </c>
      <c r="I236" s="13">
        <v>4</v>
      </c>
      <c r="J236" s="13">
        <v>0</v>
      </c>
      <c r="K236" s="13">
        <v>0</v>
      </c>
      <c r="L236" s="13">
        <v>0</v>
      </c>
      <c r="M236" s="13">
        <v>0</v>
      </c>
      <c r="N236" s="13">
        <v>10</v>
      </c>
      <c r="O236" s="24">
        <v>287</v>
      </c>
    </row>
    <row r="237" spans="1:15" x14ac:dyDescent="0.25">
      <c r="A237" s="12" t="s">
        <v>534</v>
      </c>
      <c r="B237" s="13">
        <v>0</v>
      </c>
      <c r="C237" s="13">
        <v>0</v>
      </c>
      <c r="D237" s="34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24">
        <v>0</v>
      </c>
    </row>
    <row r="238" spans="1:15" x14ac:dyDescent="0.25">
      <c r="A238" s="12" t="s">
        <v>535</v>
      </c>
      <c r="B238" s="13">
        <v>0</v>
      </c>
      <c r="C238" s="13">
        <v>0</v>
      </c>
      <c r="D238" s="34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24">
        <v>0</v>
      </c>
    </row>
    <row r="239" spans="1:15" x14ac:dyDescent="0.25">
      <c r="A239" s="12" t="s">
        <v>536</v>
      </c>
      <c r="B239" s="13">
        <v>0</v>
      </c>
      <c r="C239" s="13">
        <v>0</v>
      </c>
      <c r="D239" s="34">
        <v>0</v>
      </c>
      <c r="E239" s="13">
        <v>0</v>
      </c>
      <c r="F239" s="13">
        <v>2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24">
        <v>0</v>
      </c>
    </row>
    <row r="240" spans="1:15" x14ac:dyDescent="0.25">
      <c r="A240" s="12" t="s">
        <v>537</v>
      </c>
      <c r="B240" s="13">
        <v>0</v>
      </c>
      <c r="C240" s="13">
        <v>0</v>
      </c>
      <c r="D240" s="34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24">
        <v>2</v>
      </c>
    </row>
    <row r="241" spans="1:15" x14ac:dyDescent="0.25">
      <c r="A241" s="12" t="s">
        <v>538</v>
      </c>
      <c r="B241" s="13">
        <v>4</v>
      </c>
      <c r="C241" s="13">
        <v>0</v>
      </c>
      <c r="D241" s="34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24">
        <v>0</v>
      </c>
    </row>
    <row r="242" spans="1:15" ht="16.7" customHeight="1" x14ac:dyDescent="0.25">
      <c r="A242" s="35" t="s">
        <v>539</v>
      </c>
      <c r="B242" s="32">
        <v>12</v>
      </c>
      <c r="C242" s="32">
        <v>13</v>
      </c>
      <c r="D242" s="33">
        <v>-7.69230769230769E-2</v>
      </c>
      <c r="E242" s="32">
        <v>2</v>
      </c>
      <c r="F242" s="32">
        <v>0</v>
      </c>
      <c r="G242" s="32">
        <v>2</v>
      </c>
      <c r="H242" s="32">
        <v>1</v>
      </c>
      <c r="I242" s="32">
        <v>0</v>
      </c>
      <c r="J242" s="32">
        <v>0</v>
      </c>
      <c r="K242" s="32">
        <v>0</v>
      </c>
      <c r="L242" s="32">
        <v>0</v>
      </c>
      <c r="M242" s="32">
        <v>4</v>
      </c>
      <c r="N242" s="32">
        <v>0</v>
      </c>
      <c r="O242" s="32">
        <v>0</v>
      </c>
    </row>
    <row r="243" spans="1:15" x14ac:dyDescent="0.25">
      <c r="A243" s="12" t="s">
        <v>540</v>
      </c>
      <c r="B243" s="13">
        <v>0</v>
      </c>
      <c r="C243" s="13">
        <v>0</v>
      </c>
      <c r="D243" s="34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24">
        <v>0</v>
      </c>
    </row>
    <row r="244" spans="1:15" x14ac:dyDescent="0.25">
      <c r="A244" s="12" t="s">
        <v>541</v>
      </c>
      <c r="B244" s="13">
        <v>0</v>
      </c>
      <c r="C244" s="13">
        <v>0</v>
      </c>
      <c r="D244" s="34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24">
        <v>0</v>
      </c>
    </row>
    <row r="245" spans="1:15" x14ac:dyDescent="0.25">
      <c r="A245" s="12" t="s">
        <v>542</v>
      </c>
      <c r="B245" s="13">
        <v>0</v>
      </c>
      <c r="C245" s="13">
        <v>0</v>
      </c>
      <c r="D245" s="34">
        <v>0</v>
      </c>
      <c r="E245" s="13">
        <v>0</v>
      </c>
      <c r="F245" s="13">
        <v>0</v>
      </c>
      <c r="G245" s="13">
        <v>0</v>
      </c>
      <c r="H245" s="13">
        <v>0</v>
      </c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24">
        <v>0</v>
      </c>
    </row>
    <row r="246" spans="1:15" x14ac:dyDescent="0.25">
      <c r="A246" s="12" t="s">
        <v>543</v>
      </c>
      <c r="B246" s="13">
        <v>1</v>
      </c>
      <c r="C246" s="13">
        <v>4</v>
      </c>
      <c r="D246" s="34">
        <v>-0.75</v>
      </c>
      <c r="E246" s="13">
        <v>0</v>
      </c>
      <c r="F246" s="13">
        <v>0</v>
      </c>
      <c r="G246" s="13">
        <v>0</v>
      </c>
      <c r="H246" s="13">
        <v>0</v>
      </c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24">
        <v>0</v>
      </c>
    </row>
    <row r="247" spans="1:15" x14ac:dyDescent="0.25">
      <c r="A247" s="12" t="s">
        <v>544</v>
      </c>
      <c r="B247" s="13">
        <v>6</v>
      </c>
      <c r="C247" s="13">
        <v>2</v>
      </c>
      <c r="D247" s="34">
        <v>2</v>
      </c>
      <c r="E247" s="13">
        <v>2</v>
      </c>
      <c r="F247" s="13">
        <v>0</v>
      </c>
      <c r="G247" s="13">
        <v>0</v>
      </c>
      <c r="H247" s="13">
        <v>0</v>
      </c>
      <c r="I247" s="13">
        <v>0</v>
      </c>
      <c r="J247" s="13">
        <v>0</v>
      </c>
      <c r="K247" s="13">
        <v>0</v>
      </c>
      <c r="L247" s="13">
        <v>0</v>
      </c>
      <c r="M247" s="13">
        <v>3</v>
      </c>
      <c r="N247" s="13">
        <v>0</v>
      </c>
      <c r="O247" s="24">
        <v>0</v>
      </c>
    </row>
    <row r="248" spans="1:15" x14ac:dyDescent="0.25">
      <c r="A248" s="12" t="s">
        <v>545</v>
      </c>
      <c r="B248" s="13">
        <v>0</v>
      </c>
      <c r="C248" s="13">
        <v>0</v>
      </c>
      <c r="D248" s="34">
        <v>0</v>
      </c>
      <c r="E248" s="13">
        <v>0</v>
      </c>
      <c r="F248" s="13">
        <v>0</v>
      </c>
      <c r="G248" s="13">
        <v>0</v>
      </c>
      <c r="H248" s="13">
        <v>0</v>
      </c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24">
        <v>0</v>
      </c>
    </row>
    <row r="249" spans="1:15" x14ac:dyDescent="0.25">
      <c r="A249" s="12" t="s">
        <v>546</v>
      </c>
      <c r="B249" s="13">
        <v>0</v>
      </c>
      <c r="C249" s="13">
        <v>0</v>
      </c>
      <c r="D249" s="34">
        <v>0</v>
      </c>
      <c r="E249" s="13">
        <v>0</v>
      </c>
      <c r="F249" s="13">
        <v>0</v>
      </c>
      <c r="G249" s="13">
        <v>0</v>
      </c>
      <c r="H249" s="13">
        <v>0</v>
      </c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24">
        <v>0</v>
      </c>
    </row>
    <row r="250" spans="1:15" x14ac:dyDescent="0.25">
      <c r="A250" s="12" t="s">
        <v>547</v>
      </c>
      <c r="B250" s="13">
        <v>0</v>
      </c>
      <c r="C250" s="13">
        <v>0</v>
      </c>
      <c r="D250" s="34">
        <v>0</v>
      </c>
      <c r="E250" s="13">
        <v>0</v>
      </c>
      <c r="F250" s="13">
        <v>0</v>
      </c>
      <c r="G250" s="13">
        <v>1</v>
      </c>
      <c r="H250" s="13">
        <v>0</v>
      </c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24">
        <v>0</v>
      </c>
    </row>
    <row r="251" spans="1:15" x14ac:dyDescent="0.25">
      <c r="A251" s="12" t="s">
        <v>548</v>
      </c>
      <c r="B251" s="13">
        <v>1</v>
      </c>
      <c r="C251" s="13">
        <v>0</v>
      </c>
      <c r="D251" s="34">
        <v>0</v>
      </c>
      <c r="E251" s="13">
        <v>0</v>
      </c>
      <c r="F251" s="13">
        <v>0</v>
      </c>
      <c r="G251" s="13">
        <v>0</v>
      </c>
      <c r="H251" s="13">
        <v>0</v>
      </c>
      <c r="I251" s="13">
        <v>0</v>
      </c>
      <c r="J251" s="13">
        <v>0</v>
      </c>
      <c r="K251" s="13">
        <v>0</v>
      </c>
      <c r="L251" s="13">
        <v>0</v>
      </c>
      <c r="M251" s="13">
        <v>0</v>
      </c>
      <c r="N251" s="13">
        <v>0</v>
      </c>
      <c r="O251" s="24">
        <v>0</v>
      </c>
    </row>
    <row r="252" spans="1:15" x14ac:dyDescent="0.25">
      <c r="A252" s="12" t="s">
        <v>549</v>
      </c>
      <c r="B252" s="13">
        <v>0</v>
      </c>
      <c r="C252" s="13">
        <v>0</v>
      </c>
      <c r="D252" s="34">
        <v>0</v>
      </c>
      <c r="E252" s="13">
        <v>0</v>
      </c>
      <c r="F252" s="13">
        <v>0</v>
      </c>
      <c r="G252" s="13">
        <v>0</v>
      </c>
      <c r="H252" s="13">
        <v>0</v>
      </c>
      <c r="I252" s="13">
        <v>0</v>
      </c>
      <c r="J252" s="13">
        <v>0</v>
      </c>
      <c r="K252" s="13">
        <v>0</v>
      </c>
      <c r="L252" s="13">
        <v>0</v>
      </c>
      <c r="M252" s="13">
        <v>0</v>
      </c>
      <c r="N252" s="13">
        <v>0</v>
      </c>
      <c r="O252" s="24">
        <v>0</v>
      </c>
    </row>
    <row r="253" spans="1:15" x14ac:dyDescent="0.25">
      <c r="A253" s="12" t="s">
        <v>550</v>
      </c>
      <c r="B253" s="13">
        <v>2</v>
      </c>
      <c r="C253" s="13">
        <v>3</v>
      </c>
      <c r="D253" s="34">
        <v>-0.33333333333333298</v>
      </c>
      <c r="E253" s="13">
        <v>0</v>
      </c>
      <c r="F253" s="13">
        <v>0</v>
      </c>
      <c r="G253" s="13">
        <v>1</v>
      </c>
      <c r="H253" s="13">
        <v>0</v>
      </c>
      <c r="I253" s="13">
        <v>0</v>
      </c>
      <c r="J253" s="13">
        <v>0</v>
      </c>
      <c r="K253" s="13">
        <v>0</v>
      </c>
      <c r="L253" s="13">
        <v>0</v>
      </c>
      <c r="M253" s="13">
        <v>0</v>
      </c>
      <c r="N253" s="13">
        <v>0</v>
      </c>
      <c r="O253" s="24">
        <v>0</v>
      </c>
    </row>
    <row r="254" spans="1:15" x14ac:dyDescent="0.25">
      <c r="A254" s="12" t="s">
        <v>551</v>
      </c>
      <c r="B254" s="13">
        <v>0</v>
      </c>
      <c r="C254" s="13">
        <v>0</v>
      </c>
      <c r="D254" s="34">
        <v>0</v>
      </c>
      <c r="E254" s="13">
        <v>0</v>
      </c>
      <c r="F254" s="13">
        <v>0</v>
      </c>
      <c r="G254" s="13">
        <v>0</v>
      </c>
      <c r="H254" s="13">
        <v>0</v>
      </c>
      <c r="I254" s="13">
        <v>0</v>
      </c>
      <c r="J254" s="13">
        <v>0</v>
      </c>
      <c r="K254" s="13">
        <v>0</v>
      </c>
      <c r="L254" s="13">
        <v>0</v>
      </c>
      <c r="M254" s="13">
        <v>0</v>
      </c>
      <c r="N254" s="13">
        <v>0</v>
      </c>
      <c r="O254" s="24">
        <v>0</v>
      </c>
    </row>
    <row r="255" spans="1:15" x14ac:dyDescent="0.25">
      <c r="A255" s="12" t="s">
        <v>552</v>
      </c>
      <c r="B255" s="13">
        <v>0</v>
      </c>
      <c r="C255" s="13">
        <v>0</v>
      </c>
      <c r="D255" s="34">
        <v>0</v>
      </c>
      <c r="E255" s="13">
        <v>0</v>
      </c>
      <c r="F255" s="13">
        <v>0</v>
      </c>
      <c r="G255" s="13">
        <v>0</v>
      </c>
      <c r="H255" s="13">
        <v>0</v>
      </c>
      <c r="I255" s="13">
        <v>0</v>
      </c>
      <c r="J255" s="13">
        <v>0</v>
      </c>
      <c r="K255" s="13">
        <v>0</v>
      </c>
      <c r="L255" s="13">
        <v>0</v>
      </c>
      <c r="M255" s="13">
        <v>0</v>
      </c>
      <c r="N255" s="13">
        <v>0</v>
      </c>
      <c r="O255" s="24">
        <v>0</v>
      </c>
    </row>
    <row r="256" spans="1:15" x14ac:dyDescent="0.25">
      <c r="A256" s="12" t="s">
        <v>553</v>
      </c>
      <c r="B256" s="13">
        <v>0</v>
      </c>
      <c r="C256" s="13">
        <v>3</v>
      </c>
      <c r="D256" s="34">
        <v>-1</v>
      </c>
      <c r="E256" s="13">
        <v>0</v>
      </c>
      <c r="F256" s="13">
        <v>0</v>
      </c>
      <c r="G256" s="13">
        <v>0</v>
      </c>
      <c r="H256" s="13">
        <v>0</v>
      </c>
      <c r="I256" s="13">
        <v>0</v>
      </c>
      <c r="J256" s="13">
        <v>0</v>
      </c>
      <c r="K256" s="13">
        <v>0</v>
      </c>
      <c r="L256" s="13">
        <v>0</v>
      </c>
      <c r="M256" s="13">
        <v>0</v>
      </c>
      <c r="N256" s="13">
        <v>0</v>
      </c>
      <c r="O256" s="24">
        <v>0</v>
      </c>
    </row>
    <row r="257" spans="1:15" x14ac:dyDescent="0.25">
      <c r="A257" s="12" t="s">
        <v>554</v>
      </c>
      <c r="B257" s="13">
        <v>0</v>
      </c>
      <c r="C257" s="13">
        <v>0</v>
      </c>
      <c r="D257" s="34">
        <v>0</v>
      </c>
      <c r="E257" s="13">
        <v>0</v>
      </c>
      <c r="F257" s="13">
        <v>0</v>
      </c>
      <c r="G257" s="13">
        <v>0</v>
      </c>
      <c r="H257" s="13">
        <v>0</v>
      </c>
      <c r="I257" s="13">
        <v>0</v>
      </c>
      <c r="J257" s="13">
        <v>0</v>
      </c>
      <c r="K257" s="13">
        <v>0</v>
      </c>
      <c r="L257" s="13">
        <v>0</v>
      </c>
      <c r="M257" s="13">
        <v>0</v>
      </c>
      <c r="N257" s="13">
        <v>0</v>
      </c>
      <c r="O257" s="24">
        <v>0</v>
      </c>
    </row>
    <row r="258" spans="1:15" x14ac:dyDescent="0.25">
      <c r="A258" s="12" t="s">
        <v>555</v>
      </c>
      <c r="B258" s="13">
        <v>0</v>
      </c>
      <c r="C258" s="13">
        <v>0</v>
      </c>
      <c r="D258" s="34">
        <v>0</v>
      </c>
      <c r="E258" s="13">
        <v>0</v>
      </c>
      <c r="F258" s="13">
        <v>0</v>
      </c>
      <c r="G258" s="13">
        <v>0</v>
      </c>
      <c r="H258" s="13">
        <v>0</v>
      </c>
      <c r="I258" s="13">
        <v>0</v>
      </c>
      <c r="J258" s="13">
        <v>0</v>
      </c>
      <c r="K258" s="13">
        <v>0</v>
      </c>
      <c r="L258" s="13">
        <v>0</v>
      </c>
      <c r="M258" s="13">
        <v>0</v>
      </c>
      <c r="N258" s="13">
        <v>0</v>
      </c>
      <c r="O258" s="24">
        <v>0</v>
      </c>
    </row>
    <row r="259" spans="1:15" x14ac:dyDescent="0.25">
      <c r="A259" s="12" t="s">
        <v>556</v>
      </c>
      <c r="B259" s="13">
        <v>0</v>
      </c>
      <c r="C259" s="13">
        <v>0</v>
      </c>
      <c r="D259" s="34">
        <v>0</v>
      </c>
      <c r="E259" s="13">
        <v>0</v>
      </c>
      <c r="F259" s="13">
        <v>0</v>
      </c>
      <c r="G259" s="13">
        <v>0</v>
      </c>
      <c r="H259" s="13">
        <v>0</v>
      </c>
      <c r="I259" s="13">
        <v>0</v>
      </c>
      <c r="J259" s="13">
        <v>0</v>
      </c>
      <c r="K259" s="13">
        <v>0</v>
      </c>
      <c r="L259" s="13">
        <v>0</v>
      </c>
      <c r="M259" s="13">
        <v>0</v>
      </c>
      <c r="N259" s="13">
        <v>0</v>
      </c>
      <c r="O259" s="24">
        <v>0</v>
      </c>
    </row>
    <row r="260" spans="1:15" x14ac:dyDescent="0.25">
      <c r="A260" s="12" t="s">
        <v>557</v>
      </c>
      <c r="B260" s="13">
        <v>0</v>
      </c>
      <c r="C260" s="13">
        <v>0</v>
      </c>
      <c r="D260" s="34">
        <v>0</v>
      </c>
      <c r="E260" s="13">
        <v>0</v>
      </c>
      <c r="F260" s="13">
        <v>0</v>
      </c>
      <c r="G260" s="13">
        <v>0</v>
      </c>
      <c r="H260" s="13">
        <v>0</v>
      </c>
      <c r="I260" s="13">
        <v>0</v>
      </c>
      <c r="J260" s="13">
        <v>0</v>
      </c>
      <c r="K260" s="13">
        <v>0</v>
      </c>
      <c r="L260" s="13">
        <v>0</v>
      </c>
      <c r="M260" s="13">
        <v>0</v>
      </c>
      <c r="N260" s="13">
        <v>0</v>
      </c>
      <c r="O260" s="24">
        <v>0</v>
      </c>
    </row>
    <row r="261" spans="1:15" x14ac:dyDescent="0.25">
      <c r="A261" s="12" t="s">
        <v>558</v>
      </c>
      <c r="B261" s="13">
        <v>0</v>
      </c>
      <c r="C261" s="13">
        <v>0</v>
      </c>
      <c r="D261" s="34">
        <v>0</v>
      </c>
      <c r="E261" s="13">
        <v>0</v>
      </c>
      <c r="F261" s="13">
        <v>0</v>
      </c>
      <c r="G261" s="13">
        <v>0</v>
      </c>
      <c r="H261" s="13">
        <v>0</v>
      </c>
      <c r="I261" s="13">
        <v>0</v>
      </c>
      <c r="J261" s="13">
        <v>0</v>
      </c>
      <c r="K261" s="13">
        <v>0</v>
      </c>
      <c r="L261" s="13">
        <v>0</v>
      </c>
      <c r="M261" s="13">
        <v>0</v>
      </c>
      <c r="N261" s="13">
        <v>0</v>
      </c>
      <c r="O261" s="24">
        <v>0</v>
      </c>
    </row>
    <row r="262" spans="1:15" x14ac:dyDescent="0.25">
      <c r="A262" s="12" t="s">
        <v>559</v>
      </c>
      <c r="B262" s="13">
        <v>1</v>
      </c>
      <c r="C262" s="13">
        <v>0</v>
      </c>
      <c r="D262" s="34">
        <v>0</v>
      </c>
      <c r="E262" s="13">
        <v>0</v>
      </c>
      <c r="F262" s="13">
        <v>0</v>
      </c>
      <c r="G262" s="13">
        <v>0</v>
      </c>
      <c r="H262" s="13">
        <v>0</v>
      </c>
      <c r="I262" s="13">
        <v>0</v>
      </c>
      <c r="J262" s="13">
        <v>0</v>
      </c>
      <c r="K262" s="13">
        <v>0</v>
      </c>
      <c r="L262" s="13">
        <v>0</v>
      </c>
      <c r="M262" s="13">
        <v>0</v>
      </c>
      <c r="N262" s="13">
        <v>0</v>
      </c>
      <c r="O262" s="24">
        <v>0</v>
      </c>
    </row>
    <row r="263" spans="1:15" x14ac:dyDescent="0.25">
      <c r="A263" s="12" t="s">
        <v>560</v>
      </c>
      <c r="B263" s="13">
        <v>0</v>
      </c>
      <c r="C263" s="13">
        <v>0</v>
      </c>
      <c r="D263" s="34">
        <v>0</v>
      </c>
      <c r="E263" s="13">
        <v>0</v>
      </c>
      <c r="F263" s="13">
        <v>0</v>
      </c>
      <c r="G263" s="13">
        <v>0</v>
      </c>
      <c r="H263" s="13">
        <v>0</v>
      </c>
      <c r="I263" s="13">
        <v>0</v>
      </c>
      <c r="J263" s="13">
        <v>0</v>
      </c>
      <c r="K263" s="13">
        <v>0</v>
      </c>
      <c r="L263" s="13">
        <v>0</v>
      </c>
      <c r="M263" s="13">
        <v>0</v>
      </c>
      <c r="N263" s="13">
        <v>0</v>
      </c>
      <c r="O263" s="24">
        <v>0</v>
      </c>
    </row>
    <row r="264" spans="1:15" x14ac:dyDescent="0.25">
      <c r="A264" s="12" t="s">
        <v>561</v>
      </c>
      <c r="B264" s="13">
        <v>0</v>
      </c>
      <c r="C264" s="13">
        <v>0</v>
      </c>
      <c r="D264" s="34">
        <v>0</v>
      </c>
      <c r="E264" s="13">
        <v>0</v>
      </c>
      <c r="F264" s="13">
        <v>0</v>
      </c>
      <c r="G264" s="13">
        <v>0</v>
      </c>
      <c r="H264" s="13">
        <v>0</v>
      </c>
      <c r="I264" s="13">
        <v>0</v>
      </c>
      <c r="J264" s="13">
        <v>0</v>
      </c>
      <c r="K264" s="13">
        <v>0</v>
      </c>
      <c r="L264" s="13">
        <v>0</v>
      </c>
      <c r="M264" s="13">
        <v>0</v>
      </c>
      <c r="N264" s="13">
        <v>0</v>
      </c>
      <c r="O264" s="24">
        <v>0</v>
      </c>
    </row>
    <row r="265" spans="1:15" x14ac:dyDescent="0.25">
      <c r="A265" s="12" t="s">
        <v>562</v>
      </c>
      <c r="B265" s="13">
        <v>0</v>
      </c>
      <c r="C265" s="13">
        <v>0</v>
      </c>
      <c r="D265" s="34">
        <v>0</v>
      </c>
      <c r="E265" s="13">
        <v>0</v>
      </c>
      <c r="F265" s="13">
        <v>0</v>
      </c>
      <c r="G265" s="13">
        <v>0</v>
      </c>
      <c r="H265" s="13">
        <v>0</v>
      </c>
      <c r="I265" s="13">
        <v>0</v>
      </c>
      <c r="J265" s="13">
        <v>0</v>
      </c>
      <c r="K265" s="13">
        <v>0</v>
      </c>
      <c r="L265" s="13">
        <v>0</v>
      </c>
      <c r="M265" s="13">
        <v>0</v>
      </c>
      <c r="N265" s="13">
        <v>0</v>
      </c>
      <c r="O265" s="24">
        <v>0</v>
      </c>
    </row>
    <row r="266" spans="1:15" x14ac:dyDescent="0.25">
      <c r="A266" s="12" t="s">
        <v>563</v>
      </c>
      <c r="B266" s="13">
        <v>0</v>
      </c>
      <c r="C266" s="13">
        <v>0</v>
      </c>
      <c r="D266" s="34">
        <v>0</v>
      </c>
      <c r="E266" s="13">
        <v>0</v>
      </c>
      <c r="F266" s="13">
        <v>0</v>
      </c>
      <c r="G266" s="13">
        <v>0</v>
      </c>
      <c r="H266" s="13">
        <v>0</v>
      </c>
      <c r="I266" s="13">
        <v>0</v>
      </c>
      <c r="J266" s="13">
        <v>0</v>
      </c>
      <c r="K266" s="13">
        <v>0</v>
      </c>
      <c r="L266" s="13">
        <v>0</v>
      </c>
      <c r="M266" s="13">
        <v>0</v>
      </c>
      <c r="N266" s="13">
        <v>0</v>
      </c>
      <c r="O266" s="24">
        <v>0</v>
      </c>
    </row>
    <row r="267" spans="1:15" x14ac:dyDescent="0.25">
      <c r="A267" s="12" t="s">
        <v>564</v>
      </c>
      <c r="B267" s="13">
        <v>1</v>
      </c>
      <c r="C267" s="13">
        <v>1</v>
      </c>
      <c r="D267" s="34">
        <v>0</v>
      </c>
      <c r="E267" s="13">
        <v>0</v>
      </c>
      <c r="F267" s="13">
        <v>0</v>
      </c>
      <c r="G267" s="13">
        <v>0</v>
      </c>
      <c r="H267" s="13">
        <v>1</v>
      </c>
      <c r="I267" s="13">
        <v>0</v>
      </c>
      <c r="J267" s="13">
        <v>0</v>
      </c>
      <c r="K267" s="13">
        <v>0</v>
      </c>
      <c r="L267" s="13">
        <v>0</v>
      </c>
      <c r="M267" s="13">
        <v>1</v>
      </c>
      <c r="N267" s="13">
        <v>0</v>
      </c>
      <c r="O267" s="24">
        <v>0</v>
      </c>
    </row>
    <row r="268" spans="1:15" x14ac:dyDescent="0.25">
      <c r="A268" s="12" t="s">
        <v>565</v>
      </c>
      <c r="B268" s="13">
        <v>0</v>
      </c>
      <c r="C268" s="13">
        <v>0</v>
      </c>
      <c r="D268" s="34">
        <v>0</v>
      </c>
      <c r="E268" s="13">
        <v>0</v>
      </c>
      <c r="F268" s="13">
        <v>0</v>
      </c>
      <c r="G268" s="13">
        <v>0</v>
      </c>
      <c r="H268" s="13">
        <v>0</v>
      </c>
      <c r="I268" s="13">
        <v>0</v>
      </c>
      <c r="J268" s="13">
        <v>0</v>
      </c>
      <c r="K268" s="13">
        <v>0</v>
      </c>
      <c r="L268" s="13">
        <v>0</v>
      </c>
      <c r="M268" s="13">
        <v>0</v>
      </c>
      <c r="N268" s="13">
        <v>0</v>
      </c>
      <c r="O268" s="24">
        <v>0</v>
      </c>
    </row>
    <row r="269" spans="1:15" ht="16.7" customHeight="1" x14ac:dyDescent="0.25">
      <c r="A269" s="35" t="s">
        <v>566</v>
      </c>
      <c r="B269" s="32">
        <v>2042</v>
      </c>
      <c r="C269" s="32">
        <v>1599</v>
      </c>
      <c r="D269" s="33">
        <v>0.27704815509693598</v>
      </c>
      <c r="E269" s="32">
        <v>341</v>
      </c>
      <c r="F269" s="32">
        <v>179</v>
      </c>
      <c r="G269" s="32">
        <v>73</v>
      </c>
      <c r="H269" s="32">
        <v>80</v>
      </c>
      <c r="I269" s="32">
        <v>6</v>
      </c>
      <c r="J269" s="32">
        <v>0</v>
      </c>
      <c r="K269" s="32">
        <v>1</v>
      </c>
      <c r="L269" s="32">
        <v>0</v>
      </c>
      <c r="M269" s="32">
        <v>22</v>
      </c>
      <c r="N269" s="32">
        <v>3</v>
      </c>
      <c r="O269" s="32">
        <v>144</v>
      </c>
    </row>
    <row r="270" spans="1:15" x14ac:dyDescent="0.25">
      <c r="A270" s="12" t="s">
        <v>567</v>
      </c>
      <c r="B270" s="13">
        <v>0</v>
      </c>
      <c r="C270" s="13">
        <v>0</v>
      </c>
      <c r="D270" s="34">
        <v>0</v>
      </c>
      <c r="E270" s="13">
        <v>0</v>
      </c>
      <c r="F270" s="13">
        <v>0</v>
      </c>
      <c r="G270" s="13">
        <v>0</v>
      </c>
      <c r="H270" s="13">
        <v>0</v>
      </c>
      <c r="I270" s="13">
        <v>0</v>
      </c>
      <c r="J270" s="13">
        <v>0</v>
      </c>
      <c r="K270" s="13">
        <v>0</v>
      </c>
      <c r="L270" s="13">
        <v>0</v>
      </c>
      <c r="M270" s="13">
        <v>0</v>
      </c>
      <c r="N270" s="13">
        <v>0</v>
      </c>
      <c r="O270" s="24">
        <v>0</v>
      </c>
    </row>
    <row r="271" spans="1:15" x14ac:dyDescent="0.25">
      <c r="A271" s="12" t="s">
        <v>568</v>
      </c>
      <c r="B271" s="13">
        <v>235</v>
      </c>
      <c r="C271" s="13">
        <v>175</v>
      </c>
      <c r="D271" s="34">
        <v>0.34285714285714303</v>
      </c>
      <c r="E271" s="13">
        <v>180</v>
      </c>
      <c r="F271" s="13">
        <v>78</v>
      </c>
      <c r="G271" s="13">
        <v>51</v>
      </c>
      <c r="H271" s="13">
        <v>46</v>
      </c>
      <c r="I271" s="13">
        <v>2</v>
      </c>
      <c r="J271" s="13">
        <v>0</v>
      </c>
      <c r="K271" s="13">
        <v>0</v>
      </c>
      <c r="L271" s="13">
        <v>0</v>
      </c>
      <c r="M271" s="13">
        <v>8</v>
      </c>
      <c r="N271" s="13">
        <v>3</v>
      </c>
      <c r="O271" s="24">
        <v>59</v>
      </c>
    </row>
    <row r="272" spans="1:15" x14ac:dyDescent="0.25">
      <c r="A272" s="12" t="s">
        <v>569</v>
      </c>
      <c r="B272" s="13">
        <v>1759</v>
      </c>
      <c r="C272" s="13">
        <v>1390</v>
      </c>
      <c r="D272" s="34">
        <v>0.26546762589928102</v>
      </c>
      <c r="E272" s="13">
        <v>160</v>
      </c>
      <c r="F272" s="13">
        <v>101</v>
      </c>
      <c r="G272" s="13">
        <v>16</v>
      </c>
      <c r="H272" s="13">
        <v>30</v>
      </c>
      <c r="I272" s="13">
        <v>0</v>
      </c>
      <c r="J272" s="13">
        <v>0</v>
      </c>
      <c r="K272" s="13">
        <v>1</v>
      </c>
      <c r="L272" s="13">
        <v>0</v>
      </c>
      <c r="M272" s="13">
        <v>14</v>
      </c>
      <c r="N272" s="13">
        <v>0</v>
      </c>
      <c r="O272" s="24">
        <v>83</v>
      </c>
    </row>
    <row r="273" spans="1:15" x14ac:dyDescent="0.25">
      <c r="A273" s="12" t="s">
        <v>570</v>
      </c>
      <c r="B273" s="13">
        <v>0</v>
      </c>
      <c r="C273" s="13">
        <v>0</v>
      </c>
      <c r="D273" s="34">
        <v>0</v>
      </c>
      <c r="E273" s="13">
        <v>0</v>
      </c>
      <c r="F273" s="13">
        <v>0</v>
      </c>
      <c r="G273" s="13">
        <v>0</v>
      </c>
      <c r="H273" s="13">
        <v>0</v>
      </c>
      <c r="I273" s="13">
        <v>0</v>
      </c>
      <c r="J273" s="13">
        <v>0</v>
      </c>
      <c r="K273" s="13">
        <v>0</v>
      </c>
      <c r="L273" s="13">
        <v>0</v>
      </c>
      <c r="M273" s="13">
        <v>0</v>
      </c>
      <c r="N273" s="13">
        <v>0</v>
      </c>
      <c r="O273" s="24">
        <v>0</v>
      </c>
    </row>
    <row r="274" spans="1:15" x14ac:dyDescent="0.25">
      <c r="A274" s="12" t="s">
        <v>571</v>
      </c>
      <c r="B274" s="13">
        <v>3</v>
      </c>
      <c r="C274" s="13">
        <v>4</v>
      </c>
      <c r="D274" s="34">
        <v>-0.25</v>
      </c>
      <c r="E274" s="13">
        <v>0</v>
      </c>
      <c r="F274" s="13">
        <v>0</v>
      </c>
      <c r="G274" s="13">
        <v>0</v>
      </c>
      <c r="H274" s="13">
        <v>0</v>
      </c>
      <c r="I274" s="13">
        <v>0</v>
      </c>
      <c r="J274" s="13">
        <v>0</v>
      </c>
      <c r="K274" s="13">
        <v>0</v>
      </c>
      <c r="L274" s="13">
        <v>0</v>
      </c>
      <c r="M274" s="13">
        <v>0</v>
      </c>
      <c r="N274" s="13">
        <v>0</v>
      </c>
      <c r="O274" s="24">
        <v>0</v>
      </c>
    </row>
    <row r="275" spans="1:15" x14ac:dyDescent="0.25">
      <c r="A275" s="12" t="s">
        <v>572</v>
      </c>
      <c r="B275" s="13">
        <v>4</v>
      </c>
      <c r="C275" s="13">
        <v>3</v>
      </c>
      <c r="D275" s="34">
        <v>0.33333333333333298</v>
      </c>
      <c r="E275" s="13">
        <v>0</v>
      </c>
      <c r="F275" s="13">
        <v>0</v>
      </c>
      <c r="G275" s="13">
        <v>2</v>
      </c>
      <c r="H275" s="13">
        <v>2</v>
      </c>
      <c r="I275" s="13">
        <v>0</v>
      </c>
      <c r="J275" s="13">
        <v>0</v>
      </c>
      <c r="K275" s="13">
        <v>0</v>
      </c>
      <c r="L275" s="13">
        <v>0</v>
      </c>
      <c r="M275" s="13">
        <v>0</v>
      </c>
      <c r="N275" s="13">
        <v>0</v>
      </c>
      <c r="O275" s="24">
        <v>0</v>
      </c>
    </row>
    <row r="276" spans="1:15" x14ac:dyDescent="0.25">
      <c r="A276" s="12" t="s">
        <v>573</v>
      </c>
      <c r="B276" s="13">
        <v>18</v>
      </c>
      <c r="C276" s="13">
        <v>15</v>
      </c>
      <c r="D276" s="34">
        <v>0.2</v>
      </c>
      <c r="E276" s="13">
        <v>0</v>
      </c>
      <c r="F276" s="13">
        <v>0</v>
      </c>
      <c r="G276" s="13">
        <v>4</v>
      </c>
      <c r="H276" s="13">
        <v>1</v>
      </c>
      <c r="I276" s="13">
        <v>0</v>
      </c>
      <c r="J276" s="13">
        <v>0</v>
      </c>
      <c r="K276" s="13">
        <v>0</v>
      </c>
      <c r="L276" s="13">
        <v>0</v>
      </c>
      <c r="M276" s="13">
        <v>0</v>
      </c>
      <c r="N276" s="13">
        <v>0</v>
      </c>
      <c r="O276" s="24">
        <v>1</v>
      </c>
    </row>
    <row r="277" spans="1:15" x14ac:dyDescent="0.25">
      <c r="A277" s="12" t="s">
        <v>574</v>
      </c>
      <c r="B277" s="13">
        <v>0</v>
      </c>
      <c r="C277" s="13">
        <v>0</v>
      </c>
      <c r="D277" s="34">
        <v>0</v>
      </c>
      <c r="E277" s="13">
        <v>0</v>
      </c>
      <c r="F277" s="13">
        <v>0</v>
      </c>
      <c r="G277" s="13">
        <v>0</v>
      </c>
      <c r="H277" s="13">
        <v>0</v>
      </c>
      <c r="I277" s="13">
        <v>0</v>
      </c>
      <c r="J277" s="13">
        <v>0</v>
      </c>
      <c r="K277" s="13">
        <v>0</v>
      </c>
      <c r="L277" s="13">
        <v>0</v>
      </c>
      <c r="M277" s="13">
        <v>0</v>
      </c>
      <c r="N277" s="13">
        <v>0</v>
      </c>
      <c r="O277" s="24">
        <v>0</v>
      </c>
    </row>
    <row r="278" spans="1:15" x14ac:dyDescent="0.25">
      <c r="A278" s="12" t="s">
        <v>575</v>
      </c>
      <c r="B278" s="13">
        <v>0</v>
      </c>
      <c r="C278" s="13">
        <v>0</v>
      </c>
      <c r="D278" s="34">
        <v>0</v>
      </c>
      <c r="E278" s="13">
        <v>0</v>
      </c>
      <c r="F278" s="13">
        <v>0</v>
      </c>
      <c r="G278" s="13">
        <v>0</v>
      </c>
      <c r="H278" s="13">
        <v>0</v>
      </c>
      <c r="I278" s="13">
        <v>0</v>
      </c>
      <c r="J278" s="13">
        <v>0</v>
      </c>
      <c r="K278" s="13">
        <v>0</v>
      </c>
      <c r="L278" s="13">
        <v>0</v>
      </c>
      <c r="M278" s="13">
        <v>0</v>
      </c>
      <c r="N278" s="13">
        <v>0</v>
      </c>
      <c r="O278" s="24">
        <v>0</v>
      </c>
    </row>
    <row r="279" spans="1:15" x14ac:dyDescent="0.25">
      <c r="A279" s="12" t="s">
        <v>576</v>
      </c>
      <c r="B279" s="13">
        <v>0</v>
      </c>
      <c r="C279" s="13">
        <v>0</v>
      </c>
      <c r="D279" s="34">
        <v>0</v>
      </c>
      <c r="E279" s="13">
        <v>0</v>
      </c>
      <c r="F279" s="13">
        <v>0</v>
      </c>
      <c r="G279" s="13">
        <v>0</v>
      </c>
      <c r="H279" s="13">
        <v>0</v>
      </c>
      <c r="I279" s="13">
        <v>0</v>
      </c>
      <c r="J279" s="13">
        <v>0</v>
      </c>
      <c r="K279" s="13">
        <v>0</v>
      </c>
      <c r="L279" s="13">
        <v>0</v>
      </c>
      <c r="M279" s="13">
        <v>0</v>
      </c>
      <c r="N279" s="13">
        <v>0</v>
      </c>
      <c r="O279" s="24">
        <v>0</v>
      </c>
    </row>
    <row r="280" spans="1:15" x14ac:dyDescent="0.25">
      <c r="A280" s="12" t="s">
        <v>577</v>
      </c>
      <c r="B280" s="13">
        <v>0</v>
      </c>
      <c r="C280" s="13">
        <v>0</v>
      </c>
      <c r="D280" s="34">
        <v>0</v>
      </c>
      <c r="E280" s="13">
        <v>0</v>
      </c>
      <c r="F280" s="13">
        <v>0</v>
      </c>
      <c r="G280" s="13">
        <v>0</v>
      </c>
      <c r="H280" s="13">
        <v>0</v>
      </c>
      <c r="I280" s="13">
        <v>0</v>
      </c>
      <c r="J280" s="13">
        <v>0</v>
      </c>
      <c r="K280" s="13">
        <v>0</v>
      </c>
      <c r="L280" s="13">
        <v>0</v>
      </c>
      <c r="M280" s="13">
        <v>0</v>
      </c>
      <c r="N280" s="13">
        <v>0</v>
      </c>
      <c r="O280" s="24">
        <v>0</v>
      </c>
    </row>
    <row r="281" spans="1:15" x14ac:dyDescent="0.25">
      <c r="A281" s="12" t="s">
        <v>578</v>
      </c>
      <c r="B281" s="13">
        <v>0</v>
      </c>
      <c r="C281" s="13">
        <v>0</v>
      </c>
      <c r="D281" s="34">
        <v>0</v>
      </c>
      <c r="E281" s="13">
        <v>0</v>
      </c>
      <c r="F281" s="13">
        <v>0</v>
      </c>
      <c r="G281" s="13">
        <v>0</v>
      </c>
      <c r="H281" s="13">
        <v>0</v>
      </c>
      <c r="I281" s="13">
        <v>0</v>
      </c>
      <c r="J281" s="13">
        <v>0</v>
      </c>
      <c r="K281" s="13">
        <v>0</v>
      </c>
      <c r="L281" s="13">
        <v>0</v>
      </c>
      <c r="M281" s="13">
        <v>0</v>
      </c>
      <c r="N281" s="13">
        <v>0</v>
      </c>
      <c r="O281" s="24">
        <v>0</v>
      </c>
    </row>
    <row r="282" spans="1:15" x14ac:dyDescent="0.25">
      <c r="A282" s="12" t="s">
        <v>579</v>
      </c>
      <c r="B282" s="13">
        <v>0</v>
      </c>
      <c r="C282" s="13">
        <v>0</v>
      </c>
      <c r="D282" s="34">
        <v>0</v>
      </c>
      <c r="E282" s="13">
        <v>0</v>
      </c>
      <c r="F282" s="13">
        <v>0</v>
      </c>
      <c r="G282" s="13">
        <v>0</v>
      </c>
      <c r="H282" s="13">
        <v>0</v>
      </c>
      <c r="I282" s="13">
        <v>0</v>
      </c>
      <c r="J282" s="13">
        <v>0</v>
      </c>
      <c r="K282" s="13">
        <v>0</v>
      </c>
      <c r="L282" s="13">
        <v>0</v>
      </c>
      <c r="M282" s="13">
        <v>0</v>
      </c>
      <c r="N282" s="13">
        <v>0</v>
      </c>
      <c r="O282" s="24">
        <v>0</v>
      </c>
    </row>
    <row r="283" spans="1:15" x14ac:dyDescent="0.25">
      <c r="A283" s="12" t="s">
        <v>580</v>
      </c>
      <c r="B283" s="13">
        <v>0</v>
      </c>
      <c r="C283" s="13">
        <v>0</v>
      </c>
      <c r="D283" s="34">
        <v>0</v>
      </c>
      <c r="E283" s="13">
        <v>0</v>
      </c>
      <c r="F283" s="13">
        <v>0</v>
      </c>
      <c r="G283" s="13">
        <v>0</v>
      </c>
      <c r="H283" s="13">
        <v>0</v>
      </c>
      <c r="I283" s="13">
        <v>0</v>
      </c>
      <c r="J283" s="13">
        <v>0</v>
      </c>
      <c r="K283" s="13">
        <v>0</v>
      </c>
      <c r="L283" s="13">
        <v>0</v>
      </c>
      <c r="M283" s="13">
        <v>0</v>
      </c>
      <c r="N283" s="13">
        <v>0</v>
      </c>
      <c r="O283" s="24">
        <v>0</v>
      </c>
    </row>
    <row r="284" spans="1:15" x14ac:dyDescent="0.25">
      <c r="A284" s="12" t="s">
        <v>581</v>
      </c>
      <c r="B284" s="13">
        <v>0</v>
      </c>
      <c r="C284" s="13">
        <v>0</v>
      </c>
      <c r="D284" s="34">
        <v>0</v>
      </c>
      <c r="E284" s="13">
        <v>0</v>
      </c>
      <c r="F284" s="13">
        <v>0</v>
      </c>
      <c r="G284" s="13">
        <v>0</v>
      </c>
      <c r="H284" s="13">
        <v>0</v>
      </c>
      <c r="I284" s="13">
        <v>0</v>
      </c>
      <c r="J284" s="13">
        <v>0</v>
      </c>
      <c r="K284" s="13">
        <v>0</v>
      </c>
      <c r="L284" s="13">
        <v>0</v>
      </c>
      <c r="M284" s="13">
        <v>0</v>
      </c>
      <c r="N284" s="13">
        <v>0</v>
      </c>
      <c r="O284" s="24">
        <v>0</v>
      </c>
    </row>
    <row r="285" spans="1:15" x14ac:dyDescent="0.25">
      <c r="A285" s="12" t="s">
        <v>582</v>
      </c>
      <c r="B285" s="13">
        <v>1</v>
      </c>
      <c r="C285" s="13">
        <v>0</v>
      </c>
      <c r="D285" s="34">
        <v>0</v>
      </c>
      <c r="E285" s="13">
        <v>0</v>
      </c>
      <c r="F285" s="13">
        <v>0</v>
      </c>
      <c r="G285" s="13">
        <v>0</v>
      </c>
      <c r="H285" s="13">
        <v>0</v>
      </c>
      <c r="I285" s="13">
        <v>0</v>
      </c>
      <c r="J285" s="13">
        <v>0</v>
      </c>
      <c r="K285" s="13">
        <v>0</v>
      </c>
      <c r="L285" s="13">
        <v>0</v>
      </c>
      <c r="M285" s="13">
        <v>0</v>
      </c>
      <c r="N285" s="13">
        <v>0</v>
      </c>
      <c r="O285" s="24">
        <v>0</v>
      </c>
    </row>
    <row r="286" spans="1:15" x14ac:dyDescent="0.25">
      <c r="A286" s="12" t="s">
        <v>583</v>
      </c>
      <c r="B286" s="13">
        <v>0</v>
      </c>
      <c r="C286" s="13">
        <v>0</v>
      </c>
      <c r="D286" s="34">
        <v>0</v>
      </c>
      <c r="E286" s="13">
        <v>0</v>
      </c>
      <c r="F286" s="13">
        <v>0</v>
      </c>
      <c r="G286" s="13">
        <v>0</v>
      </c>
      <c r="H286" s="13">
        <v>0</v>
      </c>
      <c r="I286" s="13">
        <v>0</v>
      </c>
      <c r="J286" s="13">
        <v>0</v>
      </c>
      <c r="K286" s="13">
        <v>0</v>
      </c>
      <c r="L286" s="13">
        <v>0</v>
      </c>
      <c r="M286" s="13">
        <v>0</v>
      </c>
      <c r="N286" s="13">
        <v>0</v>
      </c>
      <c r="O286" s="24">
        <v>0</v>
      </c>
    </row>
    <row r="287" spans="1:15" x14ac:dyDescent="0.25">
      <c r="A287" s="12" t="s">
        <v>584</v>
      </c>
      <c r="B287" s="13">
        <v>0</v>
      </c>
      <c r="C287" s="13">
        <v>0</v>
      </c>
      <c r="D287" s="34">
        <v>0</v>
      </c>
      <c r="E287" s="13">
        <v>0</v>
      </c>
      <c r="F287" s="13">
        <v>0</v>
      </c>
      <c r="G287" s="13">
        <v>0</v>
      </c>
      <c r="H287" s="13">
        <v>0</v>
      </c>
      <c r="I287" s="13">
        <v>0</v>
      </c>
      <c r="J287" s="13">
        <v>0</v>
      </c>
      <c r="K287" s="13">
        <v>0</v>
      </c>
      <c r="L287" s="13">
        <v>0</v>
      </c>
      <c r="M287" s="13">
        <v>0</v>
      </c>
      <c r="N287" s="13">
        <v>0</v>
      </c>
      <c r="O287" s="24">
        <v>0</v>
      </c>
    </row>
    <row r="288" spans="1:15" x14ac:dyDescent="0.25">
      <c r="A288" s="12" t="s">
        <v>585</v>
      </c>
      <c r="B288" s="13">
        <v>0</v>
      </c>
      <c r="C288" s="13">
        <v>0</v>
      </c>
      <c r="D288" s="34">
        <v>0</v>
      </c>
      <c r="E288" s="13">
        <v>0</v>
      </c>
      <c r="F288" s="13">
        <v>0</v>
      </c>
      <c r="G288" s="13">
        <v>0</v>
      </c>
      <c r="H288" s="13">
        <v>0</v>
      </c>
      <c r="I288" s="13">
        <v>0</v>
      </c>
      <c r="J288" s="13">
        <v>0</v>
      </c>
      <c r="K288" s="13">
        <v>0</v>
      </c>
      <c r="L288" s="13">
        <v>0</v>
      </c>
      <c r="M288" s="13">
        <v>0</v>
      </c>
      <c r="N288" s="13">
        <v>0</v>
      </c>
      <c r="O288" s="24">
        <v>0</v>
      </c>
    </row>
    <row r="289" spans="1:15" x14ac:dyDescent="0.25">
      <c r="A289" s="12" t="s">
        <v>586</v>
      </c>
      <c r="B289" s="13">
        <v>6</v>
      </c>
      <c r="C289" s="13">
        <v>0</v>
      </c>
      <c r="D289" s="34">
        <v>0</v>
      </c>
      <c r="E289" s="13">
        <v>0</v>
      </c>
      <c r="F289" s="13">
        <v>0</v>
      </c>
      <c r="G289" s="13">
        <v>0</v>
      </c>
      <c r="H289" s="13">
        <v>1</v>
      </c>
      <c r="I289" s="13">
        <v>0</v>
      </c>
      <c r="J289" s="13">
        <v>0</v>
      </c>
      <c r="K289" s="13">
        <v>0</v>
      </c>
      <c r="L289" s="13">
        <v>0</v>
      </c>
      <c r="M289" s="13">
        <v>0</v>
      </c>
      <c r="N289" s="13">
        <v>0</v>
      </c>
      <c r="O289" s="24">
        <v>0</v>
      </c>
    </row>
    <row r="290" spans="1:15" x14ac:dyDescent="0.25">
      <c r="A290" s="12" t="s">
        <v>587</v>
      </c>
      <c r="B290" s="13">
        <v>11</v>
      </c>
      <c r="C290" s="13">
        <v>0</v>
      </c>
      <c r="D290" s="34">
        <v>0</v>
      </c>
      <c r="E290" s="13">
        <v>0</v>
      </c>
      <c r="F290" s="13">
        <v>0</v>
      </c>
      <c r="G290" s="13">
        <v>0</v>
      </c>
      <c r="H290" s="13">
        <v>0</v>
      </c>
      <c r="I290" s="13">
        <v>0</v>
      </c>
      <c r="J290" s="13">
        <v>0</v>
      </c>
      <c r="K290" s="13">
        <v>0</v>
      </c>
      <c r="L290" s="13">
        <v>0</v>
      </c>
      <c r="M290" s="13">
        <v>0</v>
      </c>
      <c r="N290" s="13">
        <v>0</v>
      </c>
      <c r="O290" s="24">
        <v>0</v>
      </c>
    </row>
    <row r="291" spans="1:15" x14ac:dyDescent="0.25">
      <c r="A291" s="12" t="s">
        <v>588</v>
      </c>
      <c r="B291" s="13">
        <v>0</v>
      </c>
      <c r="C291" s="13">
        <v>0</v>
      </c>
      <c r="D291" s="34">
        <v>0</v>
      </c>
      <c r="E291" s="13">
        <v>0</v>
      </c>
      <c r="F291" s="13">
        <v>0</v>
      </c>
      <c r="G291" s="13">
        <v>0</v>
      </c>
      <c r="H291" s="13">
        <v>0</v>
      </c>
      <c r="I291" s="13">
        <v>0</v>
      </c>
      <c r="J291" s="13">
        <v>0</v>
      </c>
      <c r="K291" s="13">
        <v>0</v>
      </c>
      <c r="L291" s="13">
        <v>0</v>
      </c>
      <c r="M291" s="13">
        <v>0</v>
      </c>
      <c r="N291" s="13">
        <v>0</v>
      </c>
      <c r="O291" s="24">
        <v>0</v>
      </c>
    </row>
    <row r="292" spans="1:15" x14ac:dyDescent="0.25">
      <c r="A292" s="12" t="s">
        <v>589</v>
      </c>
      <c r="B292" s="13">
        <v>0</v>
      </c>
      <c r="C292" s="13">
        <v>12</v>
      </c>
      <c r="D292" s="34">
        <v>-1</v>
      </c>
      <c r="E292" s="13">
        <v>1</v>
      </c>
      <c r="F292" s="13">
        <v>0</v>
      </c>
      <c r="G292" s="13">
        <v>0</v>
      </c>
      <c r="H292" s="13">
        <v>0</v>
      </c>
      <c r="I292" s="13">
        <v>4</v>
      </c>
      <c r="J292" s="13">
        <v>0</v>
      </c>
      <c r="K292" s="13">
        <v>0</v>
      </c>
      <c r="L292" s="13">
        <v>0</v>
      </c>
      <c r="M292" s="13">
        <v>0</v>
      </c>
      <c r="N292" s="13">
        <v>0</v>
      </c>
      <c r="O292" s="24">
        <v>1</v>
      </c>
    </row>
    <row r="293" spans="1:15" x14ac:dyDescent="0.25">
      <c r="A293" s="12" t="s">
        <v>590</v>
      </c>
      <c r="B293" s="13">
        <v>5</v>
      </c>
      <c r="C293" s="13">
        <v>0</v>
      </c>
      <c r="D293" s="34">
        <v>0</v>
      </c>
      <c r="E293" s="13">
        <v>0</v>
      </c>
      <c r="F293" s="13">
        <v>0</v>
      </c>
      <c r="G293" s="13">
        <v>0</v>
      </c>
      <c r="H293" s="13">
        <v>0</v>
      </c>
      <c r="I293" s="13">
        <v>0</v>
      </c>
      <c r="J293" s="13">
        <v>0</v>
      </c>
      <c r="K293" s="13">
        <v>0</v>
      </c>
      <c r="L293" s="13">
        <v>0</v>
      </c>
      <c r="M293" s="13">
        <v>0</v>
      </c>
      <c r="N293" s="13">
        <v>0</v>
      </c>
      <c r="O293" s="24">
        <v>0</v>
      </c>
    </row>
    <row r="294" spans="1:15" x14ac:dyDescent="0.25">
      <c r="A294" s="12" t="s">
        <v>591</v>
      </c>
      <c r="B294" s="13">
        <v>0</v>
      </c>
      <c r="C294" s="13">
        <v>0</v>
      </c>
      <c r="D294" s="34">
        <v>0</v>
      </c>
      <c r="E294" s="13">
        <v>0</v>
      </c>
      <c r="F294" s="13">
        <v>0</v>
      </c>
      <c r="G294" s="13">
        <v>0</v>
      </c>
      <c r="H294" s="13">
        <v>0</v>
      </c>
      <c r="I294" s="13">
        <v>0</v>
      </c>
      <c r="J294" s="13">
        <v>0</v>
      </c>
      <c r="K294" s="13">
        <v>0</v>
      </c>
      <c r="L294" s="13">
        <v>0</v>
      </c>
      <c r="M294" s="13">
        <v>0</v>
      </c>
      <c r="N294" s="13">
        <v>0</v>
      </c>
      <c r="O294" s="24">
        <v>0</v>
      </c>
    </row>
    <row r="295" spans="1:15" x14ac:dyDescent="0.25">
      <c r="A295" s="12" t="s">
        <v>592</v>
      </c>
      <c r="B295" s="13">
        <v>0</v>
      </c>
      <c r="C295" s="13">
        <v>0</v>
      </c>
      <c r="D295" s="34">
        <v>0</v>
      </c>
      <c r="E295" s="13">
        <v>0</v>
      </c>
      <c r="F295" s="13">
        <v>0</v>
      </c>
      <c r="G295" s="13">
        <v>0</v>
      </c>
      <c r="H295" s="13">
        <v>0</v>
      </c>
      <c r="I295" s="13">
        <v>0</v>
      </c>
      <c r="J295" s="13">
        <v>0</v>
      </c>
      <c r="K295" s="13">
        <v>0</v>
      </c>
      <c r="L295" s="13">
        <v>0</v>
      </c>
      <c r="M295" s="13">
        <v>0</v>
      </c>
      <c r="N295" s="13">
        <v>0</v>
      </c>
      <c r="O295" s="24">
        <v>0</v>
      </c>
    </row>
    <row r="296" spans="1:15" x14ac:dyDescent="0.25">
      <c r="A296" s="12" t="s">
        <v>593</v>
      </c>
      <c r="B296" s="13">
        <v>0</v>
      </c>
      <c r="C296" s="13">
        <v>0</v>
      </c>
      <c r="D296" s="34">
        <v>0</v>
      </c>
      <c r="E296" s="13">
        <v>0</v>
      </c>
      <c r="F296" s="13">
        <v>0</v>
      </c>
      <c r="G296" s="13">
        <v>0</v>
      </c>
      <c r="H296" s="13">
        <v>0</v>
      </c>
      <c r="I296" s="13">
        <v>0</v>
      </c>
      <c r="J296" s="13">
        <v>0</v>
      </c>
      <c r="K296" s="13">
        <v>0</v>
      </c>
      <c r="L296" s="13">
        <v>0</v>
      </c>
      <c r="M296" s="13">
        <v>0</v>
      </c>
      <c r="N296" s="13">
        <v>0</v>
      </c>
      <c r="O296" s="24">
        <v>0</v>
      </c>
    </row>
    <row r="297" spans="1:15" x14ac:dyDescent="0.25">
      <c r="A297" s="12" t="s">
        <v>594</v>
      </c>
      <c r="B297" s="13">
        <v>0</v>
      </c>
      <c r="C297" s="13">
        <v>0</v>
      </c>
      <c r="D297" s="34">
        <v>0</v>
      </c>
      <c r="E297" s="13">
        <v>0</v>
      </c>
      <c r="F297" s="13">
        <v>0</v>
      </c>
      <c r="G297" s="13">
        <v>0</v>
      </c>
      <c r="H297" s="13">
        <v>0</v>
      </c>
      <c r="I297" s="13">
        <v>0</v>
      </c>
      <c r="J297" s="13">
        <v>0</v>
      </c>
      <c r="K297" s="13">
        <v>0</v>
      </c>
      <c r="L297" s="13">
        <v>0</v>
      </c>
      <c r="M297" s="13">
        <v>0</v>
      </c>
      <c r="N297" s="13">
        <v>0</v>
      </c>
      <c r="O297" s="24">
        <v>0</v>
      </c>
    </row>
    <row r="298" spans="1:15" x14ac:dyDescent="0.25">
      <c r="A298" s="12" t="s">
        <v>595</v>
      </c>
      <c r="B298" s="13">
        <v>0</v>
      </c>
      <c r="C298" s="13">
        <v>0</v>
      </c>
      <c r="D298" s="34">
        <v>0</v>
      </c>
      <c r="E298" s="13">
        <v>0</v>
      </c>
      <c r="F298" s="13">
        <v>0</v>
      </c>
      <c r="G298" s="13">
        <v>0</v>
      </c>
      <c r="H298" s="13">
        <v>0</v>
      </c>
      <c r="I298" s="13">
        <v>0</v>
      </c>
      <c r="J298" s="13">
        <v>0</v>
      </c>
      <c r="K298" s="13">
        <v>0</v>
      </c>
      <c r="L298" s="13">
        <v>0</v>
      </c>
      <c r="M298" s="13">
        <v>0</v>
      </c>
      <c r="N298" s="13">
        <v>0</v>
      </c>
      <c r="O298" s="24">
        <v>0</v>
      </c>
    </row>
    <row r="299" spans="1:15" ht="16.7" customHeight="1" x14ac:dyDescent="0.25">
      <c r="A299" s="35" t="s">
        <v>596</v>
      </c>
      <c r="B299" s="32">
        <v>2</v>
      </c>
      <c r="C299" s="32">
        <v>2</v>
      </c>
      <c r="D299" s="33">
        <v>0</v>
      </c>
      <c r="E299" s="32">
        <v>0</v>
      </c>
      <c r="F299" s="32">
        <v>0</v>
      </c>
      <c r="G299" s="32">
        <v>0</v>
      </c>
      <c r="H299" s="32">
        <v>0</v>
      </c>
      <c r="I299" s="32">
        <v>0</v>
      </c>
      <c r="J299" s="32">
        <v>0</v>
      </c>
      <c r="K299" s="32">
        <v>1</v>
      </c>
      <c r="L299" s="32">
        <v>0</v>
      </c>
      <c r="M299" s="32">
        <v>0</v>
      </c>
      <c r="N299" s="32">
        <v>0</v>
      </c>
      <c r="O299" s="32">
        <v>0</v>
      </c>
    </row>
    <row r="300" spans="1:15" x14ac:dyDescent="0.25">
      <c r="A300" s="12" t="s">
        <v>597</v>
      </c>
      <c r="B300" s="13">
        <v>0</v>
      </c>
      <c r="C300" s="13">
        <v>0</v>
      </c>
      <c r="D300" s="34">
        <v>0</v>
      </c>
      <c r="E300" s="13">
        <v>0</v>
      </c>
      <c r="F300" s="13">
        <v>0</v>
      </c>
      <c r="G300" s="13">
        <v>0</v>
      </c>
      <c r="H300" s="13">
        <v>0</v>
      </c>
      <c r="I300" s="13">
        <v>0</v>
      </c>
      <c r="J300" s="13">
        <v>0</v>
      </c>
      <c r="K300" s="13">
        <v>0</v>
      </c>
      <c r="L300" s="13">
        <v>0</v>
      </c>
      <c r="M300" s="13">
        <v>0</v>
      </c>
      <c r="N300" s="13">
        <v>0</v>
      </c>
      <c r="O300" s="24">
        <v>0</v>
      </c>
    </row>
    <row r="301" spans="1:15" x14ac:dyDescent="0.25">
      <c r="A301" s="12" t="s">
        <v>598</v>
      </c>
      <c r="B301" s="13">
        <v>0</v>
      </c>
      <c r="C301" s="13">
        <v>0</v>
      </c>
      <c r="D301" s="34">
        <v>0</v>
      </c>
      <c r="E301" s="13">
        <v>0</v>
      </c>
      <c r="F301" s="13">
        <v>0</v>
      </c>
      <c r="G301" s="13">
        <v>0</v>
      </c>
      <c r="H301" s="13">
        <v>0</v>
      </c>
      <c r="I301" s="13">
        <v>0</v>
      </c>
      <c r="J301" s="13">
        <v>0</v>
      </c>
      <c r="K301" s="13">
        <v>0</v>
      </c>
      <c r="L301" s="13">
        <v>0</v>
      </c>
      <c r="M301" s="13">
        <v>0</v>
      </c>
      <c r="N301" s="13">
        <v>0</v>
      </c>
      <c r="O301" s="24">
        <v>0</v>
      </c>
    </row>
    <row r="302" spans="1:15" x14ac:dyDescent="0.25">
      <c r="A302" s="12" t="s">
        <v>599</v>
      </c>
      <c r="B302" s="13">
        <v>2</v>
      </c>
      <c r="C302" s="13">
        <v>2</v>
      </c>
      <c r="D302" s="34">
        <v>0</v>
      </c>
      <c r="E302" s="13">
        <v>0</v>
      </c>
      <c r="F302" s="13">
        <v>0</v>
      </c>
      <c r="G302" s="13">
        <v>0</v>
      </c>
      <c r="H302" s="13">
        <v>0</v>
      </c>
      <c r="I302" s="13">
        <v>0</v>
      </c>
      <c r="J302" s="13">
        <v>0</v>
      </c>
      <c r="K302" s="13">
        <v>1</v>
      </c>
      <c r="L302" s="13">
        <v>0</v>
      </c>
      <c r="M302" s="13">
        <v>0</v>
      </c>
      <c r="N302" s="13">
        <v>0</v>
      </c>
      <c r="O302" s="24">
        <v>0</v>
      </c>
    </row>
    <row r="303" spans="1:15" ht="16.7" customHeight="1" x14ac:dyDescent="0.25">
      <c r="A303" s="35" t="s">
        <v>600</v>
      </c>
      <c r="B303" s="32">
        <v>1</v>
      </c>
      <c r="C303" s="32">
        <v>1</v>
      </c>
      <c r="D303" s="33">
        <v>0</v>
      </c>
      <c r="E303" s="32">
        <v>0</v>
      </c>
      <c r="F303" s="32">
        <v>0</v>
      </c>
      <c r="G303" s="32">
        <v>0</v>
      </c>
      <c r="H303" s="32">
        <v>0</v>
      </c>
      <c r="I303" s="32">
        <v>0</v>
      </c>
      <c r="J303" s="32">
        <v>0</v>
      </c>
      <c r="K303" s="32">
        <v>0</v>
      </c>
      <c r="L303" s="32">
        <v>0</v>
      </c>
      <c r="M303" s="32">
        <v>0</v>
      </c>
      <c r="N303" s="32">
        <v>0</v>
      </c>
      <c r="O303" s="32">
        <v>0</v>
      </c>
    </row>
    <row r="304" spans="1:15" x14ac:dyDescent="0.25">
      <c r="A304" s="12" t="s">
        <v>601</v>
      </c>
      <c r="B304" s="13">
        <v>0</v>
      </c>
      <c r="C304" s="13">
        <v>0</v>
      </c>
      <c r="D304" s="34">
        <v>0</v>
      </c>
      <c r="E304" s="13">
        <v>0</v>
      </c>
      <c r="F304" s="13">
        <v>0</v>
      </c>
      <c r="G304" s="13">
        <v>0</v>
      </c>
      <c r="H304" s="13">
        <v>0</v>
      </c>
      <c r="I304" s="13">
        <v>0</v>
      </c>
      <c r="J304" s="13">
        <v>0</v>
      </c>
      <c r="K304" s="13">
        <v>0</v>
      </c>
      <c r="L304" s="13">
        <v>0</v>
      </c>
      <c r="M304" s="13">
        <v>0</v>
      </c>
      <c r="N304" s="13">
        <v>0</v>
      </c>
      <c r="O304" s="24">
        <v>0</v>
      </c>
    </row>
    <row r="305" spans="1:15" x14ac:dyDescent="0.25">
      <c r="A305" s="12" t="s">
        <v>602</v>
      </c>
      <c r="B305" s="13">
        <v>0</v>
      </c>
      <c r="C305" s="13">
        <v>0</v>
      </c>
      <c r="D305" s="34">
        <v>0</v>
      </c>
      <c r="E305" s="13">
        <v>0</v>
      </c>
      <c r="F305" s="13">
        <v>0</v>
      </c>
      <c r="G305" s="13">
        <v>0</v>
      </c>
      <c r="H305" s="13">
        <v>0</v>
      </c>
      <c r="I305" s="13">
        <v>0</v>
      </c>
      <c r="J305" s="13">
        <v>0</v>
      </c>
      <c r="K305" s="13">
        <v>0</v>
      </c>
      <c r="L305" s="13">
        <v>0</v>
      </c>
      <c r="M305" s="13">
        <v>0</v>
      </c>
      <c r="N305" s="13">
        <v>0</v>
      </c>
      <c r="O305" s="24">
        <v>0</v>
      </c>
    </row>
    <row r="306" spans="1:15" x14ac:dyDescent="0.25">
      <c r="A306" s="12" t="s">
        <v>603</v>
      </c>
      <c r="B306" s="13">
        <v>1</v>
      </c>
      <c r="C306" s="13">
        <v>0</v>
      </c>
      <c r="D306" s="34">
        <v>0</v>
      </c>
      <c r="E306" s="13">
        <v>0</v>
      </c>
      <c r="F306" s="13">
        <v>0</v>
      </c>
      <c r="G306" s="13">
        <v>0</v>
      </c>
      <c r="H306" s="13">
        <v>0</v>
      </c>
      <c r="I306" s="13">
        <v>0</v>
      </c>
      <c r="J306" s="13">
        <v>0</v>
      </c>
      <c r="K306" s="13">
        <v>0</v>
      </c>
      <c r="L306" s="13">
        <v>0</v>
      </c>
      <c r="M306" s="13">
        <v>0</v>
      </c>
      <c r="N306" s="13">
        <v>0</v>
      </c>
      <c r="O306" s="24">
        <v>0</v>
      </c>
    </row>
    <row r="307" spans="1:15" x14ac:dyDescent="0.25">
      <c r="A307" s="12" t="s">
        <v>604</v>
      </c>
      <c r="B307" s="13">
        <v>0</v>
      </c>
      <c r="C307" s="13">
        <v>0</v>
      </c>
      <c r="D307" s="34">
        <v>0</v>
      </c>
      <c r="E307" s="13">
        <v>0</v>
      </c>
      <c r="F307" s="13">
        <v>0</v>
      </c>
      <c r="G307" s="13">
        <v>0</v>
      </c>
      <c r="H307" s="13">
        <v>0</v>
      </c>
      <c r="I307" s="13">
        <v>0</v>
      </c>
      <c r="J307" s="13">
        <v>0</v>
      </c>
      <c r="K307" s="13">
        <v>0</v>
      </c>
      <c r="L307" s="13">
        <v>0</v>
      </c>
      <c r="M307" s="13">
        <v>0</v>
      </c>
      <c r="N307" s="13">
        <v>0</v>
      </c>
      <c r="O307" s="24">
        <v>0</v>
      </c>
    </row>
    <row r="308" spans="1:15" x14ac:dyDescent="0.25">
      <c r="A308" s="12" t="s">
        <v>605</v>
      </c>
      <c r="B308" s="13">
        <v>0</v>
      </c>
      <c r="C308" s="13">
        <v>1</v>
      </c>
      <c r="D308" s="34">
        <v>-1</v>
      </c>
      <c r="E308" s="13">
        <v>0</v>
      </c>
      <c r="F308" s="13">
        <v>0</v>
      </c>
      <c r="G308" s="13">
        <v>0</v>
      </c>
      <c r="H308" s="13">
        <v>0</v>
      </c>
      <c r="I308" s="13">
        <v>0</v>
      </c>
      <c r="J308" s="13">
        <v>0</v>
      </c>
      <c r="K308" s="13">
        <v>0</v>
      </c>
      <c r="L308" s="13">
        <v>0</v>
      </c>
      <c r="M308" s="13">
        <v>0</v>
      </c>
      <c r="N308" s="13">
        <v>0</v>
      </c>
      <c r="O308" s="24">
        <v>0</v>
      </c>
    </row>
    <row r="309" spans="1:15" x14ac:dyDescent="0.25">
      <c r="A309" s="12" t="s">
        <v>606</v>
      </c>
      <c r="B309" s="13">
        <v>0</v>
      </c>
      <c r="C309" s="13">
        <v>0</v>
      </c>
      <c r="D309" s="34">
        <v>0</v>
      </c>
      <c r="E309" s="13">
        <v>0</v>
      </c>
      <c r="F309" s="13">
        <v>0</v>
      </c>
      <c r="G309" s="13">
        <v>0</v>
      </c>
      <c r="H309" s="13">
        <v>0</v>
      </c>
      <c r="I309" s="13">
        <v>0</v>
      </c>
      <c r="J309" s="13">
        <v>0</v>
      </c>
      <c r="K309" s="13">
        <v>0</v>
      </c>
      <c r="L309" s="13">
        <v>0</v>
      </c>
      <c r="M309" s="13">
        <v>0</v>
      </c>
      <c r="N309" s="13">
        <v>0</v>
      </c>
      <c r="O309" s="24">
        <v>0</v>
      </c>
    </row>
    <row r="310" spans="1:15" ht="16.7" customHeight="1" x14ac:dyDescent="0.25">
      <c r="A310" s="35" t="s">
        <v>607</v>
      </c>
      <c r="B310" s="32">
        <v>1</v>
      </c>
      <c r="C310" s="32">
        <v>1</v>
      </c>
      <c r="D310" s="33">
        <v>0</v>
      </c>
      <c r="E310" s="32">
        <v>0</v>
      </c>
      <c r="F310" s="32">
        <v>0</v>
      </c>
      <c r="G310" s="32">
        <v>1</v>
      </c>
      <c r="H310" s="32">
        <v>1</v>
      </c>
      <c r="I310" s="32">
        <v>0</v>
      </c>
      <c r="J310" s="32">
        <v>0</v>
      </c>
      <c r="K310" s="32">
        <v>0</v>
      </c>
      <c r="L310" s="32">
        <v>0</v>
      </c>
      <c r="M310" s="32">
        <v>0</v>
      </c>
      <c r="N310" s="32">
        <v>0</v>
      </c>
      <c r="O310" s="32">
        <v>0</v>
      </c>
    </row>
    <row r="311" spans="1:15" x14ac:dyDescent="0.25">
      <c r="A311" s="12" t="s">
        <v>608</v>
      </c>
      <c r="B311" s="13">
        <v>0</v>
      </c>
      <c r="C311" s="13">
        <v>1</v>
      </c>
      <c r="D311" s="34">
        <v>-1</v>
      </c>
      <c r="E311" s="13">
        <v>0</v>
      </c>
      <c r="F311" s="13">
        <v>0</v>
      </c>
      <c r="G311" s="13">
        <v>1</v>
      </c>
      <c r="H311" s="13">
        <v>1</v>
      </c>
      <c r="I311" s="13">
        <v>0</v>
      </c>
      <c r="J311" s="13">
        <v>0</v>
      </c>
      <c r="K311" s="13">
        <v>0</v>
      </c>
      <c r="L311" s="13">
        <v>0</v>
      </c>
      <c r="M311" s="13">
        <v>0</v>
      </c>
      <c r="N311" s="13">
        <v>0</v>
      </c>
      <c r="O311" s="24">
        <v>0</v>
      </c>
    </row>
    <row r="312" spans="1:15" x14ac:dyDescent="0.25">
      <c r="A312" s="12" t="s">
        <v>609</v>
      </c>
      <c r="B312" s="13">
        <v>0</v>
      </c>
      <c r="C312" s="13">
        <v>0</v>
      </c>
      <c r="D312" s="34">
        <v>0</v>
      </c>
      <c r="E312" s="13">
        <v>0</v>
      </c>
      <c r="F312" s="13">
        <v>0</v>
      </c>
      <c r="G312" s="13">
        <v>0</v>
      </c>
      <c r="H312" s="13">
        <v>0</v>
      </c>
      <c r="I312" s="13">
        <v>0</v>
      </c>
      <c r="J312" s="13">
        <v>0</v>
      </c>
      <c r="K312" s="13">
        <v>0</v>
      </c>
      <c r="L312" s="13">
        <v>0</v>
      </c>
      <c r="M312" s="13">
        <v>0</v>
      </c>
      <c r="N312" s="13">
        <v>0</v>
      </c>
      <c r="O312" s="24">
        <v>0</v>
      </c>
    </row>
    <row r="313" spans="1:15" x14ac:dyDescent="0.25">
      <c r="A313" s="12" t="s">
        <v>610</v>
      </c>
      <c r="B313" s="13">
        <v>1</v>
      </c>
      <c r="C313" s="13">
        <v>0</v>
      </c>
      <c r="D313" s="34">
        <v>0</v>
      </c>
      <c r="E313" s="13">
        <v>0</v>
      </c>
      <c r="F313" s="13">
        <v>0</v>
      </c>
      <c r="G313" s="13">
        <v>0</v>
      </c>
      <c r="H313" s="13">
        <v>0</v>
      </c>
      <c r="I313" s="13">
        <v>0</v>
      </c>
      <c r="J313" s="13">
        <v>0</v>
      </c>
      <c r="K313" s="13">
        <v>0</v>
      </c>
      <c r="L313" s="13">
        <v>0</v>
      </c>
      <c r="M313" s="13">
        <v>0</v>
      </c>
      <c r="N313" s="13">
        <v>0</v>
      </c>
      <c r="O313" s="24">
        <v>0</v>
      </c>
    </row>
    <row r="314" spans="1:15" x14ac:dyDescent="0.25">
      <c r="A314" s="12" t="s">
        <v>611</v>
      </c>
      <c r="B314" s="13">
        <v>0</v>
      </c>
      <c r="C314" s="13">
        <v>0</v>
      </c>
      <c r="D314" s="34">
        <v>0</v>
      </c>
      <c r="E314" s="13">
        <v>0</v>
      </c>
      <c r="F314" s="13">
        <v>0</v>
      </c>
      <c r="G314" s="13">
        <v>0</v>
      </c>
      <c r="H314" s="13">
        <v>0</v>
      </c>
      <c r="I314" s="13">
        <v>0</v>
      </c>
      <c r="J314" s="13">
        <v>0</v>
      </c>
      <c r="K314" s="13">
        <v>0</v>
      </c>
      <c r="L314" s="13">
        <v>0</v>
      </c>
      <c r="M314" s="13">
        <v>0</v>
      </c>
      <c r="N314" s="13">
        <v>0</v>
      </c>
      <c r="O314" s="24">
        <v>0</v>
      </c>
    </row>
    <row r="315" spans="1:15" x14ac:dyDescent="0.25">
      <c r="A315" s="12" t="s">
        <v>612</v>
      </c>
      <c r="B315" s="13">
        <v>0</v>
      </c>
      <c r="C315" s="13">
        <v>0</v>
      </c>
      <c r="D315" s="34">
        <v>0</v>
      </c>
      <c r="E315" s="13">
        <v>0</v>
      </c>
      <c r="F315" s="13">
        <v>0</v>
      </c>
      <c r="G315" s="13">
        <v>0</v>
      </c>
      <c r="H315" s="13">
        <v>0</v>
      </c>
      <c r="I315" s="13">
        <v>0</v>
      </c>
      <c r="J315" s="13">
        <v>0</v>
      </c>
      <c r="K315" s="13">
        <v>0</v>
      </c>
      <c r="L315" s="13">
        <v>0</v>
      </c>
      <c r="M315" s="13">
        <v>0</v>
      </c>
      <c r="N315" s="13">
        <v>0</v>
      </c>
      <c r="O315" s="24">
        <v>0</v>
      </c>
    </row>
    <row r="316" spans="1:15" ht="16.7" customHeight="1" x14ac:dyDescent="0.25">
      <c r="A316" s="35" t="s">
        <v>613</v>
      </c>
      <c r="B316" s="32">
        <v>0</v>
      </c>
      <c r="C316" s="32">
        <v>0</v>
      </c>
      <c r="D316" s="33">
        <v>0</v>
      </c>
      <c r="E316" s="32">
        <v>0</v>
      </c>
      <c r="F316" s="32">
        <v>0</v>
      </c>
      <c r="G316" s="32">
        <v>0</v>
      </c>
      <c r="H316" s="32">
        <v>0</v>
      </c>
      <c r="I316" s="32">
        <v>0</v>
      </c>
      <c r="J316" s="32">
        <v>0</v>
      </c>
      <c r="K316" s="32">
        <v>0</v>
      </c>
      <c r="L316" s="32">
        <v>0</v>
      </c>
      <c r="M316" s="32">
        <v>0</v>
      </c>
      <c r="N316" s="32">
        <v>0</v>
      </c>
      <c r="O316" s="32">
        <v>0</v>
      </c>
    </row>
    <row r="317" spans="1:15" x14ac:dyDescent="0.25">
      <c r="A317" s="12" t="s">
        <v>614</v>
      </c>
      <c r="B317" s="13">
        <v>0</v>
      </c>
      <c r="C317" s="13">
        <v>0</v>
      </c>
      <c r="D317" s="34">
        <v>0</v>
      </c>
      <c r="E317" s="13">
        <v>0</v>
      </c>
      <c r="F317" s="13">
        <v>0</v>
      </c>
      <c r="G317" s="13">
        <v>0</v>
      </c>
      <c r="H317" s="13">
        <v>0</v>
      </c>
      <c r="I317" s="13">
        <v>0</v>
      </c>
      <c r="J317" s="13">
        <v>0</v>
      </c>
      <c r="K317" s="13">
        <v>0</v>
      </c>
      <c r="L317" s="13">
        <v>0</v>
      </c>
      <c r="M317" s="13">
        <v>0</v>
      </c>
      <c r="N317" s="13">
        <v>0</v>
      </c>
      <c r="O317" s="24">
        <v>0</v>
      </c>
    </row>
    <row r="318" spans="1:15" ht="16.7" customHeight="1" x14ac:dyDescent="0.25">
      <c r="A318" s="35" t="s">
        <v>615</v>
      </c>
      <c r="B318" s="32">
        <v>0</v>
      </c>
      <c r="C318" s="32">
        <v>0</v>
      </c>
      <c r="D318" s="33">
        <v>0</v>
      </c>
      <c r="E318" s="32">
        <v>0</v>
      </c>
      <c r="F318" s="32">
        <v>0</v>
      </c>
      <c r="G318" s="32">
        <v>0</v>
      </c>
      <c r="H318" s="32">
        <v>0</v>
      </c>
      <c r="I318" s="32">
        <v>0</v>
      </c>
      <c r="J318" s="32">
        <v>0</v>
      </c>
      <c r="K318" s="32">
        <v>0</v>
      </c>
      <c r="L318" s="32">
        <v>0</v>
      </c>
      <c r="M318" s="32">
        <v>0</v>
      </c>
      <c r="N318" s="32">
        <v>0</v>
      </c>
      <c r="O318" s="32">
        <v>0</v>
      </c>
    </row>
    <row r="319" spans="1:15" x14ac:dyDescent="0.25">
      <c r="A319" s="12" t="s">
        <v>616</v>
      </c>
      <c r="B319" s="13">
        <v>0</v>
      </c>
      <c r="C319" s="13">
        <v>0</v>
      </c>
      <c r="D319" s="34">
        <v>0</v>
      </c>
      <c r="E319" s="13">
        <v>0</v>
      </c>
      <c r="F319" s="13">
        <v>0</v>
      </c>
      <c r="G319" s="13">
        <v>0</v>
      </c>
      <c r="H319" s="13">
        <v>0</v>
      </c>
      <c r="I319" s="13">
        <v>0</v>
      </c>
      <c r="J319" s="13">
        <v>0</v>
      </c>
      <c r="K319" s="13">
        <v>0</v>
      </c>
      <c r="L319" s="13">
        <v>0</v>
      </c>
      <c r="M319" s="13">
        <v>0</v>
      </c>
      <c r="N319" s="13">
        <v>0</v>
      </c>
      <c r="O319" s="24">
        <v>0</v>
      </c>
    </row>
    <row r="320" spans="1:15" x14ac:dyDescent="0.25">
      <c r="A320" s="12" t="s">
        <v>617</v>
      </c>
      <c r="B320" s="13">
        <v>0</v>
      </c>
      <c r="C320" s="13">
        <v>0</v>
      </c>
      <c r="D320" s="34">
        <v>0</v>
      </c>
      <c r="E320" s="13">
        <v>0</v>
      </c>
      <c r="F320" s="13">
        <v>0</v>
      </c>
      <c r="G320" s="13">
        <v>0</v>
      </c>
      <c r="H320" s="13">
        <v>0</v>
      </c>
      <c r="I320" s="13">
        <v>0</v>
      </c>
      <c r="J320" s="13">
        <v>0</v>
      </c>
      <c r="K320" s="13">
        <v>0</v>
      </c>
      <c r="L320" s="13">
        <v>0</v>
      </c>
      <c r="M320" s="13">
        <v>0</v>
      </c>
      <c r="N320" s="13">
        <v>0</v>
      </c>
      <c r="O320" s="24">
        <v>0</v>
      </c>
    </row>
    <row r="321" spans="1:15" ht="16.7" customHeight="1" x14ac:dyDescent="0.25">
      <c r="A321" s="35" t="s">
        <v>618</v>
      </c>
      <c r="B321" s="32">
        <v>13842</v>
      </c>
      <c r="C321" s="32">
        <v>14169</v>
      </c>
      <c r="D321" s="33">
        <v>-2.30785517679441E-2</v>
      </c>
      <c r="E321" s="32">
        <v>230</v>
      </c>
      <c r="F321" s="32">
        <v>1</v>
      </c>
      <c r="G321" s="32">
        <v>334</v>
      </c>
      <c r="H321" s="32">
        <v>0</v>
      </c>
      <c r="I321" s="32">
        <v>5</v>
      </c>
      <c r="J321" s="32">
        <v>0</v>
      </c>
      <c r="K321" s="32">
        <v>6</v>
      </c>
      <c r="L321" s="32">
        <v>0</v>
      </c>
      <c r="M321" s="32">
        <v>0</v>
      </c>
      <c r="N321" s="32">
        <v>0</v>
      </c>
      <c r="O321" s="32">
        <v>2</v>
      </c>
    </row>
    <row r="322" spans="1:15" x14ac:dyDescent="0.25">
      <c r="A322" s="12" t="s">
        <v>619</v>
      </c>
      <c r="B322" s="13">
        <v>13842</v>
      </c>
      <c r="C322" s="13">
        <v>14169</v>
      </c>
      <c r="D322" s="34">
        <v>-2.30785517679441E-2</v>
      </c>
      <c r="E322" s="13">
        <v>230</v>
      </c>
      <c r="F322" s="13">
        <v>1</v>
      </c>
      <c r="G322" s="13">
        <v>334</v>
      </c>
      <c r="H322" s="13">
        <v>0</v>
      </c>
      <c r="I322" s="13">
        <v>5</v>
      </c>
      <c r="J322" s="13">
        <v>0</v>
      </c>
      <c r="K322" s="13">
        <v>6</v>
      </c>
      <c r="L322" s="13">
        <v>0</v>
      </c>
      <c r="M322" s="13">
        <v>0</v>
      </c>
      <c r="N322" s="13">
        <v>0</v>
      </c>
      <c r="O322" s="24">
        <v>2</v>
      </c>
    </row>
    <row r="323" spans="1:15" ht="16.7" customHeight="1" x14ac:dyDescent="0.25">
      <c r="A323" s="35" t="s">
        <v>620</v>
      </c>
      <c r="B323" s="32">
        <v>19</v>
      </c>
      <c r="C323" s="32">
        <v>8</v>
      </c>
      <c r="D323" s="33">
        <v>1.375</v>
      </c>
      <c r="E323" s="32">
        <v>0</v>
      </c>
      <c r="F323" s="32">
        <v>0</v>
      </c>
      <c r="G323" s="32">
        <v>3</v>
      </c>
      <c r="H323" s="32">
        <v>0</v>
      </c>
      <c r="I323" s="32">
        <v>0</v>
      </c>
      <c r="J323" s="32">
        <v>2</v>
      </c>
      <c r="K323" s="32">
        <v>0</v>
      </c>
      <c r="L323" s="32">
        <v>0</v>
      </c>
      <c r="M323" s="32">
        <v>0</v>
      </c>
      <c r="N323" s="32">
        <v>0</v>
      </c>
      <c r="O323" s="32">
        <v>1</v>
      </c>
    </row>
    <row r="324" spans="1:15" x14ac:dyDescent="0.25">
      <c r="A324" s="12" t="s">
        <v>621</v>
      </c>
      <c r="B324" s="13">
        <v>19</v>
      </c>
      <c r="C324" s="13">
        <v>8</v>
      </c>
      <c r="D324" s="34">
        <v>1.375</v>
      </c>
      <c r="E324" s="13">
        <v>0</v>
      </c>
      <c r="F324" s="13">
        <v>0</v>
      </c>
      <c r="G324" s="13">
        <v>3</v>
      </c>
      <c r="H324" s="13">
        <v>0</v>
      </c>
      <c r="I324" s="13">
        <v>0</v>
      </c>
      <c r="J324" s="13">
        <v>2</v>
      </c>
      <c r="K324" s="13">
        <v>0</v>
      </c>
      <c r="L324" s="13">
        <v>0</v>
      </c>
      <c r="M324" s="13">
        <v>0</v>
      </c>
      <c r="N324" s="13">
        <v>0</v>
      </c>
      <c r="O324" s="24">
        <v>1</v>
      </c>
    </row>
    <row r="325" spans="1:15" ht="16.7" customHeight="1" x14ac:dyDescent="0.25">
      <c r="A325" s="35" t="s">
        <v>622</v>
      </c>
      <c r="B325" s="32">
        <v>0</v>
      </c>
      <c r="C325" s="32">
        <v>0</v>
      </c>
      <c r="D325" s="33">
        <v>0</v>
      </c>
      <c r="E325" s="32">
        <v>0</v>
      </c>
      <c r="F325" s="32">
        <v>0</v>
      </c>
      <c r="G325" s="32">
        <v>0</v>
      </c>
      <c r="H325" s="32">
        <v>0</v>
      </c>
      <c r="I325" s="32">
        <v>0</v>
      </c>
      <c r="J325" s="32">
        <v>0</v>
      </c>
      <c r="K325" s="32">
        <v>0</v>
      </c>
      <c r="L325" s="32">
        <v>0</v>
      </c>
      <c r="M325" s="32">
        <v>0</v>
      </c>
      <c r="N325" s="32">
        <v>0</v>
      </c>
      <c r="O325" s="32">
        <v>0</v>
      </c>
    </row>
    <row r="326" spans="1:15" x14ac:dyDescent="0.25">
      <c r="A326" s="12" t="s">
        <v>623</v>
      </c>
      <c r="B326" s="13">
        <v>0</v>
      </c>
      <c r="C326" s="13">
        <v>0</v>
      </c>
      <c r="D326" s="34">
        <v>0</v>
      </c>
      <c r="E326" s="13">
        <v>0</v>
      </c>
      <c r="F326" s="13">
        <v>0</v>
      </c>
      <c r="G326" s="13">
        <v>0</v>
      </c>
      <c r="H326" s="13">
        <v>0</v>
      </c>
      <c r="I326" s="13">
        <v>0</v>
      </c>
      <c r="J326" s="13">
        <v>0</v>
      </c>
      <c r="K326" s="13">
        <v>0</v>
      </c>
      <c r="L326" s="13">
        <v>0</v>
      </c>
      <c r="M326" s="13">
        <v>0</v>
      </c>
      <c r="N326" s="13">
        <v>0</v>
      </c>
      <c r="O326" s="24">
        <v>0</v>
      </c>
    </row>
    <row r="327" spans="1:15" ht="16.7" customHeight="1" x14ac:dyDescent="0.25">
      <c r="A327" s="36" t="s">
        <v>624</v>
      </c>
      <c r="B327" s="32">
        <v>86769</v>
      </c>
      <c r="C327" s="32">
        <v>87382</v>
      </c>
      <c r="D327" s="33">
        <v>-7.0151747499484999E-3</v>
      </c>
      <c r="E327" s="32">
        <v>9042</v>
      </c>
      <c r="F327" s="32">
        <v>4601</v>
      </c>
      <c r="G327" s="32">
        <v>3723</v>
      </c>
      <c r="H327" s="32">
        <v>2551</v>
      </c>
      <c r="I327" s="32">
        <v>207</v>
      </c>
      <c r="J327" s="32">
        <v>46</v>
      </c>
      <c r="K327" s="32">
        <v>25</v>
      </c>
      <c r="L327" s="32">
        <v>14</v>
      </c>
      <c r="M327" s="32">
        <v>306</v>
      </c>
      <c r="N327" s="32">
        <v>170</v>
      </c>
      <c r="O327" s="32">
        <v>4253</v>
      </c>
    </row>
  </sheetData>
  <sheetProtection algorithmName="SHA-512" hashValue="v078z3WnMUckBbyJg8zLivR0gUhrP3kfWQtiMhxdXwB1XFJbKdq600PloheWe9EPag4Db5UVyvJmSzYZUruU5w==" saltValue="67KfDzrPv8pf0+aB/eDNdw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0"/>
  <sheetViews>
    <sheetView showGridLines="0" workbookViewId="0"/>
  </sheetViews>
  <sheetFormatPr baseColWidth="10" defaultColWidth="9.140625" defaultRowHeight="15" x14ac:dyDescent="0.25"/>
  <cols>
    <col min="1" max="1" width="60.140625" customWidth="1"/>
    <col min="2" max="2" width="42.7109375" customWidth="1"/>
    <col min="3" max="3" width="5.28515625" customWidth="1"/>
    <col min="4" max="8" width="0.7109375" customWidth="1"/>
    <col min="9" max="38" width="8.85546875" customWidth="1"/>
  </cols>
  <sheetData>
    <row r="1" spans="1:3" x14ac:dyDescent="0.25">
      <c r="A1" s="3" t="s">
        <v>625</v>
      </c>
    </row>
    <row r="3" spans="1:3" ht="18.399999999999999" customHeight="1" x14ac:dyDescent="0.25">
      <c r="A3" s="5"/>
      <c r="B3" s="6" t="s">
        <v>626</v>
      </c>
    </row>
    <row r="4" spans="1:3" x14ac:dyDescent="0.25">
      <c r="A4" s="197" t="s">
        <v>627</v>
      </c>
      <c r="B4" s="12" t="s">
        <v>628</v>
      </c>
      <c r="C4" s="24">
        <v>1</v>
      </c>
    </row>
    <row r="5" spans="1:3" x14ac:dyDescent="0.25">
      <c r="A5" s="198"/>
      <c r="B5" s="12" t="s">
        <v>311</v>
      </c>
      <c r="C5" s="24">
        <v>458</v>
      </c>
    </row>
    <row r="6" spans="1:3" x14ac:dyDescent="0.25">
      <c r="A6" s="198"/>
      <c r="B6" s="12" t="s">
        <v>629</v>
      </c>
      <c r="C6" s="24">
        <v>24</v>
      </c>
    </row>
    <row r="7" spans="1:3" x14ac:dyDescent="0.25">
      <c r="A7" s="198"/>
      <c r="B7" s="12" t="s">
        <v>630</v>
      </c>
      <c r="C7" s="24">
        <v>71</v>
      </c>
    </row>
    <row r="8" spans="1:3" x14ac:dyDescent="0.25">
      <c r="A8" s="198"/>
      <c r="B8" s="12" t="s">
        <v>631</v>
      </c>
      <c r="C8" s="24">
        <v>182</v>
      </c>
    </row>
    <row r="9" spans="1:3" x14ac:dyDescent="0.25">
      <c r="A9" s="198"/>
      <c r="B9" s="12" t="s">
        <v>632</v>
      </c>
      <c r="C9" s="24">
        <v>71</v>
      </c>
    </row>
    <row r="10" spans="1:3" x14ac:dyDescent="0.25">
      <c r="A10" s="198"/>
      <c r="B10" s="12" t="s">
        <v>633</v>
      </c>
      <c r="C10" s="24">
        <v>394</v>
      </c>
    </row>
    <row r="11" spans="1:3" x14ac:dyDescent="0.25">
      <c r="A11" s="198"/>
      <c r="B11" s="12" t="s">
        <v>408</v>
      </c>
      <c r="C11" s="24">
        <v>126</v>
      </c>
    </row>
    <row r="12" spans="1:3" x14ac:dyDescent="0.25">
      <c r="A12" s="198"/>
      <c r="B12" s="12" t="s">
        <v>634</v>
      </c>
      <c r="C12" s="24">
        <v>47</v>
      </c>
    </row>
    <row r="13" spans="1:3" x14ac:dyDescent="0.25">
      <c r="A13" s="198"/>
      <c r="B13" s="12" t="s">
        <v>635</v>
      </c>
      <c r="C13" s="24">
        <v>0</v>
      </c>
    </row>
    <row r="14" spans="1:3" x14ac:dyDescent="0.25">
      <c r="A14" s="198"/>
      <c r="B14" s="12" t="s">
        <v>478</v>
      </c>
      <c r="C14" s="24">
        <v>4</v>
      </c>
    </row>
    <row r="15" spans="1:3" x14ac:dyDescent="0.25">
      <c r="A15" s="198"/>
      <c r="B15" s="12" t="s">
        <v>636</v>
      </c>
      <c r="C15" s="24">
        <v>73</v>
      </c>
    </row>
    <row r="16" spans="1:3" x14ac:dyDescent="0.25">
      <c r="A16" s="198"/>
      <c r="B16" s="12" t="s">
        <v>637</v>
      </c>
      <c r="C16" s="24">
        <v>224</v>
      </c>
    </row>
    <row r="17" spans="1:3" x14ac:dyDescent="0.25">
      <c r="A17" s="198"/>
      <c r="B17" s="12" t="s">
        <v>638</v>
      </c>
      <c r="C17" s="24">
        <v>41</v>
      </c>
    </row>
    <row r="18" spans="1:3" x14ac:dyDescent="0.25">
      <c r="A18" s="199"/>
      <c r="B18" s="12" t="s">
        <v>107</v>
      </c>
      <c r="C18" s="24">
        <v>691</v>
      </c>
    </row>
    <row r="19" spans="1:3" x14ac:dyDescent="0.25">
      <c r="A19" s="197" t="s">
        <v>639</v>
      </c>
      <c r="B19" s="12" t="s">
        <v>640</v>
      </c>
      <c r="C19" s="24">
        <v>49</v>
      </c>
    </row>
    <row r="20" spans="1:3" x14ac:dyDescent="0.25">
      <c r="A20" s="199"/>
      <c r="B20" s="12" t="s">
        <v>641</v>
      </c>
      <c r="C20" s="24">
        <v>0</v>
      </c>
    </row>
    <row r="21" spans="1:3" x14ac:dyDescent="0.25">
      <c r="A21" s="197" t="s">
        <v>642</v>
      </c>
      <c r="B21" s="12" t="s">
        <v>643</v>
      </c>
      <c r="C21" s="24">
        <v>438</v>
      </c>
    </row>
    <row r="22" spans="1:3" x14ac:dyDescent="0.25">
      <c r="A22" s="198"/>
      <c r="B22" s="12" t="s">
        <v>644</v>
      </c>
      <c r="C22" s="24">
        <v>670</v>
      </c>
    </row>
    <row r="23" spans="1:3" x14ac:dyDescent="0.25">
      <c r="A23" s="199"/>
      <c r="B23" s="15" t="s">
        <v>645</v>
      </c>
      <c r="C23" s="37">
        <v>0</v>
      </c>
    </row>
    <row r="24" spans="1:3" ht="18.399999999999999" customHeight="1" x14ac:dyDescent="0.25">
      <c r="A24" s="5"/>
      <c r="B24" s="6" t="s">
        <v>646</v>
      </c>
    </row>
    <row r="25" spans="1:3" ht="16.7" customHeight="1" x14ac:dyDescent="0.25">
      <c r="A25" s="11" t="s">
        <v>647</v>
      </c>
      <c r="B25" s="18"/>
      <c r="C25" s="24">
        <v>687</v>
      </c>
    </row>
    <row r="26" spans="1:3" x14ac:dyDescent="0.25">
      <c r="A26" s="197" t="s">
        <v>283</v>
      </c>
      <c r="B26" s="12" t="s">
        <v>648</v>
      </c>
      <c r="C26" s="24">
        <v>8</v>
      </c>
    </row>
    <row r="27" spans="1:3" x14ac:dyDescent="0.25">
      <c r="A27" s="198"/>
      <c r="B27" s="12" t="s">
        <v>649</v>
      </c>
      <c r="C27" s="24">
        <v>24</v>
      </c>
    </row>
    <row r="28" spans="1:3" x14ac:dyDescent="0.25">
      <c r="A28" s="198"/>
      <c r="B28" s="12" t="s">
        <v>650</v>
      </c>
      <c r="C28" s="24">
        <v>0</v>
      </c>
    </row>
    <row r="29" spans="1:3" x14ac:dyDescent="0.25">
      <c r="A29" s="199"/>
      <c r="B29" s="12" t="s">
        <v>651</v>
      </c>
      <c r="C29" s="24">
        <v>61</v>
      </c>
    </row>
    <row r="30" spans="1:3" ht="16.7" customHeight="1" x14ac:dyDescent="0.25">
      <c r="A30" s="11" t="s">
        <v>652</v>
      </c>
      <c r="B30" s="18"/>
      <c r="C30" s="24">
        <v>7</v>
      </c>
    </row>
    <row r="31" spans="1:3" ht="16.7" customHeight="1" x14ac:dyDescent="0.25">
      <c r="A31" s="11" t="s">
        <v>653</v>
      </c>
      <c r="B31" s="18"/>
      <c r="C31" s="24">
        <v>333</v>
      </c>
    </row>
    <row r="32" spans="1:3" ht="16.7" customHeight="1" x14ac:dyDescent="0.25">
      <c r="A32" s="11" t="s">
        <v>654</v>
      </c>
      <c r="B32" s="18"/>
      <c r="C32" s="24">
        <v>88</v>
      </c>
    </row>
    <row r="33" spans="1:3" ht="16.7" customHeight="1" x14ac:dyDescent="0.25">
      <c r="A33" s="11" t="s">
        <v>655</v>
      </c>
      <c r="B33" s="18"/>
      <c r="C33" s="24">
        <v>0</v>
      </c>
    </row>
    <row r="34" spans="1:3" ht="16.7" customHeight="1" x14ac:dyDescent="0.25">
      <c r="A34" s="11" t="s">
        <v>656</v>
      </c>
      <c r="B34" s="18"/>
      <c r="C34" s="24">
        <v>32</v>
      </c>
    </row>
    <row r="35" spans="1:3" ht="16.7" customHeight="1" x14ac:dyDescent="0.25">
      <c r="A35" s="11" t="s">
        <v>657</v>
      </c>
      <c r="B35" s="18"/>
      <c r="C35" s="24">
        <v>33</v>
      </c>
    </row>
    <row r="36" spans="1:3" ht="16.7" customHeight="1" x14ac:dyDescent="0.25">
      <c r="A36" s="11" t="s">
        <v>645</v>
      </c>
      <c r="B36" s="18"/>
      <c r="C36" s="24">
        <v>130</v>
      </c>
    </row>
    <row r="37" spans="1:3" x14ac:dyDescent="0.25">
      <c r="A37" s="197" t="s">
        <v>658</v>
      </c>
      <c r="B37" s="12" t="s">
        <v>659</v>
      </c>
      <c r="C37" s="24">
        <v>5</v>
      </c>
    </row>
    <row r="38" spans="1:3" x14ac:dyDescent="0.25">
      <c r="A38" s="198"/>
      <c r="B38" s="12" t="s">
        <v>660</v>
      </c>
      <c r="C38" s="24">
        <v>39</v>
      </c>
    </row>
    <row r="39" spans="1:3" x14ac:dyDescent="0.25">
      <c r="A39" s="198"/>
      <c r="B39" s="12" t="s">
        <v>661</v>
      </c>
      <c r="C39" s="24">
        <v>29</v>
      </c>
    </row>
    <row r="40" spans="1:3" x14ac:dyDescent="0.25">
      <c r="A40" s="198"/>
      <c r="B40" s="12" t="s">
        <v>662</v>
      </c>
      <c r="C40" s="24">
        <v>0</v>
      </c>
    </row>
    <row r="41" spans="1:3" x14ac:dyDescent="0.25">
      <c r="A41" s="199"/>
      <c r="B41" s="15" t="s">
        <v>663</v>
      </c>
      <c r="C41" s="37">
        <v>0</v>
      </c>
    </row>
    <row r="42" spans="1:3" ht="18.399999999999999" customHeight="1" x14ac:dyDescent="0.25">
      <c r="A42" s="5"/>
      <c r="B42" s="6" t="s">
        <v>664</v>
      </c>
    </row>
    <row r="43" spans="1:3" ht="16.7" customHeight="1" x14ac:dyDescent="0.25">
      <c r="A43" s="11" t="s">
        <v>78</v>
      </c>
      <c r="B43" s="18"/>
      <c r="C43" s="24">
        <v>17</v>
      </c>
    </row>
    <row r="44" spans="1:3" x14ac:dyDescent="0.25">
      <c r="A44" s="197" t="s">
        <v>77</v>
      </c>
      <c r="B44" s="12" t="s">
        <v>665</v>
      </c>
      <c r="C44" s="24">
        <v>87</v>
      </c>
    </row>
    <row r="45" spans="1:3" x14ac:dyDescent="0.25">
      <c r="A45" s="199"/>
      <c r="B45" s="12" t="s">
        <v>666</v>
      </c>
      <c r="C45" s="24">
        <v>598</v>
      </c>
    </row>
    <row r="46" spans="1:3" x14ac:dyDescent="0.25">
      <c r="A46" s="197" t="s">
        <v>667</v>
      </c>
      <c r="B46" s="12" t="s">
        <v>668</v>
      </c>
      <c r="C46" s="24">
        <v>0</v>
      </c>
    </row>
    <row r="47" spans="1:3" x14ac:dyDescent="0.25">
      <c r="A47" s="199"/>
      <c r="B47" s="15" t="s">
        <v>669</v>
      </c>
      <c r="C47" s="37">
        <v>0</v>
      </c>
    </row>
    <row r="48" spans="1:3" ht="18.399999999999999" customHeight="1" x14ac:dyDescent="0.25">
      <c r="A48" s="5"/>
      <c r="B48" s="6" t="s">
        <v>670</v>
      </c>
    </row>
    <row r="49" spans="1:3" x14ac:dyDescent="0.25">
      <c r="A49" s="197" t="s">
        <v>205</v>
      </c>
      <c r="B49" s="12" t="s">
        <v>18</v>
      </c>
      <c r="C49" s="24">
        <v>2456</v>
      </c>
    </row>
    <row r="50" spans="1:3" x14ac:dyDescent="0.25">
      <c r="A50" s="198"/>
      <c r="B50" s="12" t="s">
        <v>671</v>
      </c>
      <c r="C50" s="24">
        <v>269</v>
      </c>
    </row>
    <row r="51" spans="1:3" x14ac:dyDescent="0.25">
      <c r="A51" s="198"/>
      <c r="B51" s="12" t="s">
        <v>672</v>
      </c>
      <c r="C51" s="24">
        <v>241</v>
      </c>
    </row>
    <row r="52" spans="1:3" x14ac:dyDescent="0.25">
      <c r="A52" s="198"/>
      <c r="B52" s="12" t="s">
        <v>673</v>
      </c>
      <c r="C52" s="24">
        <v>1973</v>
      </c>
    </row>
    <row r="53" spans="1:3" x14ac:dyDescent="0.25">
      <c r="A53" s="199"/>
      <c r="B53" s="12" t="s">
        <v>674</v>
      </c>
      <c r="C53" s="24">
        <v>33</v>
      </c>
    </row>
    <row r="54" spans="1:3" x14ac:dyDescent="0.25">
      <c r="A54" s="197" t="s">
        <v>675</v>
      </c>
      <c r="B54" s="12" t="s">
        <v>676</v>
      </c>
      <c r="C54" s="24">
        <v>942</v>
      </c>
    </row>
    <row r="55" spans="1:3" x14ac:dyDescent="0.25">
      <c r="A55" s="198"/>
      <c r="B55" s="12" t="s">
        <v>677</v>
      </c>
      <c r="C55" s="24">
        <v>73</v>
      </c>
    </row>
    <row r="56" spans="1:3" x14ac:dyDescent="0.25">
      <c r="A56" s="198"/>
      <c r="B56" s="12" t="s">
        <v>678</v>
      </c>
      <c r="C56" s="24">
        <v>28</v>
      </c>
    </row>
    <row r="57" spans="1:3" x14ac:dyDescent="0.25">
      <c r="A57" s="198"/>
      <c r="B57" s="12" t="s">
        <v>679</v>
      </c>
      <c r="C57" s="24">
        <v>816</v>
      </c>
    </row>
    <row r="58" spans="1:3" x14ac:dyDescent="0.25">
      <c r="A58" s="199"/>
      <c r="B58" s="15" t="s">
        <v>674</v>
      </c>
      <c r="C58" s="37">
        <v>183</v>
      </c>
    </row>
    <row r="59" spans="1:3" ht="18.399999999999999" customHeight="1" x14ac:dyDescent="0.25">
      <c r="A59" s="5"/>
      <c r="B59" s="6" t="s">
        <v>680</v>
      </c>
    </row>
    <row r="60" spans="1:3" ht="16.7" customHeight="1" x14ac:dyDescent="0.25">
      <c r="A60" s="11" t="s">
        <v>681</v>
      </c>
      <c r="B60" s="18"/>
      <c r="C60" s="24">
        <v>381</v>
      </c>
    </row>
    <row r="61" spans="1:3" ht="16.7" customHeight="1" x14ac:dyDescent="0.25">
      <c r="A61" s="11" t="s">
        <v>682</v>
      </c>
      <c r="B61" s="18"/>
      <c r="C61" s="24">
        <v>9</v>
      </c>
    </row>
    <row r="62" spans="1:3" ht="16.7" customHeight="1" x14ac:dyDescent="0.25">
      <c r="A62" s="11" t="s">
        <v>683</v>
      </c>
      <c r="B62" s="18"/>
      <c r="C62" s="24">
        <v>761</v>
      </c>
    </row>
    <row r="63" spans="1:3" x14ac:dyDescent="0.25">
      <c r="A63" s="197" t="s">
        <v>684</v>
      </c>
      <c r="B63" s="12" t="s">
        <v>685</v>
      </c>
      <c r="C63" s="24">
        <v>0</v>
      </c>
    </row>
    <row r="64" spans="1:3" x14ac:dyDescent="0.25">
      <c r="A64" s="199"/>
      <c r="B64" s="12" t="s">
        <v>686</v>
      </c>
      <c r="C64" s="24">
        <v>15</v>
      </c>
    </row>
    <row r="65" spans="1:3" ht="16.7" customHeight="1" x14ac:dyDescent="0.25">
      <c r="A65" s="11" t="s">
        <v>687</v>
      </c>
      <c r="B65" s="18"/>
      <c r="C65" s="24">
        <v>5</v>
      </c>
    </row>
    <row r="66" spans="1:3" ht="16.7" customHeight="1" x14ac:dyDescent="0.25">
      <c r="A66" s="11" t="s">
        <v>688</v>
      </c>
      <c r="B66" s="18"/>
      <c r="C66" s="24">
        <v>53</v>
      </c>
    </row>
    <row r="67" spans="1:3" ht="16.7" customHeight="1" x14ac:dyDescent="0.25">
      <c r="A67" s="11" t="s">
        <v>689</v>
      </c>
      <c r="B67" s="18"/>
      <c r="C67" s="24">
        <v>0</v>
      </c>
    </row>
    <row r="68" spans="1:3" ht="16.7" customHeight="1" x14ac:dyDescent="0.25">
      <c r="A68" s="11" t="s">
        <v>690</v>
      </c>
      <c r="B68" s="18"/>
      <c r="C68" s="24">
        <v>23</v>
      </c>
    </row>
    <row r="69" spans="1:3" ht="16.7" customHeight="1" x14ac:dyDescent="0.25">
      <c r="A69" s="11" t="s">
        <v>691</v>
      </c>
      <c r="B69" s="18"/>
      <c r="C69" s="24">
        <v>2</v>
      </c>
    </row>
    <row r="70" spans="1:3" ht="16.7" customHeight="1" x14ac:dyDescent="0.25">
      <c r="A70" s="11" t="s">
        <v>692</v>
      </c>
      <c r="B70" s="19"/>
      <c r="C70" s="37">
        <v>0</v>
      </c>
    </row>
  </sheetData>
  <sheetProtection algorithmName="SHA-512" hashValue="ynwyUOGlGhlv1dJhibJFEX4aKX/16/krO6wLkxUYwGkscPJbeg6rA9V/oY/Set/JyC7Q0Mk1mXPnLZOAQcC6qQ==" saltValue="tzUCcy+Ext2w9oziSGOcSA==" spinCount="100000" sheet="1" objects="1" scenarios="1"/>
  <mergeCells count="10">
    <mergeCell ref="A44:A45"/>
    <mergeCell ref="A46:A47"/>
    <mergeCell ref="A49:A53"/>
    <mergeCell ref="A54:A58"/>
    <mergeCell ref="A63:A64"/>
    <mergeCell ref="A4:A18"/>
    <mergeCell ref="A19:A20"/>
    <mergeCell ref="A21:A23"/>
    <mergeCell ref="A26:A29"/>
    <mergeCell ref="A37:A4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showGridLines="0" workbookViewId="0"/>
  </sheetViews>
  <sheetFormatPr baseColWidth="10" defaultColWidth="9.140625" defaultRowHeight="15" x14ac:dyDescent="0.25"/>
  <cols>
    <col min="1" max="1" width="35" customWidth="1"/>
    <col min="2" max="2" width="54.140625" customWidth="1"/>
    <col min="3" max="3" width="9.140625" customWidth="1"/>
    <col min="4" max="4" width="9.85546875" customWidth="1"/>
    <col min="5" max="5" width="21.28515625" customWidth="1"/>
    <col min="6" max="6" width="34.28515625" customWidth="1"/>
    <col min="7" max="9" width="0.7109375" customWidth="1"/>
    <col min="10" max="33" width="8.7109375" customWidth="1"/>
  </cols>
  <sheetData>
    <row r="1" spans="1:3" ht="25.5" x14ac:dyDescent="0.25">
      <c r="A1" s="38" t="s">
        <v>693</v>
      </c>
    </row>
    <row r="3" spans="1:3" ht="18.399999999999999" customHeight="1" thickBot="1" x14ac:dyDescent="0.3">
      <c r="A3" s="5"/>
      <c r="B3" s="39" t="s">
        <v>694</v>
      </c>
    </row>
    <row r="4" spans="1:3" ht="15.75" thickTop="1" x14ac:dyDescent="0.25">
      <c r="A4" s="208" t="s">
        <v>695</v>
      </c>
      <c r="B4" s="41" t="s">
        <v>696</v>
      </c>
      <c r="C4" s="42">
        <v>523</v>
      </c>
    </row>
    <row r="5" spans="1:3" x14ac:dyDescent="0.25">
      <c r="A5" s="209"/>
      <c r="B5" s="41" t="s">
        <v>289</v>
      </c>
      <c r="C5" s="42">
        <v>445</v>
      </c>
    </row>
    <row r="6" spans="1:3" x14ac:dyDescent="0.25">
      <c r="A6" s="209"/>
      <c r="B6" s="41" t="s">
        <v>697</v>
      </c>
      <c r="C6" s="42">
        <v>23</v>
      </c>
    </row>
    <row r="7" spans="1:3" x14ac:dyDescent="0.25">
      <c r="A7" s="209"/>
      <c r="B7" s="41" t="s">
        <v>698</v>
      </c>
      <c r="C7" s="42">
        <v>0</v>
      </c>
    </row>
    <row r="8" spans="1:3" x14ac:dyDescent="0.25">
      <c r="A8" s="209"/>
      <c r="B8" s="41" t="s">
        <v>699</v>
      </c>
      <c r="C8" s="42">
        <v>0</v>
      </c>
    </row>
    <row r="9" spans="1:3" x14ac:dyDescent="0.25">
      <c r="A9" s="209"/>
      <c r="B9" s="41" t="s">
        <v>700</v>
      </c>
      <c r="C9" s="42">
        <v>0</v>
      </c>
    </row>
    <row r="10" spans="1:3" ht="15.75" thickBot="1" x14ac:dyDescent="0.3">
      <c r="A10" s="210"/>
      <c r="B10" s="41" t="s">
        <v>701</v>
      </c>
      <c r="C10" s="42">
        <v>0</v>
      </c>
    </row>
    <row r="11" spans="1:3" ht="15.75" thickTop="1" x14ac:dyDescent="0.25">
      <c r="A11" s="208" t="s">
        <v>702</v>
      </c>
      <c r="B11" s="41" t="s">
        <v>60</v>
      </c>
      <c r="C11" s="42">
        <v>173</v>
      </c>
    </row>
    <row r="12" spans="1:3" x14ac:dyDescent="0.25">
      <c r="A12" s="209"/>
      <c r="B12" s="41" t="s">
        <v>703</v>
      </c>
      <c r="C12" s="42">
        <v>128</v>
      </c>
    </row>
    <row r="13" spans="1:3" x14ac:dyDescent="0.25">
      <c r="A13" s="209"/>
      <c r="B13" s="41" t="s">
        <v>704</v>
      </c>
      <c r="C13" s="42">
        <v>143</v>
      </c>
    </row>
    <row r="14" spans="1:3" ht="15.75" thickBot="1" x14ac:dyDescent="0.3">
      <c r="A14" s="210"/>
      <c r="B14" s="43" t="s">
        <v>705</v>
      </c>
      <c r="C14" s="44">
        <v>6</v>
      </c>
    </row>
    <row r="15" spans="1:3" ht="18.399999999999999" customHeight="1" thickTop="1" thickBot="1" x14ac:dyDescent="0.3">
      <c r="A15" s="5"/>
      <c r="B15" s="39" t="s">
        <v>706</v>
      </c>
    </row>
    <row r="16" spans="1:3" ht="16.7" customHeight="1" thickTop="1" thickBot="1" x14ac:dyDescent="0.3">
      <c r="A16" s="40" t="s">
        <v>707</v>
      </c>
      <c r="B16" s="18"/>
      <c r="C16" s="42">
        <v>0</v>
      </c>
    </row>
    <row r="17" spans="1:3" ht="16.7" customHeight="1" thickTop="1" thickBot="1" x14ac:dyDescent="0.3">
      <c r="A17" s="40" t="s">
        <v>708</v>
      </c>
      <c r="B17" s="18"/>
      <c r="C17" s="42">
        <v>1</v>
      </c>
    </row>
    <row r="18" spans="1:3" ht="16.7" customHeight="1" thickTop="1" thickBot="1" x14ac:dyDescent="0.3">
      <c r="A18" s="40" t="s">
        <v>709</v>
      </c>
      <c r="B18" s="18"/>
      <c r="C18" s="42">
        <v>2</v>
      </c>
    </row>
    <row r="19" spans="1:3" ht="16.7" customHeight="1" thickTop="1" thickBot="1" x14ac:dyDescent="0.3">
      <c r="A19" s="40" t="s">
        <v>710</v>
      </c>
      <c r="B19" s="18"/>
      <c r="C19" s="42">
        <v>10</v>
      </c>
    </row>
    <row r="20" spans="1:3" ht="16.7" customHeight="1" thickTop="1" thickBot="1" x14ac:dyDescent="0.3">
      <c r="A20" s="40" t="s">
        <v>711</v>
      </c>
      <c r="B20" s="18"/>
      <c r="C20" s="42">
        <v>16</v>
      </c>
    </row>
    <row r="21" spans="1:3" ht="16.7" customHeight="1" thickTop="1" thickBot="1" x14ac:dyDescent="0.3">
      <c r="A21" s="40" t="s">
        <v>712</v>
      </c>
      <c r="B21" s="18"/>
      <c r="C21" s="42">
        <v>65</v>
      </c>
    </row>
    <row r="22" spans="1:3" ht="16.7" customHeight="1" thickTop="1" thickBot="1" x14ac:dyDescent="0.3">
      <c r="A22" s="40" t="s">
        <v>713</v>
      </c>
      <c r="B22" s="18"/>
      <c r="C22" s="42">
        <v>0</v>
      </c>
    </row>
    <row r="23" spans="1:3" ht="16.7" customHeight="1" thickTop="1" thickBot="1" x14ac:dyDescent="0.3">
      <c r="A23" s="40" t="s">
        <v>714</v>
      </c>
      <c r="B23" s="18"/>
      <c r="C23" s="42">
        <v>15</v>
      </c>
    </row>
    <row r="24" spans="1:3" ht="16.7" customHeight="1" thickTop="1" thickBot="1" x14ac:dyDescent="0.3">
      <c r="A24" s="40" t="s">
        <v>715</v>
      </c>
      <c r="B24" s="18"/>
      <c r="C24" s="42">
        <v>0</v>
      </c>
    </row>
    <row r="25" spans="1:3" ht="16.7" customHeight="1" thickTop="1" thickBot="1" x14ac:dyDescent="0.3">
      <c r="A25" s="40" t="s">
        <v>716</v>
      </c>
      <c r="B25" s="19"/>
      <c r="C25" s="44">
        <v>8</v>
      </c>
    </row>
    <row r="27" spans="1:3" ht="18.399999999999999" customHeight="1" thickBot="1" x14ac:dyDescent="0.3">
      <c r="A27" s="5"/>
      <c r="B27" s="39" t="s">
        <v>717</v>
      </c>
    </row>
    <row r="28" spans="1:3" ht="16.7" customHeight="1" thickTop="1" thickBot="1" x14ac:dyDescent="0.3">
      <c r="A28" s="40" t="s">
        <v>718</v>
      </c>
      <c r="B28" s="18"/>
      <c r="C28" s="42">
        <v>0</v>
      </c>
    </row>
    <row r="29" spans="1:3" ht="16.7" customHeight="1" thickTop="1" thickBot="1" x14ac:dyDescent="0.3">
      <c r="A29" s="40" t="s">
        <v>719</v>
      </c>
      <c r="B29" s="18"/>
      <c r="C29" s="42">
        <v>46</v>
      </c>
    </row>
    <row r="30" spans="1:3" ht="16.7" customHeight="1" thickTop="1" thickBot="1" x14ac:dyDescent="0.3">
      <c r="A30" s="40" t="s">
        <v>720</v>
      </c>
      <c r="B30" s="18"/>
      <c r="C30" s="42">
        <v>7</v>
      </c>
    </row>
    <row r="31" spans="1:3" ht="16.7" customHeight="1" thickTop="1" thickBot="1" x14ac:dyDescent="0.3">
      <c r="A31" s="40" t="s">
        <v>721</v>
      </c>
      <c r="B31" s="18"/>
      <c r="C31" s="42">
        <v>3</v>
      </c>
    </row>
    <row r="32" spans="1:3" ht="16.7" customHeight="1" thickTop="1" thickBot="1" x14ac:dyDescent="0.3">
      <c r="A32" s="40" t="s">
        <v>722</v>
      </c>
      <c r="B32" s="18"/>
      <c r="C32" s="42">
        <v>3</v>
      </c>
    </row>
    <row r="33" spans="1:6" ht="16.7" customHeight="1" thickTop="1" thickBot="1" x14ac:dyDescent="0.3">
      <c r="A33" s="40" t="s">
        <v>723</v>
      </c>
      <c r="B33" s="18"/>
      <c r="C33" s="42">
        <v>3</v>
      </c>
    </row>
    <row r="34" spans="1:6" ht="16.7" customHeight="1" thickTop="1" thickBot="1" x14ac:dyDescent="0.3">
      <c r="A34" s="40" t="s">
        <v>724</v>
      </c>
      <c r="B34" s="18"/>
      <c r="C34" s="42">
        <v>1</v>
      </c>
    </row>
    <row r="35" spans="1:6" ht="16.7" customHeight="1" thickTop="1" thickBot="1" x14ac:dyDescent="0.3">
      <c r="A35" s="40" t="s">
        <v>725</v>
      </c>
      <c r="B35" s="19"/>
      <c r="C35" s="44">
        <v>0</v>
      </c>
    </row>
    <row r="37" spans="1:6" ht="18.399999999999999" customHeight="1" thickBot="1" x14ac:dyDescent="0.3">
      <c r="A37" s="5"/>
      <c r="B37" s="39" t="s">
        <v>726</v>
      </c>
    </row>
    <row r="38" spans="1:6" ht="16.7" customHeight="1" thickTop="1" thickBot="1" x14ac:dyDescent="0.3">
      <c r="A38" s="7"/>
      <c r="B38" s="8"/>
      <c r="C38" s="45" t="s">
        <v>100</v>
      </c>
      <c r="D38" s="45" t="s">
        <v>727</v>
      </c>
      <c r="E38" s="45" t="s">
        <v>704</v>
      </c>
      <c r="F38" s="45" t="s">
        <v>703</v>
      </c>
    </row>
    <row r="39" spans="1:6" ht="15.75" thickTop="1" x14ac:dyDescent="0.25">
      <c r="A39" s="208" t="s">
        <v>627</v>
      </c>
      <c r="B39" s="41" t="s">
        <v>728</v>
      </c>
      <c r="C39" s="46">
        <v>0</v>
      </c>
      <c r="D39" s="46">
        <v>0</v>
      </c>
      <c r="E39" s="46">
        <v>0</v>
      </c>
      <c r="F39" s="42">
        <v>0</v>
      </c>
    </row>
    <row r="40" spans="1:6" x14ac:dyDescent="0.25">
      <c r="A40" s="209"/>
      <c r="B40" s="41" t="s">
        <v>729</v>
      </c>
      <c r="C40" s="46">
        <v>0</v>
      </c>
      <c r="D40" s="46">
        <v>0</v>
      </c>
      <c r="E40" s="46">
        <v>0</v>
      </c>
      <c r="F40" s="42">
        <v>0</v>
      </c>
    </row>
    <row r="41" spans="1:6" x14ac:dyDescent="0.25">
      <c r="A41" s="209"/>
      <c r="B41" s="41" t="s">
        <v>730</v>
      </c>
      <c r="C41" s="46">
        <v>0</v>
      </c>
      <c r="D41" s="46">
        <v>0</v>
      </c>
      <c r="E41" s="46">
        <v>0</v>
      </c>
      <c r="F41" s="42">
        <v>0</v>
      </c>
    </row>
    <row r="42" spans="1:6" x14ac:dyDescent="0.25">
      <c r="A42" s="209"/>
      <c r="B42" s="41" t="s">
        <v>731</v>
      </c>
      <c r="C42" s="46">
        <v>1</v>
      </c>
      <c r="D42" s="46">
        <v>0</v>
      </c>
      <c r="E42" s="46">
        <v>0</v>
      </c>
      <c r="F42" s="42">
        <v>0</v>
      </c>
    </row>
    <row r="43" spans="1:6" x14ac:dyDescent="0.25">
      <c r="A43" s="209"/>
      <c r="B43" s="41" t="s">
        <v>311</v>
      </c>
      <c r="C43" s="46">
        <v>282</v>
      </c>
      <c r="D43" s="46">
        <v>69</v>
      </c>
      <c r="E43" s="46">
        <v>57</v>
      </c>
      <c r="F43" s="42">
        <v>49</v>
      </c>
    </row>
    <row r="44" spans="1:6" x14ac:dyDescent="0.25">
      <c r="A44" s="209"/>
      <c r="B44" s="41" t="s">
        <v>732</v>
      </c>
      <c r="C44" s="46">
        <v>130</v>
      </c>
      <c r="D44" s="46">
        <v>21</v>
      </c>
      <c r="E44" s="46">
        <v>18</v>
      </c>
      <c r="F44" s="42">
        <v>18</v>
      </c>
    </row>
    <row r="45" spans="1:6" x14ac:dyDescent="0.25">
      <c r="A45" s="209"/>
      <c r="B45" s="41" t="s">
        <v>733</v>
      </c>
      <c r="C45" s="46">
        <v>127</v>
      </c>
      <c r="D45" s="46">
        <v>27</v>
      </c>
      <c r="E45" s="46">
        <v>22</v>
      </c>
      <c r="F45" s="42">
        <v>19</v>
      </c>
    </row>
    <row r="46" spans="1:6" x14ac:dyDescent="0.25">
      <c r="A46" s="209"/>
      <c r="B46" s="41" t="s">
        <v>734</v>
      </c>
      <c r="C46" s="46">
        <v>61</v>
      </c>
      <c r="D46" s="46">
        <v>59</v>
      </c>
      <c r="E46" s="46">
        <v>0</v>
      </c>
      <c r="F46" s="42">
        <v>0</v>
      </c>
    </row>
    <row r="47" spans="1:6" x14ac:dyDescent="0.25">
      <c r="A47" s="209"/>
      <c r="B47" s="41" t="s">
        <v>735</v>
      </c>
      <c r="C47" s="46">
        <v>0</v>
      </c>
      <c r="D47" s="46">
        <v>0</v>
      </c>
      <c r="E47" s="46">
        <v>0</v>
      </c>
      <c r="F47" s="42">
        <v>0</v>
      </c>
    </row>
    <row r="48" spans="1:6" x14ac:dyDescent="0.25">
      <c r="A48" s="209"/>
      <c r="B48" s="41" t="s">
        <v>736</v>
      </c>
      <c r="C48" s="46">
        <v>173</v>
      </c>
      <c r="D48" s="46">
        <v>33</v>
      </c>
      <c r="E48" s="46">
        <v>25</v>
      </c>
      <c r="F48" s="42">
        <v>23</v>
      </c>
    </row>
    <row r="49" spans="1:6" x14ac:dyDescent="0.25">
      <c r="A49" s="209"/>
      <c r="B49" s="41" t="s">
        <v>737</v>
      </c>
      <c r="C49" s="46">
        <v>37</v>
      </c>
      <c r="D49" s="46">
        <v>3</v>
      </c>
      <c r="E49" s="46">
        <v>2</v>
      </c>
      <c r="F49" s="42">
        <v>1</v>
      </c>
    </row>
    <row r="50" spans="1:6" x14ac:dyDescent="0.25">
      <c r="A50" s="209"/>
      <c r="B50" s="41" t="s">
        <v>738</v>
      </c>
      <c r="C50" s="46">
        <v>29</v>
      </c>
      <c r="D50" s="46">
        <v>1</v>
      </c>
      <c r="E50" s="46">
        <v>1</v>
      </c>
      <c r="F50" s="42">
        <v>1</v>
      </c>
    </row>
    <row r="51" spans="1:6" x14ac:dyDescent="0.25">
      <c r="A51" s="209"/>
      <c r="B51" s="41" t="s">
        <v>349</v>
      </c>
      <c r="C51" s="46">
        <v>0</v>
      </c>
      <c r="D51" s="46">
        <v>0</v>
      </c>
      <c r="E51" s="46">
        <v>0</v>
      </c>
      <c r="F51" s="42">
        <v>0</v>
      </c>
    </row>
    <row r="52" spans="1:6" x14ac:dyDescent="0.25">
      <c r="A52" s="209"/>
      <c r="B52" s="41" t="s">
        <v>739</v>
      </c>
      <c r="C52" s="46">
        <v>12</v>
      </c>
      <c r="D52" s="46">
        <v>1</v>
      </c>
      <c r="E52" s="46">
        <v>0</v>
      </c>
      <c r="F52" s="42">
        <v>0</v>
      </c>
    </row>
    <row r="53" spans="1:6" x14ac:dyDescent="0.25">
      <c r="A53" s="209"/>
      <c r="B53" s="41" t="s">
        <v>740</v>
      </c>
      <c r="C53" s="21"/>
      <c r="D53" s="21"/>
      <c r="E53" s="21"/>
      <c r="F53" s="23"/>
    </row>
    <row r="54" spans="1:6" x14ac:dyDescent="0.25">
      <c r="A54" s="209"/>
      <c r="B54" s="41" t="s">
        <v>741</v>
      </c>
      <c r="C54" s="21"/>
      <c r="D54" s="21"/>
      <c r="E54" s="21"/>
      <c r="F54" s="23"/>
    </row>
    <row r="55" spans="1:6" x14ac:dyDescent="0.25">
      <c r="A55" s="209"/>
      <c r="B55" s="41" t="s">
        <v>742</v>
      </c>
      <c r="C55" s="46">
        <v>1</v>
      </c>
      <c r="D55" s="46">
        <v>1</v>
      </c>
      <c r="E55" s="46">
        <v>1</v>
      </c>
      <c r="F55" s="42">
        <v>1</v>
      </c>
    </row>
    <row r="56" spans="1:6" x14ac:dyDescent="0.25">
      <c r="A56" s="209"/>
      <c r="B56" s="41" t="s">
        <v>743</v>
      </c>
      <c r="C56" s="46">
        <v>2</v>
      </c>
      <c r="D56" s="46">
        <v>0</v>
      </c>
      <c r="E56" s="46">
        <v>0</v>
      </c>
      <c r="F56" s="42">
        <v>0</v>
      </c>
    </row>
    <row r="57" spans="1:6" ht="15.75" thickBot="1" x14ac:dyDescent="0.3">
      <c r="A57" s="210"/>
      <c r="B57" s="41" t="s">
        <v>744</v>
      </c>
      <c r="C57" s="21"/>
      <c r="D57" s="21"/>
      <c r="E57" s="21"/>
      <c r="F57" s="23"/>
    </row>
    <row r="58" spans="1:6" ht="16.7" customHeight="1" thickTop="1" thickBot="1" x14ac:dyDescent="0.3">
      <c r="A58" s="206" t="s">
        <v>745</v>
      </c>
      <c r="B58" s="207"/>
      <c r="C58" s="47">
        <v>855</v>
      </c>
      <c r="D58" s="47">
        <v>215</v>
      </c>
      <c r="E58" s="47">
        <v>126</v>
      </c>
      <c r="F58" s="47">
        <v>112</v>
      </c>
    </row>
    <row r="59" spans="1:6" ht="15.75" thickTop="1" x14ac:dyDescent="0.25">
      <c r="A59" s="208" t="s">
        <v>642</v>
      </c>
      <c r="B59" s="41" t="s">
        <v>746</v>
      </c>
      <c r="C59" s="46">
        <v>210</v>
      </c>
      <c r="D59" s="46">
        <v>0</v>
      </c>
      <c r="E59" s="46">
        <v>76</v>
      </c>
      <c r="F59" s="42">
        <v>3</v>
      </c>
    </row>
    <row r="60" spans="1:6" x14ac:dyDescent="0.25">
      <c r="A60" s="209"/>
      <c r="B60" s="41" t="s">
        <v>747</v>
      </c>
      <c r="C60" s="46">
        <v>0</v>
      </c>
      <c r="D60" s="46">
        <v>0</v>
      </c>
      <c r="E60" s="46">
        <v>0</v>
      </c>
      <c r="F60" s="42">
        <v>0</v>
      </c>
    </row>
    <row r="61" spans="1:6" ht="15.75" thickBot="1" x14ac:dyDescent="0.3">
      <c r="A61" s="210"/>
      <c r="B61" s="41" t="s">
        <v>107</v>
      </c>
      <c r="C61" s="21"/>
      <c r="D61" s="21"/>
      <c r="E61" s="21"/>
      <c r="F61" s="23"/>
    </row>
    <row r="62" spans="1:6" ht="16.7" customHeight="1" thickTop="1" thickBot="1" x14ac:dyDescent="0.3">
      <c r="A62" s="206" t="s">
        <v>748</v>
      </c>
      <c r="B62" s="207"/>
      <c r="C62" s="47">
        <v>210</v>
      </c>
      <c r="D62" s="47">
        <v>0</v>
      </c>
      <c r="E62" s="47">
        <v>76</v>
      </c>
      <c r="F62" s="47">
        <v>3</v>
      </c>
    </row>
  </sheetData>
  <sheetProtection algorithmName="SHA-512" hashValue="6uR7B1GNFl+E3imWlrfxCTmrQPMOY502ZasbD+GNtqyEy41TFg+DTYrXBhge1Z/bqxXCDNVdNyuI9Ft1SVrrqA==" saltValue="9CtgLD9A89xIzwCsJo54hg==" spinCount="100000" sheet="1" objects="1" scenarios="1"/>
  <mergeCells count="6">
    <mergeCell ref="A62:B62"/>
    <mergeCell ref="A4:A10"/>
    <mergeCell ref="A11:A14"/>
    <mergeCell ref="A39:A57"/>
    <mergeCell ref="A58:B58"/>
    <mergeCell ref="A59:A6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6"/>
  <sheetViews>
    <sheetView showGridLines="0" workbookViewId="0"/>
  </sheetViews>
  <sheetFormatPr baseColWidth="10" defaultColWidth="9.140625" defaultRowHeight="15" x14ac:dyDescent="0.25"/>
  <cols>
    <col min="1" max="1" width="42.7109375" customWidth="1"/>
    <col min="2" max="2" width="46.42578125" customWidth="1"/>
    <col min="3" max="3" width="9.140625" customWidth="1"/>
    <col min="4" max="4" width="9.85546875" customWidth="1"/>
    <col min="5" max="5" width="21.28515625" customWidth="1"/>
    <col min="6" max="6" width="34.28515625" customWidth="1"/>
    <col min="7" max="9" width="0.7109375" customWidth="1"/>
    <col min="10" max="33" width="8.42578125" customWidth="1"/>
  </cols>
  <sheetData>
    <row r="1" spans="1:3" x14ac:dyDescent="0.25">
      <c r="A1" s="3" t="s">
        <v>749</v>
      </c>
    </row>
    <row r="3" spans="1:3" x14ac:dyDescent="0.25">
      <c r="A3" s="4"/>
    </row>
    <row r="4" spans="1:3" ht="18.399999999999999" customHeight="1" thickBot="1" x14ac:dyDescent="0.3">
      <c r="A4" s="5"/>
      <c r="B4" s="6" t="s">
        <v>750</v>
      </c>
    </row>
    <row r="5" spans="1:3" ht="15.75" thickTop="1" x14ac:dyDescent="0.25">
      <c r="A5" s="197" t="s">
        <v>751</v>
      </c>
      <c r="B5" s="12" t="s">
        <v>752</v>
      </c>
      <c r="C5" s="24">
        <v>2239</v>
      </c>
    </row>
    <row r="6" spans="1:3" x14ac:dyDescent="0.25">
      <c r="A6" s="198"/>
      <c r="B6" s="12" t="s">
        <v>696</v>
      </c>
      <c r="C6" s="24">
        <v>1111</v>
      </c>
    </row>
    <row r="7" spans="1:3" x14ac:dyDescent="0.25">
      <c r="A7" s="198"/>
      <c r="B7" s="12" t="s">
        <v>753</v>
      </c>
      <c r="C7" s="24">
        <v>2528</v>
      </c>
    </row>
    <row r="8" spans="1:3" x14ac:dyDescent="0.25">
      <c r="A8" s="198"/>
      <c r="B8" s="12" t="s">
        <v>754</v>
      </c>
      <c r="C8" s="24">
        <v>146</v>
      </c>
    </row>
    <row r="9" spans="1:3" x14ac:dyDescent="0.25">
      <c r="A9" s="198"/>
      <c r="B9" s="12" t="s">
        <v>698</v>
      </c>
      <c r="C9" s="24">
        <v>1</v>
      </c>
    </row>
    <row r="10" spans="1:3" x14ac:dyDescent="0.25">
      <c r="A10" s="198"/>
      <c r="B10" s="12" t="s">
        <v>699</v>
      </c>
      <c r="C10" s="23"/>
    </row>
    <row r="11" spans="1:3" x14ac:dyDescent="0.25">
      <c r="A11" s="198"/>
      <c r="B11" s="12" t="s">
        <v>755</v>
      </c>
      <c r="C11" s="23"/>
    </row>
    <row r="12" spans="1:3" ht="15.75" thickBot="1" x14ac:dyDescent="0.3">
      <c r="A12" s="199"/>
      <c r="B12" s="15" t="s">
        <v>756</v>
      </c>
      <c r="C12" s="48"/>
    </row>
    <row r="13" spans="1:3" ht="18.399999999999999" customHeight="1" thickTop="1" thickBot="1" x14ac:dyDescent="0.3">
      <c r="A13" s="5"/>
      <c r="B13" s="6" t="s">
        <v>757</v>
      </c>
    </row>
    <row r="14" spans="1:3" ht="16.7" customHeight="1" thickTop="1" thickBot="1" x14ac:dyDescent="0.3">
      <c r="A14" s="11" t="s">
        <v>758</v>
      </c>
      <c r="B14" s="18"/>
      <c r="C14" s="24">
        <v>1209</v>
      </c>
    </row>
    <row r="15" spans="1:3" ht="16.7" customHeight="1" thickTop="1" thickBot="1" x14ac:dyDescent="0.3">
      <c r="A15" s="11" t="s">
        <v>759</v>
      </c>
      <c r="B15" s="18"/>
      <c r="C15" s="24">
        <v>1077</v>
      </c>
    </row>
    <row r="16" spans="1:3" ht="16.7" customHeight="1" thickTop="1" thickBot="1" x14ac:dyDescent="0.3">
      <c r="A16" s="11" t="s">
        <v>760</v>
      </c>
      <c r="B16" s="18"/>
      <c r="C16" s="24">
        <v>943</v>
      </c>
    </row>
    <row r="17" spans="1:3" ht="16.7" customHeight="1" thickTop="1" thickBot="1" x14ac:dyDescent="0.3">
      <c r="A17" s="11" t="s">
        <v>761</v>
      </c>
      <c r="B17" s="19"/>
      <c r="C17" s="37">
        <v>61</v>
      </c>
    </row>
    <row r="18" spans="1:3" ht="18.399999999999999" customHeight="1" thickTop="1" thickBot="1" x14ac:dyDescent="0.3">
      <c r="A18" s="5"/>
      <c r="B18" s="6" t="s">
        <v>762</v>
      </c>
    </row>
    <row r="19" spans="1:3" ht="16.7" customHeight="1" thickTop="1" thickBot="1" x14ac:dyDescent="0.3">
      <c r="A19" s="11" t="s">
        <v>763</v>
      </c>
      <c r="B19" s="18"/>
      <c r="C19" s="24">
        <v>7</v>
      </c>
    </row>
    <row r="20" spans="1:3" ht="16.7" customHeight="1" thickTop="1" thickBot="1" x14ac:dyDescent="0.3">
      <c r="A20" s="11" t="s">
        <v>764</v>
      </c>
      <c r="B20" s="18"/>
      <c r="C20" s="24">
        <v>42</v>
      </c>
    </row>
    <row r="21" spans="1:3" ht="16.7" customHeight="1" thickTop="1" thickBot="1" x14ac:dyDescent="0.3">
      <c r="A21" s="11" t="s">
        <v>765</v>
      </c>
      <c r="B21" s="19"/>
      <c r="C21" s="48"/>
    </row>
    <row r="22" spans="1:3" ht="18.399999999999999" customHeight="1" thickTop="1" thickBot="1" x14ac:dyDescent="0.3">
      <c r="A22" s="5"/>
      <c r="B22" s="6" t="s">
        <v>706</v>
      </c>
    </row>
    <row r="23" spans="1:3" ht="16.7" customHeight="1" thickTop="1" thickBot="1" x14ac:dyDescent="0.3">
      <c r="A23" s="11" t="s">
        <v>707</v>
      </c>
      <c r="B23" s="18"/>
      <c r="C23" s="24">
        <v>122</v>
      </c>
    </row>
    <row r="24" spans="1:3" ht="16.7" customHeight="1" thickTop="1" thickBot="1" x14ac:dyDescent="0.3">
      <c r="A24" s="11" t="s">
        <v>708</v>
      </c>
      <c r="B24" s="18"/>
      <c r="C24" s="24">
        <v>91</v>
      </c>
    </row>
    <row r="25" spans="1:3" ht="16.7" customHeight="1" thickTop="1" thickBot="1" x14ac:dyDescent="0.3">
      <c r="A25" s="11" t="s">
        <v>709</v>
      </c>
      <c r="B25" s="18"/>
      <c r="C25" s="24">
        <v>410</v>
      </c>
    </row>
    <row r="26" spans="1:3" ht="16.7" customHeight="1" thickTop="1" thickBot="1" x14ac:dyDescent="0.3">
      <c r="A26" s="11" t="s">
        <v>710</v>
      </c>
      <c r="B26" s="18"/>
      <c r="C26" s="24">
        <v>454</v>
      </c>
    </row>
    <row r="27" spans="1:3" ht="16.7" customHeight="1" thickTop="1" thickBot="1" x14ac:dyDescent="0.3">
      <c r="A27" s="11" t="s">
        <v>766</v>
      </c>
      <c r="B27" s="19"/>
      <c r="C27" s="48"/>
    </row>
    <row r="29" spans="1:3" ht="18.399999999999999" customHeight="1" thickBot="1" x14ac:dyDescent="0.3">
      <c r="A29" s="5"/>
      <c r="B29" s="6" t="s">
        <v>767</v>
      </c>
    </row>
    <row r="30" spans="1:3" ht="16.7" customHeight="1" thickTop="1" thickBot="1" x14ac:dyDescent="0.3">
      <c r="A30" s="11" t="s">
        <v>768</v>
      </c>
      <c r="B30" s="18"/>
      <c r="C30" s="23"/>
    </row>
    <row r="31" spans="1:3" ht="16.7" customHeight="1" thickTop="1" thickBot="1" x14ac:dyDescent="0.3">
      <c r="A31" s="11" t="s">
        <v>769</v>
      </c>
      <c r="B31" s="19"/>
      <c r="C31" s="48"/>
    </row>
    <row r="32" spans="1:3" ht="18.399999999999999" customHeight="1" thickTop="1" thickBot="1" x14ac:dyDescent="0.3">
      <c r="A32" s="5"/>
      <c r="B32" s="6" t="s">
        <v>717</v>
      </c>
    </row>
    <row r="33" spans="1:3" ht="16.7" customHeight="1" thickTop="1" thickBot="1" x14ac:dyDescent="0.3">
      <c r="A33" s="11" t="s">
        <v>770</v>
      </c>
      <c r="B33" s="18"/>
      <c r="C33" s="23"/>
    </row>
    <row r="34" spans="1:3" ht="16.7" customHeight="1" thickTop="1" thickBot="1" x14ac:dyDescent="0.3">
      <c r="A34" s="11" t="s">
        <v>771</v>
      </c>
      <c r="B34" s="18"/>
      <c r="C34" s="24">
        <v>369</v>
      </c>
    </row>
    <row r="35" spans="1:3" ht="16.7" customHeight="1" thickTop="1" thickBot="1" x14ac:dyDescent="0.3">
      <c r="A35" s="11" t="s">
        <v>772</v>
      </c>
      <c r="B35" s="18"/>
      <c r="C35" s="24">
        <v>731</v>
      </c>
    </row>
    <row r="36" spans="1:3" ht="16.7" customHeight="1" thickTop="1" thickBot="1" x14ac:dyDescent="0.3">
      <c r="A36" s="11" t="s">
        <v>722</v>
      </c>
      <c r="B36" s="18"/>
      <c r="C36" s="24">
        <v>357</v>
      </c>
    </row>
    <row r="37" spans="1:3" ht="16.7" customHeight="1" thickTop="1" thickBot="1" x14ac:dyDescent="0.3">
      <c r="A37" s="11" t="s">
        <v>773</v>
      </c>
      <c r="B37" s="18"/>
      <c r="C37" s="24">
        <v>273</v>
      </c>
    </row>
    <row r="38" spans="1:3" ht="16.7" customHeight="1" thickTop="1" thickBot="1" x14ac:dyDescent="0.3">
      <c r="A38" s="11" t="s">
        <v>774</v>
      </c>
      <c r="B38" s="18"/>
      <c r="C38" s="24">
        <v>101</v>
      </c>
    </row>
    <row r="39" spans="1:3" ht="16.7" customHeight="1" thickTop="1" thickBot="1" x14ac:dyDescent="0.3">
      <c r="A39" s="11" t="s">
        <v>775</v>
      </c>
      <c r="B39" s="19"/>
      <c r="C39" s="48"/>
    </row>
    <row r="41" spans="1:3" ht="18.399999999999999" customHeight="1" thickBot="1" x14ac:dyDescent="0.3">
      <c r="A41" s="5"/>
      <c r="B41" s="6" t="s">
        <v>776</v>
      </c>
    </row>
    <row r="42" spans="1:3" ht="16.7" customHeight="1" thickTop="1" thickBot="1" x14ac:dyDescent="0.3">
      <c r="A42" s="11" t="s">
        <v>777</v>
      </c>
      <c r="B42" s="18"/>
      <c r="C42" s="23"/>
    </row>
    <row r="43" spans="1:3" ht="16.7" customHeight="1" thickTop="1" thickBot="1" x14ac:dyDescent="0.3">
      <c r="A43" s="11" t="s">
        <v>778</v>
      </c>
      <c r="B43" s="18"/>
      <c r="C43" s="24">
        <v>9</v>
      </c>
    </row>
    <row r="44" spans="1:3" ht="16.7" customHeight="1" thickTop="1" thickBot="1" x14ac:dyDescent="0.3">
      <c r="A44" s="11" t="s">
        <v>779</v>
      </c>
      <c r="B44" s="19"/>
      <c r="C44" s="48"/>
    </row>
    <row r="45" spans="1:3" ht="18.399999999999999" customHeight="1" thickTop="1" thickBot="1" x14ac:dyDescent="0.3">
      <c r="A45" s="5"/>
      <c r="B45" s="6" t="s">
        <v>780</v>
      </c>
    </row>
    <row r="46" spans="1:3" ht="15.75" thickTop="1" x14ac:dyDescent="0.25">
      <c r="A46" s="197" t="s">
        <v>781</v>
      </c>
      <c r="B46" s="12" t="s">
        <v>782</v>
      </c>
      <c r="C46" s="24">
        <v>539</v>
      </c>
    </row>
    <row r="47" spans="1:3" x14ac:dyDescent="0.25">
      <c r="A47" s="198"/>
      <c r="B47" s="12" t="s">
        <v>121</v>
      </c>
      <c r="C47" s="24">
        <v>535</v>
      </c>
    </row>
    <row r="48" spans="1:3" x14ac:dyDescent="0.25">
      <c r="A48" s="198"/>
      <c r="B48" s="12" t="s">
        <v>783</v>
      </c>
      <c r="C48" s="24">
        <v>285</v>
      </c>
    </row>
    <row r="49" spans="1:6" ht="15.75" thickBot="1" x14ac:dyDescent="0.3">
      <c r="A49" s="199"/>
      <c r="B49" s="15" t="s">
        <v>784</v>
      </c>
      <c r="C49" s="37">
        <v>4</v>
      </c>
    </row>
    <row r="51" spans="1:6" ht="18.399999999999999" customHeight="1" thickBot="1" x14ac:dyDescent="0.3">
      <c r="A51" s="5"/>
      <c r="B51" s="6" t="s">
        <v>726</v>
      </c>
    </row>
    <row r="52" spans="1:6" ht="16.7" customHeight="1" thickTop="1" thickBot="1" x14ac:dyDescent="0.3">
      <c r="A52" s="7"/>
      <c r="B52" s="8"/>
      <c r="C52" s="49" t="s">
        <v>100</v>
      </c>
      <c r="D52" s="49" t="s">
        <v>727</v>
      </c>
      <c r="E52" s="50" t="s">
        <v>704</v>
      </c>
      <c r="F52" s="50" t="s">
        <v>703</v>
      </c>
    </row>
    <row r="53" spans="1:6" ht="15.75" thickTop="1" x14ac:dyDescent="0.25">
      <c r="A53" s="197" t="s">
        <v>627</v>
      </c>
      <c r="B53" s="12" t="s">
        <v>728</v>
      </c>
      <c r="C53" s="21"/>
      <c r="D53" s="21"/>
      <c r="E53" s="21"/>
      <c r="F53" s="23"/>
    </row>
    <row r="54" spans="1:6" x14ac:dyDescent="0.25">
      <c r="A54" s="198"/>
      <c r="B54" s="12" t="s">
        <v>729</v>
      </c>
      <c r="C54" s="13">
        <v>1</v>
      </c>
      <c r="D54" s="13">
        <v>0</v>
      </c>
      <c r="E54" s="13">
        <v>0</v>
      </c>
      <c r="F54" s="24">
        <v>0</v>
      </c>
    </row>
    <row r="55" spans="1:6" x14ac:dyDescent="0.25">
      <c r="A55" s="198"/>
      <c r="B55" s="12" t="s">
        <v>730</v>
      </c>
      <c r="C55" s="21"/>
      <c r="D55" s="21"/>
      <c r="E55" s="21"/>
      <c r="F55" s="23"/>
    </row>
    <row r="56" spans="1:6" x14ac:dyDescent="0.25">
      <c r="A56" s="198"/>
      <c r="B56" s="12" t="s">
        <v>731</v>
      </c>
      <c r="C56" s="13">
        <v>1</v>
      </c>
      <c r="D56" s="13">
        <v>0</v>
      </c>
      <c r="E56" s="13">
        <v>0</v>
      </c>
      <c r="F56" s="24">
        <v>0</v>
      </c>
    </row>
    <row r="57" spans="1:6" x14ac:dyDescent="0.25">
      <c r="A57" s="198"/>
      <c r="B57" s="12" t="s">
        <v>311</v>
      </c>
      <c r="C57" s="13">
        <v>1529</v>
      </c>
      <c r="D57" s="13">
        <v>181</v>
      </c>
      <c r="E57" s="13">
        <v>161</v>
      </c>
      <c r="F57" s="24">
        <v>150</v>
      </c>
    </row>
    <row r="58" spans="1:6" x14ac:dyDescent="0.25">
      <c r="A58" s="198"/>
      <c r="B58" s="12" t="s">
        <v>785</v>
      </c>
      <c r="C58" s="13">
        <v>1001</v>
      </c>
      <c r="D58" s="13">
        <v>369</v>
      </c>
      <c r="E58" s="13">
        <v>345</v>
      </c>
      <c r="F58" s="24">
        <v>302</v>
      </c>
    </row>
    <row r="59" spans="1:6" x14ac:dyDescent="0.25">
      <c r="A59" s="198"/>
      <c r="B59" s="12" t="s">
        <v>786</v>
      </c>
      <c r="C59" s="13">
        <v>525</v>
      </c>
      <c r="D59" s="13">
        <v>57</v>
      </c>
      <c r="E59" s="13">
        <v>47</v>
      </c>
      <c r="F59" s="24">
        <v>41</v>
      </c>
    </row>
    <row r="60" spans="1:6" x14ac:dyDescent="0.25">
      <c r="A60" s="198"/>
      <c r="B60" s="12" t="s">
        <v>734</v>
      </c>
      <c r="C60" s="21"/>
      <c r="D60" s="21"/>
      <c r="E60" s="21"/>
      <c r="F60" s="23"/>
    </row>
    <row r="61" spans="1:6" x14ac:dyDescent="0.25">
      <c r="A61" s="198"/>
      <c r="B61" s="12" t="s">
        <v>787</v>
      </c>
      <c r="C61" s="21"/>
      <c r="D61" s="21"/>
      <c r="E61" s="21"/>
      <c r="F61" s="23"/>
    </row>
    <row r="62" spans="1:6" x14ac:dyDescent="0.25">
      <c r="A62" s="198"/>
      <c r="B62" s="12" t="s">
        <v>788</v>
      </c>
      <c r="C62" s="13">
        <v>742</v>
      </c>
      <c r="D62" s="13">
        <v>291</v>
      </c>
      <c r="E62" s="13">
        <v>282</v>
      </c>
      <c r="F62" s="24">
        <v>225</v>
      </c>
    </row>
    <row r="63" spans="1:6" x14ac:dyDescent="0.25">
      <c r="A63" s="198"/>
      <c r="B63" s="12" t="s">
        <v>789</v>
      </c>
      <c r="C63" s="13">
        <v>233</v>
      </c>
      <c r="D63" s="13">
        <v>65</v>
      </c>
      <c r="E63" s="13">
        <v>46</v>
      </c>
      <c r="F63" s="24">
        <v>44</v>
      </c>
    </row>
    <row r="64" spans="1:6" x14ac:dyDescent="0.25">
      <c r="A64" s="198"/>
      <c r="B64" s="12" t="s">
        <v>738</v>
      </c>
      <c r="C64" s="13">
        <v>141</v>
      </c>
      <c r="D64" s="13">
        <v>5</v>
      </c>
      <c r="E64" s="13">
        <v>5</v>
      </c>
      <c r="F64" s="24">
        <v>5</v>
      </c>
    </row>
    <row r="65" spans="1:6" x14ac:dyDescent="0.25">
      <c r="A65" s="198"/>
      <c r="B65" s="12" t="s">
        <v>349</v>
      </c>
      <c r="C65" s="21"/>
      <c r="D65" s="21"/>
      <c r="E65" s="21"/>
      <c r="F65" s="23"/>
    </row>
    <row r="66" spans="1:6" x14ac:dyDescent="0.25">
      <c r="A66" s="198"/>
      <c r="B66" s="12" t="s">
        <v>739</v>
      </c>
      <c r="C66" s="13">
        <v>8</v>
      </c>
      <c r="D66" s="13">
        <v>0</v>
      </c>
      <c r="E66" s="13">
        <v>0</v>
      </c>
      <c r="F66" s="24">
        <v>0</v>
      </c>
    </row>
    <row r="67" spans="1:6" x14ac:dyDescent="0.25">
      <c r="A67" s="198"/>
      <c r="B67" s="12" t="s">
        <v>740</v>
      </c>
      <c r="C67" s="13">
        <v>20</v>
      </c>
      <c r="D67" s="13">
        <v>2</v>
      </c>
      <c r="E67" s="13">
        <v>1</v>
      </c>
      <c r="F67" s="24">
        <v>1</v>
      </c>
    </row>
    <row r="68" spans="1:6" x14ac:dyDescent="0.25">
      <c r="A68" s="198"/>
      <c r="B68" s="12" t="s">
        <v>741</v>
      </c>
      <c r="C68" s="21"/>
      <c r="D68" s="21"/>
      <c r="E68" s="21"/>
      <c r="F68" s="23"/>
    </row>
    <row r="69" spans="1:6" x14ac:dyDescent="0.25">
      <c r="A69" s="198"/>
      <c r="B69" s="12" t="s">
        <v>742</v>
      </c>
      <c r="C69" s="13">
        <v>551</v>
      </c>
      <c r="D69" s="13">
        <v>236</v>
      </c>
      <c r="E69" s="13">
        <v>189</v>
      </c>
      <c r="F69" s="24">
        <v>175</v>
      </c>
    </row>
    <row r="70" spans="1:6" x14ac:dyDescent="0.25">
      <c r="A70" s="198"/>
      <c r="B70" s="12" t="s">
        <v>743</v>
      </c>
      <c r="C70" s="13">
        <v>15</v>
      </c>
      <c r="D70" s="13">
        <v>3</v>
      </c>
      <c r="E70" s="13">
        <v>1</v>
      </c>
      <c r="F70" s="24">
        <v>0</v>
      </c>
    </row>
    <row r="71" spans="1:6" ht="15.75" thickBot="1" x14ac:dyDescent="0.3">
      <c r="A71" s="199"/>
      <c r="B71" s="12" t="s">
        <v>744</v>
      </c>
      <c r="C71" s="21"/>
      <c r="D71" s="21"/>
      <c r="E71" s="21"/>
      <c r="F71" s="23"/>
    </row>
    <row r="72" spans="1:6" ht="16.7" customHeight="1" thickTop="1" thickBot="1" x14ac:dyDescent="0.3">
      <c r="A72" s="211" t="s">
        <v>745</v>
      </c>
      <c r="B72" s="212"/>
      <c r="C72" s="51">
        <v>4767</v>
      </c>
      <c r="D72" s="51">
        <v>1209</v>
      </c>
      <c r="E72" s="51">
        <v>1077</v>
      </c>
      <c r="F72" s="51">
        <v>943</v>
      </c>
    </row>
    <row r="73" spans="1:6" ht="15.75" thickTop="1" x14ac:dyDescent="0.25">
      <c r="A73" s="197" t="s">
        <v>790</v>
      </c>
      <c r="B73" s="12" t="s">
        <v>746</v>
      </c>
      <c r="C73" s="13">
        <v>327</v>
      </c>
      <c r="D73" s="13">
        <v>0</v>
      </c>
      <c r="E73" s="13">
        <v>227</v>
      </c>
      <c r="F73" s="24">
        <v>0</v>
      </c>
    </row>
    <row r="74" spans="1:6" x14ac:dyDescent="0.25">
      <c r="A74" s="198"/>
      <c r="B74" s="12" t="s">
        <v>747</v>
      </c>
      <c r="C74" s="21"/>
      <c r="D74" s="21"/>
      <c r="E74" s="21"/>
      <c r="F74" s="23"/>
    </row>
    <row r="75" spans="1:6" ht="15.75" thickBot="1" x14ac:dyDescent="0.3">
      <c r="A75" s="199"/>
      <c r="B75" s="12" t="s">
        <v>107</v>
      </c>
      <c r="C75" s="21"/>
      <c r="D75" s="21"/>
      <c r="E75" s="21"/>
      <c r="F75" s="23"/>
    </row>
    <row r="76" spans="1:6" ht="16.7" customHeight="1" thickTop="1" thickBot="1" x14ac:dyDescent="0.3">
      <c r="A76" s="211" t="s">
        <v>791</v>
      </c>
      <c r="B76" s="212"/>
      <c r="C76" s="51">
        <v>327</v>
      </c>
      <c r="D76" s="51">
        <v>0</v>
      </c>
      <c r="E76" s="51">
        <v>227</v>
      </c>
      <c r="F76" s="51">
        <v>0</v>
      </c>
    </row>
  </sheetData>
  <sheetProtection algorithmName="SHA-512" hashValue="QL4ZMs/Y2ZXPbeUDL93F0vz9/M2sv64ob/7vMV64tr7tJgeohw3kDbM3lnviWssPzoeaOI+FiuemGxgny4K/SQ==" saltValue="nQpsfMPqBblLD9ByTrf5kA==" spinCount="100000" sheet="1" objects="1" scenarios="1"/>
  <mergeCells count="6">
    <mergeCell ref="A73:A75"/>
    <mergeCell ref="A76:B76"/>
    <mergeCell ref="A5:A12"/>
    <mergeCell ref="A46:A49"/>
    <mergeCell ref="A53:A71"/>
    <mergeCell ref="A72:B7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showGridLines="0" workbookViewId="0"/>
  </sheetViews>
  <sheetFormatPr baseColWidth="10" defaultColWidth="9.140625" defaultRowHeight="15" x14ac:dyDescent="0.25"/>
  <cols>
    <col min="1" max="1" width="54.140625" customWidth="1"/>
    <col min="2" max="2" width="31.28515625" customWidth="1"/>
    <col min="3" max="3" width="3.85546875" customWidth="1"/>
    <col min="4" max="8" width="0.7109375" customWidth="1"/>
    <col min="9" max="42" width="8.42578125" customWidth="1"/>
  </cols>
  <sheetData>
    <row r="1" spans="1:3" x14ac:dyDescent="0.25">
      <c r="A1" s="3" t="s">
        <v>792</v>
      </c>
    </row>
    <row r="3" spans="1:3" ht="18.399999999999999" customHeight="1" x14ac:dyDescent="0.25">
      <c r="A3" s="5"/>
      <c r="B3" s="6" t="s">
        <v>626</v>
      </c>
    </row>
    <row r="4" spans="1:3" ht="16.7" customHeight="1" x14ac:dyDescent="0.25">
      <c r="A4" s="11" t="s">
        <v>793</v>
      </c>
      <c r="B4" s="18"/>
      <c r="C4" s="24">
        <v>7</v>
      </c>
    </row>
    <row r="5" spans="1:3" ht="16.7" customHeight="1" x14ac:dyDescent="0.25">
      <c r="A5" s="11" t="s">
        <v>794</v>
      </c>
      <c r="B5" s="18"/>
      <c r="C5" s="24">
        <v>37</v>
      </c>
    </row>
    <row r="6" spans="1:3" ht="16.7" customHeight="1" x14ac:dyDescent="0.25">
      <c r="A6" s="11" t="s">
        <v>795</v>
      </c>
      <c r="B6" s="18"/>
      <c r="C6" s="24">
        <v>0</v>
      </c>
    </row>
    <row r="7" spans="1:3" ht="16.7" customHeight="1" x14ac:dyDescent="0.25">
      <c r="A7" s="11" t="s">
        <v>796</v>
      </c>
      <c r="B7" s="18"/>
      <c r="C7" s="24">
        <v>0</v>
      </c>
    </row>
    <row r="8" spans="1:3" ht="16.7" customHeight="1" x14ac:dyDescent="0.25">
      <c r="A8" s="11" t="s">
        <v>797</v>
      </c>
      <c r="B8" s="18"/>
      <c r="C8" s="24">
        <v>0</v>
      </c>
    </row>
    <row r="9" spans="1:3" ht="16.7" customHeight="1" x14ac:dyDescent="0.25">
      <c r="A9" s="11" t="s">
        <v>798</v>
      </c>
      <c r="B9" s="18"/>
      <c r="C9" s="24">
        <v>0</v>
      </c>
    </row>
    <row r="10" spans="1:3" ht="16.7" customHeight="1" x14ac:dyDescent="0.25">
      <c r="A10" s="11" t="s">
        <v>799</v>
      </c>
      <c r="B10" s="18"/>
      <c r="C10" s="24">
        <v>0</v>
      </c>
    </row>
    <row r="11" spans="1:3" ht="16.7" customHeight="1" x14ac:dyDescent="0.25">
      <c r="A11" s="11" t="s">
        <v>800</v>
      </c>
      <c r="B11" s="19"/>
      <c r="C11" s="37">
        <v>0</v>
      </c>
    </row>
    <row r="13" spans="1:3" ht="18.399999999999999" customHeight="1" x14ac:dyDescent="0.25">
      <c r="A13" s="5"/>
      <c r="B13" s="6" t="s">
        <v>801</v>
      </c>
    </row>
    <row r="14" spans="1:3" ht="16.7" customHeight="1" x14ac:dyDescent="0.25">
      <c r="A14" s="11" t="s">
        <v>802</v>
      </c>
      <c r="B14" s="18"/>
      <c r="C14" s="24">
        <v>12</v>
      </c>
    </row>
    <row r="15" spans="1:3" ht="16.7" customHeight="1" x14ac:dyDescent="0.25">
      <c r="A15" s="11" t="s">
        <v>803</v>
      </c>
      <c r="B15" s="18"/>
      <c r="C15" s="24">
        <v>23</v>
      </c>
    </row>
    <row r="16" spans="1:3" ht="16.7" customHeight="1" x14ac:dyDescent="0.25">
      <c r="A16" s="11" t="s">
        <v>804</v>
      </c>
      <c r="B16" s="19"/>
      <c r="C16" s="37">
        <v>0</v>
      </c>
    </row>
    <row r="17" spans="1:3" ht="18.399999999999999" customHeight="1" x14ac:dyDescent="0.25">
      <c r="A17" s="5"/>
      <c r="B17" s="6" t="s">
        <v>805</v>
      </c>
    </row>
    <row r="18" spans="1:3" ht="16.7" customHeight="1" x14ac:dyDescent="0.25">
      <c r="A18" s="11" t="s">
        <v>806</v>
      </c>
      <c r="B18" s="18"/>
      <c r="C18" s="24">
        <v>0</v>
      </c>
    </row>
    <row r="19" spans="1:3" ht="16.7" customHeight="1" x14ac:dyDescent="0.25">
      <c r="A19" s="11" t="s">
        <v>807</v>
      </c>
      <c r="B19" s="18"/>
      <c r="C19" s="24">
        <v>0</v>
      </c>
    </row>
    <row r="20" spans="1:3" ht="16.7" customHeight="1" x14ac:dyDescent="0.25">
      <c r="A20" s="11" t="s">
        <v>808</v>
      </c>
      <c r="B20" s="18"/>
      <c r="C20" s="24">
        <v>0</v>
      </c>
    </row>
    <row r="21" spans="1:3" ht="16.7" customHeight="1" x14ac:dyDescent="0.25">
      <c r="A21" s="11" t="s">
        <v>809</v>
      </c>
      <c r="B21" s="19"/>
      <c r="C21" s="37">
        <v>0</v>
      </c>
    </row>
    <row r="22" spans="1:3" ht="18.399999999999999" customHeight="1" x14ac:dyDescent="0.25">
      <c r="A22" s="5"/>
      <c r="B22" s="6" t="s">
        <v>810</v>
      </c>
    </row>
    <row r="23" spans="1:3" ht="16.7" customHeight="1" x14ac:dyDescent="0.25">
      <c r="A23" s="11" t="s">
        <v>811</v>
      </c>
      <c r="B23" s="18"/>
      <c r="C23" s="24">
        <v>7</v>
      </c>
    </row>
    <row r="24" spans="1:3" ht="16.7" customHeight="1" x14ac:dyDescent="0.25">
      <c r="A24" s="11" t="s">
        <v>812</v>
      </c>
      <c r="B24" s="18"/>
      <c r="C24" s="24">
        <v>9</v>
      </c>
    </row>
    <row r="25" spans="1:3" ht="16.7" customHeight="1" x14ac:dyDescent="0.25">
      <c r="A25" s="11" t="s">
        <v>813</v>
      </c>
      <c r="B25" s="19"/>
      <c r="C25" s="37">
        <v>4</v>
      </c>
    </row>
  </sheetData>
  <sheetProtection algorithmName="SHA-512" hashValue="UH9MqVk8zmbISxL6BDJcfi3qxAfckM8KNyv5IGM6MTp9xX9z8jubjsgzGCYjL7nsNHYU8lgDk+WTcE4BF41+Tw==" saltValue="UCw2VH3lidufbRZQmynBbA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3"/>
  <sheetViews>
    <sheetView showGridLines="0" workbookViewId="0"/>
  </sheetViews>
  <sheetFormatPr baseColWidth="10" defaultColWidth="9.140625" defaultRowHeight="15" x14ac:dyDescent="0.25"/>
  <cols>
    <col min="1" max="1" width="45" customWidth="1"/>
    <col min="2" max="2" width="80" customWidth="1"/>
    <col min="3" max="3" width="4.5703125" customWidth="1"/>
    <col min="4" max="8" width="0.7109375" customWidth="1"/>
    <col min="9" max="39" width="8" customWidth="1"/>
  </cols>
  <sheetData>
    <row r="1" spans="1:3" x14ac:dyDescent="0.25">
      <c r="A1" s="3" t="s">
        <v>814</v>
      </c>
    </row>
    <row r="3" spans="1:3" ht="18.399999999999999" customHeight="1" x14ac:dyDescent="0.25">
      <c r="A3" s="5"/>
      <c r="B3" s="6" t="s">
        <v>815</v>
      </c>
    </row>
    <row r="4" spans="1:3" ht="16.7" customHeight="1" x14ac:dyDescent="0.25">
      <c r="A4" s="11" t="s">
        <v>816</v>
      </c>
      <c r="B4" s="18"/>
      <c r="C4" s="24">
        <v>349</v>
      </c>
    </row>
    <row r="5" spans="1:3" ht="16.7" customHeight="1" x14ac:dyDescent="0.25">
      <c r="A5" s="11" t="s">
        <v>817</v>
      </c>
      <c r="B5" s="18"/>
      <c r="C5" s="24">
        <v>0</v>
      </c>
    </row>
    <row r="6" spans="1:3" ht="16.7" customHeight="1" x14ac:dyDescent="0.25">
      <c r="A6" s="11" t="s">
        <v>818</v>
      </c>
      <c r="B6" s="18"/>
      <c r="C6" s="24">
        <v>0</v>
      </c>
    </row>
    <row r="7" spans="1:3" ht="16.7" customHeight="1" x14ac:dyDescent="0.25">
      <c r="A7" s="11" t="s">
        <v>819</v>
      </c>
      <c r="B7" s="18"/>
      <c r="C7" s="24">
        <v>31</v>
      </c>
    </row>
    <row r="8" spans="1:3" ht="16.7" customHeight="1" x14ac:dyDescent="0.25">
      <c r="A8" s="11" t="s">
        <v>820</v>
      </c>
      <c r="B8" s="18"/>
      <c r="C8" s="24">
        <v>0</v>
      </c>
    </row>
    <row r="9" spans="1:3" ht="16.7" customHeight="1" x14ac:dyDescent="0.25">
      <c r="A9" s="11" t="s">
        <v>821</v>
      </c>
      <c r="B9" s="19"/>
      <c r="C9" s="37">
        <v>0</v>
      </c>
    </row>
    <row r="11" spans="1:3" ht="18.399999999999999" customHeight="1" x14ac:dyDescent="0.25">
      <c r="A11" s="5"/>
      <c r="B11" s="6" t="s">
        <v>822</v>
      </c>
    </row>
    <row r="12" spans="1:3" ht="16.7" customHeight="1" x14ac:dyDescent="0.25">
      <c r="A12" s="11" t="s">
        <v>823</v>
      </c>
      <c r="B12" s="18"/>
      <c r="C12" s="24">
        <v>0</v>
      </c>
    </row>
    <row r="13" spans="1:3" ht="16.7" customHeight="1" x14ac:dyDescent="0.25">
      <c r="A13" s="11" t="s">
        <v>824</v>
      </c>
      <c r="B13" s="18"/>
      <c r="C13" s="24">
        <v>0</v>
      </c>
    </row>
    <row r="14" spans="1:3" ht="16.7" customHeight="1" x14ac:dyDescent="0.25">
      <c r="A14" s="11" t="s">
        <v>825</v>
      </c>
      <c r="B14" s="19"/>
      <c r="C14" s="37">
        <v>1</v>
      </c>
    </row>
    <row r="15" spans="1:3" ht="18.399999999999999" customHeight="1" x14ac:dyDescent="0.25">
      <c r="A15" s="5"/>
      <c r="B15" s="6" t="s">
        <v>826</v>
      </c>
    </row>
    <row r="16" spans="1:3" ht="16.7" customHeight="1" x14ac:dyDescent="0.25">
      <c r="A16" s="11" t="s">
        <v>827</v>
      </c>
      <c r="B16" s="18"/>
      <c r="C16" s="24">
        <v>95</v>
      </c>
    </row>
    <row r="17" spans="1:3" ht="16.7" customHeight="1" x14ac:dyDescent="0.25">
      <c r="A17" s="11" t="s">
        <v>828</v>
      </c>
      <c r="B17" s="18"/>
      <c r="C17" s="24">
        <v>156</v>
      </c>
    </row>
    <row r="18" spans="1:3" ht="16.7" customHeight="1" x14ac:dyDescent="0.25">
      <c r="A18" s="11" t="s">
        <v>829</v>
      </c>
      <c r="B18" s="19"/>
      <c r="C18" s="37">
        <v>85</v>
      </c>
    </row>
    <row r="19" spans="1:3" ht="18.399999999999999" customHeight="1" x14ac:dyDescent="0.25">
      <c r="A19" s="5"/>
      <c r="B19" s="6" t="s">
        <v>830</v>
      </c>
    </row>
    <row r="20" spans="1:3" ht="16.7" customHeight="1" x14ac:dyDescent="0.25">
      <c r="A20" s="11" t="s">
        <v>831</v>
      </c>
      <c r="B20" s="18"/>
      <c r="C20" s="24">
        <v>0</v>
      </c>
    </row>
    <row r="21" spans="1:3" ht="16.7" customHeight="1" x14ac:dyDescent="0.25">
      <c r="A21" s="11" t="s">
        <v>832</v>
      </c>
      <c r="B21" s="18"/>
      <c r="C21" s="24">
        <v>0</v>
      </c>
    </row>
    <row r="22" spans="1:3" ht="16.7" customHeight="1" x14ac:dyDescent="0.25">
      <c r="A22" s="11" t="s">
        <v>833</v>
      </c>
      <c r="B22" s="18"/>
      <c r="C22" s="24">
        <v>0</v>
      </c>
    </row>
    <row r="23" spans="1:3" ht="16.7" customHeight="1" x14ac:dyDescent="0.25">
      <c r="A23" s="11" t="s">
        <v>834</v>
      </c>
      <c r="B23" s="18"/>
      <c r="C23" s="24">
        <v>0</v>
      </c>
    </row>
    <row r="24" spans="1:3" ht="16.7" customHeight="1" x14ac:dyDescent="0.25">
      <c r="A24" s="11" t="s">
        <v>835</v>
      </c>
      <c r="B24" s="19"/>
      <c r="C24" s="37">
        <v>0</v>
      </c>
    </row>
    <row r="26" spans="1:3" ht="18.399999999999999" customHeight="1" x14ac:dyDescent="0.25">
      <c r="A26" s="5"/>
      <c r="B26" s="6" t="s">
        <v>836</v>
      </c>
    </row>
    <row r="27" spans="1:3" ht="16.7" customHeight="1" x14ac:dyDescent="0.25">
      <c r="A27" s="11" t="s">
        <v>837</v>
      </c>
      <c r="B27" s="18"/>
      <c r="C27" s="24">
        <v>0</v>
      </c>
    </row>
    <row r="28" spans="1:3" ht="16.7" customHeight="1" x14ac:dyDescent="0.25">
      <c r="A28" s="11" t="s">
        <v>838</v>
      </c>
      <c r="B28" s="18"/>
      <c r="C28" s="24">
        <v>0</v>
      </c>
    </row>
    <row r="29" spans="1:3" ht="16.7" customHeight="1" x14ac:dyDescent="0.25">
      <c r="A29" s="11" t="s">
        <v>839</v>
      </c>
      <c r="B29" s="18"/>
      <c r="C29" s="24">
        <v>5</v>
      </c>
    </row>
    <row r="30" spans="1:3" ht="16.7" customHeight="1" x14ac:dyDescent="0.25">
      <c r="A30" s="11" t="s">
        <v>758</v>
      </c>
      <c r="B30" s="18"/>
      <c r="C30" s="24">
        <v>1</v>
      </c>
    </row>
    <row r="31" spans="1:3" ht="16.7" customHeight="1" x14ac:dyDescent="0.25">
      <c r="A31" s="11" t="s">
        <v>840</v>
      </c>
      <c r="B31" s="18"/>
      <c r="C31" s="24">
        <v>2</v>
      </c>
    </row>
    <row r="32" spans="1:3" ht="16.7" customHeight="1" x14ac:dyDescent="0.25">
      <c r="A32" s="11" t="s">
        <v>841</v>
      </c>
      <c r="B32" s="19"/>
      <c r="C32" s="37">
        <v>0</v>
      </c>
    </row>
    <row r="34" spans="1:3" ht="18.399999999999999" customHeight="1" x14ac:dyDescent="0.25">
      <c r="A34" s="5"/>
      <c r="B34" s="6" t="s">
        <v>842</v>
      </c>
    </row>
    <row r="35" spans="1:3" ht="16.7" customHeight="1" x14ac:dyDescent="0.25">
      <c r="A35" s="11" t="s">
        <v>837</v>
      </c>
      <c r="B35" s="18"/>
      <c r="C35" s="24">
        <v>0</v>
      </c>
    </row>
    <row r="36" spans="1:3" ht="16.7" customHeight="1" x14ac:dyDescent="0.25">
      <c r="A36" s="11" t="s">
        <v>838</v>
      </c>
      <c r="B36" s="18"/>
      <c r="C36" s="24">
        <v>0</v>
      </c>
    </row>
    <row r="37" spans="1:3" ht="16.7" customHeight="1" x14ac:dyDescent="0.25">
      <c r="A37" s="11" t="s">
        <v>839</v>
      </c>
      <c r="B37" s="18"/>
      <c r="C37" s="24">
        <v>11</v>
      </c>
    </row>
    <row r="38" spans="1:3" ht="16.7" customHeight="1" x14ac:dyDescent="0.25">
      <c r="A38" s="11" t="s">
        <v>758</v>
      </c>
      <c r="B38" s="18"/>
      <c r="C38" s="24">
        <v>8</v>
      </c>
    </row>
    <row r="39" spans="1:3" ht="16.7" customHeight="1" x14ac:dyDescent="0.25">
      <c r="A39" s="11" t="s">
        <v>840</v>
      </c>
      <c r="B39" s="19"/>
      <c r="C39" s="37">
        <v>4</v>
      </c>
    </row>
    <row r="41" spans="1:3" ht="18.399999999999999" customHeight="1" x14ac:dyDescent="0.25">
      <c r="A41" s="5"/>
      <c r="B41" s="6" t="s">
        <v>843</v>
      </c>
    </row>
    <row r="42" spans="1:3" ht="16.7" customHeight="1" x14ac:dyDescent="0.25">
      <c r="A42" s="11" t="s">
        <v>837</v>
      </c>
      <c r="B42" s="18"/>
      <c r="C42" s="24">
        <v>0</v>
      </c>
    </row>
    <row r="43" spans="1:3" ht="16.7" customHeight="1" x14ac:dyDescent="0.25">
      <c r="A43" s="11" t="s">
        <v>838</v>
      </c>
      <c r="B43" s="18"/>
      <c r="C43" s="24">
        <v>0</v>
      </c>
    </row>
    <row r="44" spans="1:3" ht="16.7" customHeight="1" x14ac:dyDescent="0.25">
      <c r="A44" s="11" t="s">
        <v>839</v>
      </c>
      <c r="B44" s="18"/>
      <c r="C44" s="24">
        <v>0</v>
      </c>
    </row>
    <row r="45" spans="1:3" ht="16.7" customHeight="1" x14ac:dyDescent="0.25">
      <c r="A45" s="11" t="s">
        <v>758</v>
      </c>
      <c r="B45" s="18"/>
      <c r="C45" s="24">
        <v>0</v>
      </c>
    </row>
    <row r="46" spans="1:3" ht="16.7" customHeight="1" x14ac:dyDescent="0.25">
      <c r="A46" s="11" t="s">
        <v>840</v>
      </c>
      <c r="B46" s="19"/>
      <c r="C46" s="37">
        <v>0</v>
      </c>
    </row>
    <row r="48" spans="1:3" ht="18.399999999999999" customHeight="1" x14ac:dyDescent="0.25">
      <c r="A48" s="5"/>
      <c r="B48" s="6" t="s">
        <v>844</v>
      </c>
    </row>
    <row r="49" spans="1:3" ht="16.7" customHeight="1" x14ac:dyDescent="0.25">
      <c r="A49" s="11" t="s">
        <v>837</v>
      </c>
      <c r="B49" s="18"/>
      <c r="C49" s="24">
        <v>0</v>
      </c>
    </row>
    <row r="50" spans="1:3" ht="16.7" customHeight="1" x14ac:dyDescent="0.25">
      <c r="A50" s="11" t="s">
        <v>838</v>
      </c>
      <c r="B50" s="18"/>
      <c r="C50" s="24">
        <v>0</v>
      </c>
    </row>
    <row r="51" spans="1:3" ht="16.7" customHeight="1" x14ac:dyDescent="0.25">
      <c r="A51" s="11" t="s">
        <v>839</v>
      </c>
      <c r="B51" s="18"/>
      <c r="C51" s="24">
        <v>0</v>
      </c>
    </row>
    <row r="52" spans="1:3" ht="16.7" customHeight="1" x14ac:dyDescent="0.25">
      <c r="A52" s="11" t="s">
        <v>758</v>
      </c>
      <c r="B52" s="18"/>
      <c r="C52" s="24">
        <v>0</v>
      </c>
    </row>
    <row r="53" spans="1:3" ht="16.7" customHeight="1" x14ac:dyDescent="0.25">
      <c r="A53" s="11" t="s">
        <v>840</v>
      </c>
      <c r="B53" s="19"/>
      <c r="C53" s="37">
        <v>0</v>
      </c>
    </row>
  </sheetData>
  <sheetProtection algorithmName="SHA-512" hashValue="3BqeGOmiEOd9EJsGopiXRlRFH80YZ9lxYG4oOzQoUK11e+FXbLBCj5d+rTFOZ/hmlrzv8sk7UGVWESJGKGtb2g==" saltValue="g91G+gQ/OimD6H0zus4kRg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showGridLines="0" workbookViewId="0"/>
  </sheetViews>
  <sheetFormatPr baseColWidth="10" defaultColWidth="9.140625" defaultRowHeight="15" x14ac:dyDescent="0.25"/>
  <cols>
    <col min="1" max="1" width="36.85546875" customWidth="1"/>
    <col min="2" max="2" width="15.42578125" customWidth="1"/>
    <col min="3" max="3" width="26.140625" customWidth="1"/>
    <col min="4" max="4" width="25.42578125" customWidth="1"/>
    <col min="5" max="5" width="24.5703125" customWidth="1"/>
    <col min="6" max="6" width="25.42578125" customWidth="1"/>
    <col min="7" max="7" width="30" customWidth="1"/>
    <col min="8" max="8" width="30.7109375" customWidth="1"/>
    <col min="9" max="9" width="16.28515625" customWidth="1"/>
    <col min="10" max="10" width="17.7109375" customWidth="1"/>
    <col min="11" max="11" width="15.42578125" customWidth="1"/>
    <col min="12" max="12" width="16.28515625" customWidth="1"/>
    <col min="13" max="13" width="22.28515625" customWidth="1"/>
    <col min="14" max="14" width="16.28515625" customWidth="1"/>
    <col min="15" max="15" width="10.140625" customWidth="1"/>
    <col min="16" max="16" width="1.7109375" customWidth="1"/>
    <col min="17" max="17" width="0.28515625" customWidth="1"/>
    <col min="18" max="19" width="0.85546875" customWidth="1"/>
    <col min="20" max="24" width="10.140625" customWidth="1"/>
  </cols>
  <sheetData>
    <row r="1" spans="1:15" x14ac:dyDescent="0.25">
      <c r="A1" s="3" t="s">
        <v>845</v>
      </c>
    </row>
    <row r="3" spans="1:15" x14ac:dyDescent="0.25">
      <c r="A3" s="7"/>
      <c r="B3" s="31" t="s">
        <v>289</v>
      </c>
      <c r="C3" s="31" t="s">
        <v>290</v>
      </c>
      <c r="D3" s="31" t="s">
        <v>291</v>
      </c>
      <c r="E3" s="31" t="s">
        <v>292</v>
      </c>
      <c r="F3" s="31" t="s">
        <v>293</v>
      </c>
      <c r="G3" s="31" t="s">
        <v>294</v>
      </c>
      <c r="H3" s="31" t="s">
        <v>295</v>
      </c>
      <c r="I3" s="31" t="s">
        <v>296</v>
      </c>
      <c r="J3" s="31" t="s">
        <v>297</v>
      </c>
      <c r="K3" s="31" t="s">
        <v>298</v>
      </c>
      <c r="L3" s="31" t="s">
        <v>299</v>
      </c>
      <c r="M3" s="31" t="s">
        <v>300</v>
      </c>
      <c r="N3" s="31" t="s">
        <v>301</v>
      </c>
      <c r="O3" s="31" t="s">
        <v>302</v>
      </c>
    </row>
    <row r="4" spans="1:15" ht="16.7" customHeight="1" x14ac:dyDescent="0.25">
      <c r="A4" s="31" t="s">
        <v>475</v>
      </c>
      <c r="B4" s="32">
        <v>928</v>
      </c>
      <c r="C4" s="32">
        <v>851</v>
      </c>
      <c r="D4" s="33">
        <v>9.0481786133960004E-2</v>
      </c>
      <c r="E4" s="32">
        <v>2490</v>
      </c>
      <c r="F4" s="32">
        <v>2167</v>
      </c>
      <c r="G4" s="32">
        <v>182</v>
      </c>
      <c r="H4" s="32">
        <v>152</v>
      </c>
      <c r="I4" s="32">
        <v>0</v>
      </c>
      <c r="J4" s="32">
        <v>0</v>
      </c>
      <c r="K4" s="32">
        <v>0</v>
      </c>
      <c r="L4" s="32">
        <v>0</v>
      </c>
      <c r="M4" s="32">
        <v>22</v>
      </c>
      <c r="N4" s="32">
        <v>3</v>
      </c>
      <c r="O4" s="32">
        <v>2343</v>
      </c>
    </row>
    <row r="5" spans="1:15" x14ac:dyDescent="0.25">
      <c r="A5" s="12" t="s">
        <v>476</v>
      </c>
      <c r="B5" s="13">
        <v>1</v>
      </c>
      <c r="C5" s="13">
        <v>2</v>
      </c>
      <c r="D5" s="34">
        <v>-0.5</v>
      </c>
      <c r="E5" s="13">
        <v>14</v>
      </c>
      <c r="F5" s="13">
        <v>15</v>
      </c>
      <c r="G5" s="13">
        <v>1</v>
      </c>
      <c r="H5" s="13">
        <v>0</v>
      </c>
      <c r="I5" s="13">
        <v>0</v>
      </c>
      <c r="J5" s="13">
        <v>0</v>
      </c>
      <c r="K5" s="13">
        <v>0</v>
      </c>
      <c r="L5" s="13">
        <v>0</v>
      </c>
      <c r="M5" s="13">
        <v>0</v>
      </c>
      <c r="N5" s="13">
        <v>0</v>
      </c>
      <c r="O5" s="24">
        <v>14</v>
      </c>
    </row>
    <row r="6" spans="1:15" x14ac:dyDescent="0.25">
      <c r="A6" s="12" t="s">
        <v>477</v>
      </c>
      <c r="B6" s="13">
        <v>576</v>
      </c>
      <c r="C6" s="13">
        <v>448</v>
      </c>
      <c r="D6" s="34">
        <v>0.28571428571428598</v>
      </c>
      <c r="E6" s="13">
        <v>1467</v>
      </c>
      <c r="F6" s="13">
        <v>1288</v>
      </c>
      <c r="G6" s="13">
        <v>105</v>
      </c>
      <c r="H6" s="13">
        <v>76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v>2</v>
      </c>
      <c r="O6" s="24">
        <v>1564</v>
      </c>
    </row>
    <row r="7" spans="1:15" x14ac:dyDescent="0.25">
      <c r="A7" s="12" t="s">
        <v>478</v>
      </c>
      <c r="B7" s="13">
        <v>48</v>
      </c>
      <c r="C7" s="13">
        <v>58</v>
      </c>
      <c r="D7" s="34">
        <v>-0.17241379310344801</v>
      </c>
      <c r="E7" s="13">
        <v>27</v>
      </c>
      <c r="F7" s="13">
        <v>19</v>
      </c>
      <c r="G7" s="13">
        <v>15</v>
      </c>
      <c r="H7" s="13">
        <v>15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1</v>
      </c>
      <c r="O7" s="24">
        <v>30</v>
      </c>
    </row>
    <row r="8" spans="1:15" x14ac:dyDescent="0.25">
      <c r="A8" s="12" t="s">
        <v>479</v>
      </c>
      <c r="B8" s="13">
        <v>1</v>
      </c>
      <c r="C8" s="13">
        <v>0</v>
      </c>
      <c r="D8" s="34">
        <v>0</v>
      </c>
      <c r="E8" s="13">
        <v>9</v>
      </c>
      <c r="F8" s="13">
        <v>9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24">
        <v>9</v>
      </c>
    </row>
    <row r="9" spans="1:15" x14ac:dyDescent="0.25">
      <c r="A9" s="12" t="s">
        <v>480</v>
      </c>
      <c r="B9" s="13">
        <v>16</v>
      </c>
      <c r="C9" s="13">
        <v>14</v>
      </c>
      <c r="D9" s="34">
        <v>0.14285714285714299</v>
      </c>
      <c r="E9" s="13">
        <v>53</v>
      </c>
      <c r="F9" s="13">
        <v>39</v>
      </c>
      <c r="G9" s="13">
        <v>6</v>
      </c>
      <c r="H9" s="13">
        <v>6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4">
        <v>32</v>
      </c>
    </row>
    <row r="10" spans="1:15" x14ac:dyDescent="0.25">
      <c r="A10" s="12" t="s">
        <v>481</v>
      </c>
      <c r="B10" s="13">
        <v>286</v>
      </c>
      <c r="C10" s="13">
        <v>322</v>
      </c>
      <c r="D10" s="34">
        <v>-0.111801242236025</v>
      </c>
      <c r="E10" s="13">
        <v>919</v>
      </c>
      <c r="F10" s="13">
        <v>797</v>
      </c>
      <c r="G10" s="13">
        <v>55</v>
      </c>
      <c r="H10" s="13">
        <v>55</v>
      </c>
      <c r="I10" s="13">
        <v>0</v>
      </c>
      <c r="J10" s="13">
        <v>0</v>
      </c>
      <c r="K10" s="13">
        <v>0</v>
      </c>
      <c r="L10" s="13">
        <v>0</v>
      </c>
      <c r="M10" s="13">
        <v>22</v>
      </c>
      <c r="N10" s="13">
        <v>0</v>
      </c>
      <c r="O10" s="24">
        <v>694</v>
      </c>
    </row>
    <row r="11" spans="1:15" x14ac:dyDescent="0.25">
      <c r="A11" s="15" t="s">
        <v>482</v>
      </c>
      <c r="B11" s="16">
        <v>0</v>
      </c>
      <c r="C11" s="16">
        <v>7</v>
      </c>
      <c r="D11" s="52">
        <v>-1</v>
      </c>
      <c r="E11" s="16">
        <v>1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37">
        <v>0</v>
      </c>
    </row>
  </sheetData>
  <sheetProtection algorithmName="SHA-512" hashValue="M4LWGjWWlnVCXxDLyHml+KORxMeBvQrZybmnF3DY26tx7NJ21CGsT8qXGj6tn/MlK7oHgP6azpVX35osI97bGQ==" saltValue="NODlGGhsFQM5vYhoizs22g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57</vt:i4>
      </vt:variant>
    </vt:vector>
  </HeadingPairs>
  <TitlesOfParts>
    <vt:vector size="81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2019-05-23T11:13:54Z</dcterms:created>
  <dcterms:modified xsi:type="dcterms:W3CDTF">2019-05-31T11:33:26Z</dcterms:modified>
</cp:coreProperties>
</file>