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gDuyaI06AKHIA8Zjz218gBUxf2n/YtFtiyxUPBN8oFS2WVMI3C3EQUShxpw/g/5N1X8MQAUQwjzcn3ic+ndhtw==" workbookSaltValue="4Mg1nHNSo2r84DYFLcTK+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L42" i="12"/>
  <c r="J42" i="12"/>
  <c r="I42" i="12"/>
  <c r="D120" i="12" l="1"/>
  <c r="D80" i="12"/>
  <c r="E80" i="12"/>
  <c r="K42" i="12"/>
  <c r="H42" i="12"/>
  <c r="F42" i="12"/>
  <c r="D42" i="12"/>
  <c r="E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<sst xmlns="http://schemas.openxmlformats.org/spreadsheetml/2006/main" count="1912" uniqueCount="1099">
  <si>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</si>
  <si>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</si>
  <si>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</si>
  <si>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</si>
  <si>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</si>
  <si>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</si>
  <si>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Jaen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</si>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</sst>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85-4108-9355-1AAAAE81CC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85-4108-9355-1AAAAE81CC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1728</c:v>
                </c:pt>
                <c:pt idx="1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5-4108-9355-1AAAAE81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0-40DB-BD14-B6E42C0455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C0-40DB-BD14-B6E42C045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636</c:v>
                </c:pt>
                <c:pt idx="1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0-40DB-BD14-B6E42C045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9A-4401-920C-87AD250CB3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9A-4401-920C-87AD250CB3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9A-4401-920C-87AD250CB3F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35</c:v>
                </c:pt>
                <c:pt idx="1">
                  <c:v>720</c:v>
                </c:pt>
                <c:pt idx="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A-4401-920C-87AD250C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A-4EE8-AF3E-5CA2CCC65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DA-4EE8-AF3E-5CA2CCC65D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1473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A-4EE8-AF3E-5CA2CCC6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50-4238-A731-C07E49ABC6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50-4238-A731-C07E49ABC6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3537</c:v>
                </c:pt>
                <c:pt idx="1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0-4238-A731-C07E49AB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711</c:v>
              </c:pt>
              <c:pt idx="1">
                <c:v>1963</c:v>
              </c:pt>
              <c:pt idx="2">
                <c:v>15</c:v>
              </c:pt>
              <c:pt idx="3">
                <c:v>4</c:v>
              </c:pt>
              <c:pt idx="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5C2C-4B12-A001-EDBCC480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925084364454442E-2"/>
          <c:y val="0.1958330708661417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1231</c:v>
              </c:pt>
              <c:pt idx="1">
                <c:v>1692</c:v>
              </c:pt>
              <c:pt idx="2">
                <c:v>66</c:v>
              </c:pt>
              <c:pt idx="3">
                <c:v>16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EC1-4FA8-BAD1-791E7046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196</c:v>
              </c:pt>
              <c:pt idx="2">
                <c:v>26</c:v>
              </c:pt>
              <c:pt idx="3">
                <c:v>8</c:v>
              </c:pt>
              <c:pt idx="4">
                <c:v>40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683-4823-AD55-538896C7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136</c:v>
              </c:pt>
              <c:pt idx="1">
                <c:v>135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427-4520-B303-B055381A2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1794</c:v>
              </c:pt>
              <c:pt idx="1">
                <c:v>19</c:v>
              </c:pt>
              <c:pt idx="2">
                <c:v>251</c:v>
              </c:pt>
              <c:pt idx="3">
                <c:v>2</c:v>
              </c:pt>
              <c:pt idx="4">
                <c:v>20</c:v>
              </c:pt>
              <c:pt idx="5">
                <c:v>11</c:v>
              </c:pt>
              <c:pt idx="6">
                <c:v>11</c:v>
              </c:pt>
              <c:pt idx="7">
                <c:v>1</c:v>
              </c:pt>
              <c:pt idx="8">
                <c:v>25</c:v>
              </c:pt>
              <c:pt idx="9">
                <c:v>1027</c:v>
              </c:pt>
            </c:numLit>
          </c:val>
          <c:extLst>
            <c:ext xmlns:c16="http://schemas.microsoft.com/office/drawing/2014/chart" uri="{C3380CC4-5D6E-409C-BE32-E72D297353CC}">
              <c16:uniqueId val="{00000000-0C8D-4516-9D35-70C89047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21</c:v>
              </c:pt>
              <c:pt idx="2">
                <c:v>346</c:v>
              </c:pt>
              <c:pt idx="3">
                <c:v>374</c:v>
              </c:pt>
              <c:pt idx="4">
                <c:v>276</c:v>
              </c:pt>
              <c:pt idx="5">
                <c:v>112</c:v>
              </c:pt>
              <c:pt idx="6">
                <c:v>285</c:v>
              </c:pt>
              <c:pt idx="7">
                <c:v>332</c:v>
              </c:pt>
              <c:pt idx="8">
                <c:v>29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172-4804-9FBD-70F8919B2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98-44B1-A3DC-E3634245DD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98-44B1-A3DC-E3634245DD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98-44B1-A3DC-E3634245D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10859</c:v>
              </c:pt>
              <c:pt idx="1">
                <c:v>1461</c:v>
              </c:pt>
              <c:pt idx="2">
                <c:v>761</c:v>
              </c:pt>
              <c:pt idx="3">
                <c:v>226</c:v>
              </c:pt>
              <c:pt idx="4">
                <c:v>382</c:v>
              </c:pt>
              <c:pt idx="5">
                <c:v>3411</c:v>
              </c:pt>
              <c:pt idx="6">
                <c:v>156</c:v>
              </c:pt>
              <c:pt idx="7">
                <c:v>185</c:v>
              </c:pt>
              <c:pt idx="8">
                <c:v>809</c:v>
              </c:pt>
              <c:pt idx="9">
                <c:v>208</c:v>
              </c:pt>
              <c:pt idx="10">
                <c:v>8579</c:v>
              </c:pt>
              <c:pt idx="11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A63E-43A2-81C6-93358696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389</c:v>
              </c:pt>
              <c:pt idx="1">
                <c:v>150</c:v>
              </c:pt>
              <c:pt idx="2">
                <c:v>106</c:v>
              </c:pt>
              <c:pt idx="3">
                <c:v>601</c:v>
              </c:pt>
              <c:pt idx="4">
                <c:v>193</c:v>
              </c:pt>
              <c:pt idx="5">
                <c:v>54</c:v>
              </c:pt>
              <c:pt idx="6">
                <c:v>125</c:v>
              </c:pt>
              <c:pt idx="7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AE68-4A6D-974D-ABC9F8F0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</c:v>
              </c:pt>
              <c:pt idx="1">
                <c:v>199</c:v>
              </c:pt>
              <c:pt idx="2">
                <c:v>161</c:v>
              </c:pt>
              <c:pt idx="3">
                <c:v>94</c:v>
              </c:pt>
              <c:pt idx="4">
                <c:v>105</c:v>
              </c:pt>
              <c:pt idx="5">
                <c:v>602</c:v>
              </c:pt>
              <c:pt idx="6">
                <c:v>134</c:v>
              </c:pt>
              <c:pt idx="7">
                <c:v>47</c:v>
              </c:pt>
              <c:pt idx="8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0D7-4EC9-9317-2F5F6688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169</c:v>
              </c:pt>
              <c:pt idx="1">
                <c:v>283</c:v>
              </c:pt>
              <c:pt idx="2">
                <c:v>101</c:v>
              </c:pt>
              <c:pt idx="3">
                <c:v>189</c:v>
              </c:pt>
              <c:pt idx="4">
                <c:v>712</c:v>
              </c:pt>
              <c:pt idx="5">
                <c:v>99</c:v>
              </c:pt>
              <c:pt idx="6">
                <c:v>114</c:v>
              </c:pt>
              <c:pt idx="7">
                <c:v>203</c:v>
              </c:pt>
              <c:pt idx="8">
                <c:v>102</c:v>
              </c:pt>
              <c:pt idx="9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DAFF-4EE2-9A2D-7081E3A9C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243</c:v>
              </c:pt>
              <c:pt idx="1">
                <c:v>75</c:v>
              </c:pt>
              <c:pt idx="2">
                <c:v>210</c:v>
              </c:pt>
              <c:pt idx="3">
                <c:v>168</c:v>
              </c:pt>
              <c:pt idx="4">
                <c:v>663</c:v>
              </c:pt>
              <c:pt idx="5">
                <c:v>84</c:v>
              </c:pt>
              <c:pt idx="6">
                <c:v>137</c:v>
              </c:pt>
              <c:pt idx="7">
                <c:v>53</c:v>
              </c:pt>
              <c:pt idx="8">
                <c:v>192</c:v>
              </c:pt>
              <c:pt idx="9">
                <c:v>114</c:v>
              </c:pt>
              <c:pt idx="10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7336-4976-A5BE-B3C49E6C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13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51-4936-B648-B57E531C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</c:v>
              </c:pt>
              <c:pt idx="1">
                <c:v>6</c:v>
              </c:pt>
              <c:pt idx="2">
                <c:v>4</c:v>
              </c:pt>
              <c:pt idx="3">
                <c:v>16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4A-445D-9A68-4F3DADF2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6F-4636-9931-4F71E9D96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EF-461E-82B0-912F9F247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Aux!$F$2:$F$11</c:f>
              <c:strCache>
                <c:ptCount val="1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</c:v>
              </c:pt>
              <c:pt idx="1">
                <c:v>48</c:v>
              </c:pt>
              <c:pt idx="2">
                <c:v>22</c:v>
              </c:pt>
              <c:pt idx="3">
                <c:v>26</c:v>
              </c:pt>
              <c:pt idx="4">
                <c:v>26</c:v>
              </c:pt>
              <c:pt idx="5">
                <c:v>80</c:v>
              </c:pt>
              <c:pt idx="6">
                <c:v>28</c:v>
              </c:pt>
              <c:pt idx="7">
                <c:v>11</c:v>
              </c:pt>
              <c:pt idx="8">
                <c:v>11</c:v>
              </c:pt>
              <c:pt idx="9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03F3-4CB4-A4EA-4C3D2F3A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C8-4141-B557-FAAA558E21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C8-4141-B557-FAAA558E21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8-4141-B557-FAAA558E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9</c:v>
              </c:pt>
              <c:pt idx="2">
                <c:v>2</c:v>
              </c:pt>
              <c:pt idx="3">
                <c:v>7</c:v>
              </c:pt>
              <c:pt idx="4">
                <c:v>33</c:v>
              </c:pt>
              <c:pt idx="5">
                <c:v>1</c:v>
              </c:pt>
              <c:pt idx="6">
                <c:v>79</c:v>
              </c:pt>
              <c:pt idx="7">
                <c:v>1</c:v>
              </c:pt>
              <c:pt idx="8">
                <c:v>10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66F-4EF4-979B-E2C73F2EF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339</c:v>
              </c:pt>
              <c:pt idx="1">
                <c:v>467</c:v>
              </c:pt>
              <c:pt idx="2">
                <c:v>374</c:v>
              </c:pt>
              <c:pt idx="3">
                <c:v>177</c:v>
              </c:pt>
              <c:pt idx="4">
                <c:v>763</c:v>
              </c:pt>
              <c:pt idx="5">
                <c:v>85</c:v>
              </c:pt>
              <c:pt idx="6">
                <c:v>803</c:v>
              </c:pt>
              <c:pt idx="7">
                <c:v>345</c:v>
              </c:pt>
              <c:pt idx="8">
                <c:v>188</c:v>
              </c:pt>
              <c:pt idx="9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5C68-4065-9A46-2529B9D5D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D-4F1D-A41D-C5118EFCDA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4D-4F1D-A41D-C5118EFCDA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4D-4F1D-A41D-C5118EFCDAB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173</c:v>
                </c:pt>
                <c:pt idx="1">
                  <c:v>67</c:v>
                </c:pt>
                <c:pt idx="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D-4F1D-A41D-C5118EFCDA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E0-443B-B7B1-4D03A15665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E0-443B-B7B1-4D03A15665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E0-443B-B7B1-4D03A15665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E0-443B-B7B1-4D03A15665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1E0-443B-B7B1-4D03A15665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1E0-443B-B7B1-4D03A156652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1E0-443B-B7B1-4D03A156652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1E0-443B-B7B1-4D03A156652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1E0-443B-B7B1-4D03A1566528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E0-443B-B7B1-4D03A15665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186</c:v>
                </c:pt>
                <c:pt idx="1">
                  <c:v>24</c:v>
                </c:pt>
                <c:pt idx="2">
                  <c:v>6</c:v>
                </c:pt>
                <c:pt idx="3">
                  <c:v>74</c:v>
                </c:pt>
                <c:pt idx="4">
                  <c:v>45</c:v>
                </c:pt>
                <c:pt idx="5">
                  <c:v>0</c:v>
                </c:pt>
                <c:pt idx="6">
                  <c:v>7</c:v>
                </c:pt>
                <c:pt idx="7">
                  <c:v>3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E0-443B-B7B1-4D03A15665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3B-4924-890C-EA0EC3D61F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3B-4924-890C-EA0EC3D61F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3B-4924-890C-EA0EC3D61F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3B-4924-890C-EA0EC3D61F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63B-4924-890C-EA0EC3D61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316</c:v>
                </c:pt>
                <c:pt idx="1">
                  <c:v>143</c:v>
                </c:pt>
                <c:pt idx="2">
                  <c:v>27</c:v>
                </c:pt>
                <c:pt idx="3">
                  <c:v>149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3B-4924-890C-EA0EC3D6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C9-4CFA-A6DE-CBD9B67DFB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C9-4CFA-A6DE-CBD9B67DFB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C9-4CFA-A6DE-CBD9B67DFB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C9-4CFA-A6DE-CBD9B67DFB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C9-4CFA-A6DE-CBD9B67DFB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7C9-4CFA-A6DE-CBD9B67DFB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7C9-4CFA-A6DE-CBD9B67DFB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7C9-4CFA-A6DE-CBD9B67DFB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7C9-4CFA-A6DE-CBD9B67DFBE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7C9-4CFA-A6DE-CBD9B67DFBE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7C9-4CFA-A6DE-CBD9B67DFBE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7C9-4CFA-A6DE-CBD9B67DFBE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7C9-4CFA-A6DE-CBD9B67DFBE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7C9-4CFA-A6DE-CBD9B67DFB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7C9-4CFA-A6DE-CBD9B67DFBE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C9-4CFA-A6DE-CBD9B67DFB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22</c:v>
                </c:pt>
                <c:pt idx="2">
                  <c:v>2</c:v>
                </c:pt>
                <c:pt idx="3">
                  <c:v>7</c:v>
                </c:pt>
                <c:pt idx="4">
                  <c:v>23</c:v>
                </c:pt>
                <c:pt idx="5">
                  <c:v>20</c:v>
                </c:pt>
                <c:pt idx="6">
                  <c:v>11</c:v>
                </c:pt>
                <c:pt idx="7">
                  <c:v>17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16</c:v>
                </c:pt>
                <c:pt idx="12">
                  <c:v>26</c:v>
                </c:pt>
                <c:pt idx="13">
                  <c:v>3</c:v>
                </c:pt>
                <c:pt idx="14">
                  <c:v>42</c:v>
                </c:pt>
                <c:pt idx="15">
                  <c:v>3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C9-4CFA-A6DE-CBD9B67D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00-431B-949A-8A558294FA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00-431B-949A-8A558294FA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00-431B-949A-8A558294FA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00-431B-949A-8A558294FA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00-431B-949A-8A558294FA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E00-431B-949A-8A558294FA0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00-431B-949A-8A558294FA0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E00-431B-949A-8A558294FA0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E00-431B-949A-8A558294FA0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E00-431B-949A-8A558294FA0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E00-431B-949A-8A558294FA04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00-431B-949A-8A558294FA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00-431B-949A-8A558294FA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00-431B-949A-8A558294FA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00-431B-949A-8A558294FA0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132</c:v>
                </c:pt>
                <c:pt idx="1">
                  <c:v>1</c:v>
                </c:pt>
                <c:pt idx="2">
                  <c:v>165</c:v>
                </c:pt>
                <c:pt idx="3">
                  <c:v>11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00-431B-949A-8A558294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B2-41BA-8757-A07D77C9E5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B2-41BA-8757-A07D77C9E5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B2-41BA-8757-A07D77C9E5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B2-41BA-8757-A07D77C9E5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CB2-41BA-8757-A07D77C9E5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747</c:v>
                </c:pt>
                <c:pt idx="1">
                  <c:v>324</c:v>
                </c:pt>
                <c:pt idx="2">
                  <c:v>65</c:v>
                </c:pt>
                <c:pt idx="3">
                  <c:v>27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B2-41BA-8757-A07D77C9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3-4BC4-984C-C7781EC960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3-4BC4-984C-C7781EC960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03-4BC4-984C-C7781EC960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03-4BC4-984C-C7781EC960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03-4BC4-984C-C7781EC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94-4C43-9C6C-4EE24993AE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94-4C43-9C6C-4EE24993AE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94-4C43-9C6C-4EE24993AE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94-4C43-9C6C-4EE24993AE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94-4C43-9C6C-4EE24993AE1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94-4C43-9C6C-4EE24993AE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94-4C43-9C6C-4EE24993A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94-4C43-9C6C-4EE24993A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2897822576342"/>
          <c:y val="0.528192539468478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38-4EEC-8B53-5D8614ED45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38-4EEC-8B53-5D8614ED45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38-4EEC-8B53-5D8614ED45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146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8-4EEC-8B53-5D8614ED4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2-4D93-801B-78AB02AA5A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92-4D93-801B-78AB02AA5A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92-4D93-801B-78AB02AA5A3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92-4D93-801B-78AB02AA5A3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2-4D93-801B-78AB02AA5A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C6-499B-8F31-287C529672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C6-499B-8F31-287C529672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6-499B-8F31-287C52967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9F-4D33-BB46-5D8014B9CF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9F-4D33-BB46-5D8014B9CF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9F-4D33-BB46-5D8014B9CF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9F-4D33-BB46-5D8014B9CF8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F-4D33-BB46-5D8014B9CF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9F-4D33-BB46-5D8014B9C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11</c:v>
              </c:pt>
              <c:pt idx="2">
                <c:v>4</c:v>
              </c:pt>
              <c:pt idx="3">
                <c:v>1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2146-472F-B30F-189525AB8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136</c:v>
              </c:pt>
              <c:pt idx="1">
                <c:v>32</c:v>
              </c:pt>
              <c:pt idx="2">
                <c:v>3</c:v>
              </c:pt>
              <c:pt idx="3">
                <c:v>1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0AFB-46E5-B8FF-F457D98B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6</c:v>
              </c:pt>
              <c:pt idx="2">
                <c:v>8</c:v>
              </c:pt>
              <c:pt idx="3">
                <c:v>8</c:v>
              </c:pt>
              <c:pt idx="4">
                <c:v>106</c:v>
              </c:pt>
              <c:pt idx="5">
                <c:v>141</c:v>
              </c:pt>
              <c:pt idx="6">
                <c:v>36</c:v>
              </c:pt>
              <c:pt idx="7">
                <c:v>5</c:v>
              </c:pt>
              <c:pt idx="8">
                <c:v>1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CFA-4072-8E4E-D9A79B12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B9-43F3-88F6-E6860D66D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B9-43F3-88F6-E6860D66D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134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9-43F3-88F6-E6860D66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28-4B2E-B891-76DC061B1A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28-4B2E-B891-76DC061B1A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28-4B2E-B891-76DC061B1A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28-4B2E-B891-76DC061B1A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36</c:v>
                </c:pt>
                <c:pt idx="1">
                  <c:v>84</c:v>
                </c:pt>
                <c:pt idx="2">
                  <c:v>38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8-4B2E-B891-76DC061B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1128</c:v>
              </c:pt>
              <c:pt idx="1">
                <c:v>33</c:v>
              </c:pt>
              <c:pt idx="2">
                <c:v>4</c:v>
              </c:pt>
              <c:pt idx="3">
                <c:v>384</c:v>
              </c:pt>
            </c:numLit>
          </c:val>
          <c:extLst>
            <c:ext xmlns:c16="http://schemas.microsoft.com/office/drawing/2014/chart" uri="{C3380CC4-5D6E-409C-BE32-E72D297353CC}">
              <c16:uniqueId val="{00000000-C0D0-4695-BDC1-03C41346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414</c:v>
              </c:pt>
              <c:pt idx="1">
                <c:v>61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D6C2-45F0-98FA-0CB165F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9B-475C-9807-CCA49ABBC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9B-475C-9807-CCA49ABBC4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9B-475C-9807-CCA49ABBC4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630</c:v>
                </c:pt>
                <c:pt idx="1">
                  <c:v>175</c:v>
                </c:pt>
                <c:pt idx="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B-475C-9807-CCA49ABB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349</c:v>
              </c:pt>
              <c:pt idx="1">
                <c:v>204</c:v>
              </c:pt>
              <c:pt idx="2">
                <c:v>551</c:v>
              </c:pt>
              <c:pt idx="3">
                <c:v>504</c:v>
              </c:pt>
              <c:pt idx="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0777-4448-BCEA-58D334012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4061614173228347E-2"/>
                  <c:y val="-6.0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55-4636-A842-524C03BFD8B8}"/>
                </c:ext>
              </c:extLst>
            </c:dLbl>
            <c:dLbl>
              <c:idx val="2"/>
              <c:layout>
                <c:manualLayout>
                  <c:x val="-4.9688385826771743E-2"/>
                  <c:y val="-2.0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55-4636-A842-524C03BFD8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1279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07-4608-9EB1-E21AF162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7CC-4064-9F90-9461E17C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</c:v>
              </c:pt>
              <c:pt idx="1">
                <c:v>68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920-4E69-8F2C-B1A96B07A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80</c:v>
              </c:pt>
              <c:pt idx="2">
                <c:v>16</c:v>
              </c:pt>
              <c:pt idx="3">
                <c:v>1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3E4C-49D2-A969-B9E08A897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330</c:v>
              </c:pt>
              <c:pt idx="1">
                <c:v>9</c:v>
              </c:pt>
              <c:pt idx="2">
                <c:v>5</c:v>
              </c:pt>
              <c:pt idx="3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6458-4FFD-87ED-C9F05DB4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326</c:v>
              </c:pt>
              <c:pt idx="1">
                <c:v>10</c:v>
              </c:pt>
              <c:pt idx="2">
                <c:v>19</c:v>
              </c:pt>
              <c:pt idx="3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0-B03E-4E41-AE7C-80D0DB506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42</c:v>
              </c:pt>
              <c:pt idx="2">
                <c:v>7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4AFA-4841-AF28-C5F5F85AD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</c:v>
              </c:pt>
              <c:pt idx="1">
                <c:v>12</c:v>
              </c:pt>
              <c:pt idx="2">
                <c:v>7</c:v>
              </c:pt>
              <c:pt idx="3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A87A-4A00-B30E-04686F87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FDA-9E61-2DCA5DDF54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98-4FDA-9E61-2DCA5DDF5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37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8-4FDA-9E61-2DCA5DDF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89-43B1-AFA9-49CFE091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15-4AB0-A8BA-CC03240B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399</c:v>
              </c:pt>
              <c:pt idx="2">
                <c:v>20</c:v>
              </c:pt>
              <c:pt idx="3">
                <c:v>10</c:v>
              </c:pt>
              <c:pt idx="4">
                <c:v>34</c:v>
              </c:pt>
              <c:pt idx="5">
                <c:v>336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51-4D83-975A-A8A21E0BF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29</c:v>
              </c:pt>
              <c:pt idx="2">
                <c:v>2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872-4F39-95D2-E4010DD6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81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DDA6-48EB-9E9D-DEF27DC5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99E-45CB-9D7F-D65FC863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BA1-4C77-B87F-B824A5BD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4A-4CD2-B88D-8D7B33F3A7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4A-4CD2-B88D-8D7B33F3A7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2844</c:v>
                </c:pt>
                <c:pt idx="1">
                  <c:v>25434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A-4CD2-B88D-8D7B33F3A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75-45C9-A3C4-8189D377CD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75-45C9-A3C4-8189D377CD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75-45C9-A3C4-8189D377CD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154</c:v>
                </c:pt>
                <c:pt idx="1">
                  <c:v>137</c:v>
                </c:pt>
                <c:pt idx="2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5-45C9-A3C4-8189D377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59-4CE5-BECA-7199ACC21B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59-4CE5-BECA-7199ACC21B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1011</c:v>
                </c:pt>
                <c:pt idx="1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9-4CE5-BECA-7199ACC2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498475</xdr:colOff>
      <xdr:row>6</xdr:row>
      <xdr:rowOff>257175</xdr:rowOff>
    </xdr:from>
    <xdr:to>
      <xdr:col>22</xdr:col>
      <xdr:colOff>200025</xdr:colOff>
      <xdr:row>18</xdr:row>
      <xdr:rowOff>114300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37</xdr:row>
      <xdr:rowOff>171449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NC0DyV7ZY0HkG1UCFneuoNC67w6W4VfAs76lYnrEd53CVl/GoSMNITKSVPHGy0JxPaDUoV/Id/fEhWEQrap2Pg==" saltValue="ywk0y1dCHn6MN21Z87Xjk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0" t="s">
        <v>100</v>
      </c>
      <c r="D4" s="50" t="s">
        <v>847</v>
      </c>
      <c r="E4" s="51" t="s">
        <v>110</v>
      </c>
    </row>
    <row r="5" spans="1:5" ht="16.7" customHeight="1" thickTop="1" thickBot="1" x14ac:dyDescent="0.3">
      <c r="A5" s="11" t="s">
        <v>848</v>
      </c>
      <c r="B5" s="18"/>
      <c r="C5" s="13">
        <v>9</v>
      </c>
      <c r="D5" s="13">
        <v>17</v>
      </c>
      <c r="E5" s="23">
        <v>2</v>
      </c>
    </row>
    <row r="6" spans="1:5" ht="16.7" customHeight="1" thickTop="1" thickBot="1" x14ac:dyDescent="0.3">
      <c r="A6" s="11" t="s">
        <v>849</v>
      </c>
      <c r="B6" s="18"/>
      <c r="C6" s="13">
        <v>29</v>
      </c>
      <c r="D6" s="13">
        <v>22</v>
      </c>
      <c r="E6" s="23">
        <v>3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0</v>
      </c>
      <c r="E7" s="23">
        <v>2</v>
      </c>
    </row>
    <row r="8" spans="1:5" ht="16.7" customHeight="1" thickTop="1" thickBot="1" x14ac:dyDescent="0.3">
      <c r="A8" s="11" t="s">
        <v>851</v>
      </c>
      <c r="B8" s="18"/>
      <c r="C8" s="13">
        <v>17</v>
      </c>
      <c r="D8" s="13">
        <v>11</v>
      </c>
      <c r="E8" s="23">
        <v>2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1</v>
      </c>
      <c r="E10" s="23">
        <v>0</v>
      </c>
    </row>
    <row r="11" spans="1:5" ht="16.7" customHeight="1" thickTop="1" thickBot="1" x14ac:dyDescent="0.3">
      <c r="A11" s="53" t="s">
        <v>624</v>
      </c>
      <c r="B11" s="54"/>
      <c r="C11" s="52">
        <v>58</v>
      </c>
      <c r="D11" s="52">
        <v>51</v>
      </c>
      <c r="E11" s="52">
        <v>9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7</v>
      </c>
    </row>
    <row r="18" spans="1:3" ht="16.7" customHeight="1" x14ac:dyDescent="0.25">
      <c r="A18" s="207" t="s">
        <v>624</v>
      </c>
      <c r="B18" s="209"/>
      <c r="C18" s="48">
        <v>7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55</v>
      </c>
    </row>
    <row r="21" spans="1:3" ht="16.7" customHeight="1" x14ac:dyDescent="0.25">
      <c r="A21" s="11" t="s">
        <v>849</v>
      </c>
      <c r="B21" s="18"/>
      <c r="C21" s="23">
        <v>39</v>
      </c>
    </row>
    <row r="22" spans="1:3" ht="16.7" customHeight="1" x14ac:dyDescent="0.25">
      <c r="A22" s="11" t="s">
        <v>850</v>
      </c>
      <c r="B22" s="18"/>
      <c r="C22" s="23">
        <v>33</v>
      </c>
    </row>
    <row r="23" spans="1:3" ht="16.7" customHeight="1" x14ac:dyDescent="0.25">
      <c r="A23" s="11" t="s">
        <v>851</v>
      </c>
      <c r="B23" s="18"/>
      <c r="C23" s="23">
        <v>27</v>
      </c>
    </row>
    <row r="24" spans="1:3" ht="16.7" customHeight="1" x14ac:dyDescent="0.25">
      <c r="A24" s="11" t="s">
        <v>459</v>
      </c>
      <c r="B24" s="18"/>
      <c r="C24" s="23">
        <v>16</v>
      </c>
    </row>
    <row r="25" spans="1:3" ht="16.7" customHeight="1" x14ac:dyDescent="0.25">
      <c r="A25" s="11" t="s">
        <v>852</v>
      </c>
      <c r="B25" s="18"/>
      <c r="C25" s="23">
        <v>17</v>
      </c>
    </row>
    <row r="26" spans="1:3" ht="16.7" customHeight="1" x14ac:dyDescent="0.25">
      <c r="A26" s="207" t="s">
        <v>624</v>
      </c>
      <c r="B26" s="209"/>
      <c r="C26" s="48">
        <v>187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5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81</v>
      </c>
    </row>
    <row r="32" spans="1:3" ht="16.7" customHeight="1" x14ac:dyDescent="0.25">
      <c r="A32" s="11" t="s">
        <v>790</v>
      </c>
      <c r="B32" s="18"/>
      <c r="C32" s="23">
        <v>0</v>
      </c>
    </row>
    <row r="33" spans="1:3" ht="16.7" customHeight="1" x14ac:dyDescent="0.25">
      <c r="A33" s="11" t="s">
        <v>859</v>
      </c>
      <c r="B33" s="18"/>
      <c r="C33" s="23">
        <v>39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7" t="s">
        <v>624</v>
      </c>
      <c r="B38" s="209"/>
      <c r="C38" s="48">
        <v>125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3</v>
      </c>
    </row>
    <row r="42" spans="1:3" ht="16.7" customHeight="1" x14ac:dyDescent="0.25">
      <c r="A42" s="11" t="s">
        <v>849</v>
      </c>
      <c r="B42" s="18"/>
      <c r="C42" s="23">
        <v>14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8</v>
      </c>
    </row>
    <row r="45" spans="1:3" ht="16.7" customHeight="1" x14ac:dyDescent="0.25">
      <c r="A45" s="11" t="s">
        <v>459</v>
      </c>
      <c r="B45" s="18"/>
      <c r="C45" s="23">
        <v>5</v>
      </c>
    </row>
    <row r="46" spans="1:3" ht="16.7" customHeight="1" x14ac:dyDescent="0.25">
      <c r="A46" s="11" t="s">
        <v>852</v>
      </c>
      <c r="B46" s="18"/>
      <c r="C46" s="23">
        <v>4</v>
      </c>
    </row>
    <row r="47" spans="1:3" ht="16.7" customHeight="1" x14ac:dyDescent="0.25">
      <c r="A47" s="207" t="s">
        <v>624</v>
      </c>
      <c r="B47" s="209"/>
      <c r="C47" s="48">
        <v>34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23">
        <v>1</v>
      </c>
    </row>
    <row r="53" spans="1:3" x14ac:dyDescent="0.25">
      <c r="A53" s="195"/>
      <c r="B53" s="12" t="s">
        <v>78</v>
      </c>
      <c r="C53" s="23">
        <v>0</v>
      </c>
    </row>
    <row r="54" spans="1:3" x14ac:dyDescent="0.25">
      <c r="A54" s="193" t="s">
        <v>849</v>
      </c>
      <c r="B54" s="12" t="s">
        <v>77</v>
      </c>
      <c r="C54" s="23">
        <v>10</v>
      </c>
    </row>
    <row r="55" spans="1:3" x14ac:dyDescent="0.25">
      <c r="A55" s="195"/>
      <c r="B55" s="12" t="s">
        <v>78</v>
      </c>
      <c r="C55" s="23">
        <v>1</v>
      </c>
    </row>
    <row r="56" spans="1:3" x14ac:dyDescent="0.25">
      <c r="A56" s="193" t="s">
        <v>850</v>
      </c>
      <c r="B56" s="12" t="s">
        <v>77</v>
      </c>
      <c r="C56" s="23">
        <v>0</v>
      </c>
    </row>
    <row r="57" spans="1:3" x14ac:dyDescent="0.25">
      <c r="A57" s="195"/>
      <c r="B57" s="12" t="s">
        <v>78</v>
      </c>
      <c r="C57" s="23">
        <v>0</v>
      </c>
    </row>
    <row r="58" spans="1:3" x14ac:dyDescent="0.25">
      <c r="A58" s="193" t="s">
        <v>851</v>
      </c>
      <c r="B58" s="12" t="s">
        <v>77</v>
      </c>
      <c r="C58" s="23">
        <v>5</v>
      </c>
    </row>
    <row r="59" spans="1:3" x14ac:dyDescent="0.25">
      <c r="A59" s="195"/>
      <c r="B59" s="12" t="s">
        <v>78</v>
      </c>
      <c r="C59" s="23">
        <v>1</v>
      </c>
    </row>
    <row r="60" spans="1:3" x14ac:dyDescent="0.25">
      <c r="A60" s="193" t="s">
        <v>459</v>
      </c>
      <c r="B60" s="12" t="s">
        <v>77</v>
      </c>
      <c r="C60" s="23">
        <v>2</v>
      </c>
    </row>
    <row r="61" spans="1:3" x14ac:dyDescent="0.25">
      <c r="A61" s="195"/>
      <c r="B61" s="12" t="s">
        <v>78</v>
      </c>
      <c r="C61" s="23">
        <v>1</v>
      </c>
    </row>
    <row r="62" spans="1:3" x14ac:dyDescent="0.25">
      <c r="A62" s="193" t="s">
        <v>852</v>
      </c>
      <c r="B62" s="12" t="s">
        <v>77</v>
      </c>
      <c r="C62" s="23">
        <v>1</v>
      </c>
    </row>
    <row r="63" spans="1:3" x14ac:dyDescent="0.25">
      <c r="A63" s="195"/>
      <c r="B63" s="12" t="s">
        <v>78</v>
      </c>
      <c r="C63" s="23">
        <v>1</v>
      </c>
    </row>
    <row r="64" spans="1:3" ht="16.7" customHeight="1" x14ac:dyDescent="0.25">
      <c r="A64" s="207" t="s">
        <v>624</v>
      </c>
      <c r="B64" s="209"/>
      <c r="C64" s="48">
        <v>23</v>
      </c>
    </row>
  </sheetData>
  <sheetProtection algorithmName="SHA-512" hashValue="2AHZ5r3Pmk5S5yxj1dad5gT1ju71l5zXgmJCMr4jEMZc195nJ5w9AgzERJ89vUXmc1JQ5HfCJhFxtzEJLSaeTg==" saltValue="uHGx341LNXhLEw3jlVZ3b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6" t="s">
        <v>864</v>
      </c>
      <c r="D4" s="46" t="s">
        <v>60</v>
      </c>
      <c r="E4" s="46" t="s">
        <v>704</v>
      </c>
      <c r="F4" s="46" t="s">
        <v>865</v>
      </c>
    </row>
    <row r="5" spans="1:6" x14ac:dyDescent="0.25">
      <c r="A5" s="193" t="s">
        <v>866</v>
      </c>
      <c r="B5" s="12" t="s">
        <v>867</v>
      </c>
      <c r="C5" s="13">
        <v>0</v>
      </c>
      <c r="D5" s="13">
        <v>0</v>
      </c>
      <c r="E5" s="13">
        <v>0</v>
      </c>
      <c r="F5" s="23">
        <v>0</v>
      </c>
    </row>
    <row r="6" spans="1:6" x14ac:dyDescent="0.25">
      <c r="A6" s="195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3" t="s">
        <v>871</v>
      </c>
      <c r="B8" s="12" t="s">
        <v>872</v>
      </c>
      <c r="C8" s="13">
        <v>1</v>
      </c>
      <c r="D8" s="13">
        <v>1</v>
      </c>
      <c r="E8" s="13">
        <v>0</v>
      </c>
      <c r="F8" s="23">
        <v>0</v>
      </c>
    </row>
    <row r="9" spans="1:6" x14ac:dyDescent="0.25">
      <c r="A9" s="194"/>
      <c r="B9" s="12" t="s">
        <v>873</v>
      </c>
      <c r="C9" s="13">
        <v>0</v>
      </c>
      <c r="D9" s="13">
        <v>2</v>
      </c>
      <c r="E9" s="13">
        <v>1</v>
      </c>
      <c r="F9" s="23">
        <v>0</v>
      </c>
    </row>
    <row r="10" spans="1:6" x14ac:dyDescent="0.25">
      <c r="A10" s="195"/>
      <c r="B10" s="12" t="s">
        <v>874</v>
      </c>
      <c r="C10" s="13">
        <v>1</v>
      </c>
      <c r="D10" s="13">
        <v>1</v>
      </c>
      <c r="E10" s="13">
        <v>0</v>
      </c>
      <c r="F10" s="23">
        <v>0</v>
      </c>
    </row>
    <row r="11" spans="1:6" x14ac:dyDescent="0.25">
      <c r="A11" s="193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5"/>
      <c r="B12" s="12" t="s">
        <v>877</v>
      </c>
      <c r="C12" s="13">
        <v>1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1</v>
      </c>
    </row>
    <row r="14" spans="1:6" x14ac:dyDescent="0.25">
      <c r="A14" s="193" t="s">
        <v>880</v>
      </c>
      <c r="B14" s="12" t="s">
        <v>881</v>
      </c>
      <c r="C14" s="13">
        <v>0</v>
      </c>
      <c r="D14" s="13">
        <v>4</v>
      </c>
      <c r="E14" s="13">
        <v>0</v>
      </c>
      <c r="F14" s="23">
        <v>0</v>
      </c>
    </row>
    <row r="15" spans="1:6" x14ac:dyDescent="0.25">
      <c r="A15" s="194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4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5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1" t="s">
        <v>624</v>
      </c>
      <c r="B21" s="212"/>
      <c r="C21" s="52">
        <v>3</v>
      </c>
      <c r="D21" s="52">
        <v>8</v>
      </c>
      <c r="E21" s="52">
        <v>1</v>
      </c>
      <c r="F21" s="52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1</v>
      </c>
    </row>
    <row r="26" spans="1:6" ht="16.7" customHeight="1" x14ac:dyDescent="0.25">
      <c r="A26" s="207" t="s">
        <v>624</v>
      </c>
      <c r="B26" s="209"/>
      <c r="C26" s="48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0</v>
      </c>
    </row>
    <row r="29" spans="1:6" ht="16.7" customHeight="1" x14ac:dyDescent="0.25">
      <c r="A29" s="11" t="s">
        <v>893</v>
      </c>
      <c r="B29" s="18"/>
      <c r="C29" s="23">
        <v>1</v>
      </c>
    </row>
    <row r="30" spans="1:6" ht="16.7" customHeight="1" x14ac:dyDescent="0.25">
      <c r="A30" s="11" t="s">
        <v>78</v>
      </c>
      <c r="B30" s="18"/>
      <c r="C30" s="23">
        <v>1</v>
      </c>
    </row>
    <row r="31" spans="1:6" ht="16.7" customHeight="1" x14ac:dyDescent="0.25">
      <c r="A31" s="207" t="s">
        <v>624</v>
      </c>
      <c r="B31" s="209"/>
      <c r="C31" s="48">
        <v>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8</v>
      </c>
    </row>
    <row r="34" spans="1:3" ht="16.7" customHeight="1" x14ac:dyDescent="0.25">
      <c r="A34" s="11" t="s">
        <v>896</v>
      </c>
      <c r="B34" s="18"/>
      <c r="C34" s="23">
        <v>1</v>
      </c>
    </row>
    <row r="35" spans="1:3" ht="16.7" customHeight="1" x14ac:dyDescent="0.25">
      <c r="A35" s="207" t="s">
        <v>624</v>
      </c>
      <c r="B35" s="209"/>
      <c r="C35" s="48">
        <v>9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O4qC4bBISkMvy8kZXfsy1PV4I8Zmox+a2JAzuL4RahQFJ7pL3HBR8DZculM76I5AmM5M7jSjF9oAcVZSM/5/OA==" saltValue="WnggiWMoVbyGjCqn/v6be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D29" sqref="D29"/>
    </sheetView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5" t="s">
        <v>1006</v>
      </c>
      <c r="D1" s="215"/>
      <c r="E1" s="215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8"/>
    </row>
    <row r="3" spans="1:92" s="107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8"/>
    </row>
    <row r="4" spans="1:92" s="109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7"/>
      <c r="AW6" s="216"/>
      <c r="AX6" s="216"/>
      <c r="AY6" s="216"/>
      <c r="AZ6" s="216"/>
      <c r="BA6" s="218"/>
      <c r="BE6" s="115" t="s">
        <v>109</v>
      </c>
      <c r="BF6" s="114" t="s">
        <v>110</v>
      </c>
      <c r="BG6" s="116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27363</v>
      </c>
      <c r="D7" s="123">
        <f>SUM(DatosGenerales!C16:C20)</f>
        <v>2844</v>
      </c>
      <c r="E7" s="124">
        <f>SUM(DatosGenerales!C13:C15)</f>
        <v>25434</v>
      </c>
      <c r="I7" s="125">
        <f>DatosGenerales!C27</f>
        <v>1693</v>
      </c>
      <c r="J7" s="123">
        <f>DatosGenerales!C28</f>
        <v>154</v>
      </c>
      <c r="K7" s="122">
        <f>SUM(DatosGenerales!C29:C30)</f>
        <v>137</v>
      </c>
      <c r="L7" s="123">
        <f>DatosGenerales!C32</f>
        <v>1231</v>
      </c>
      <c r="M7" s="122">
        <f>DatosGenerales!C81</f>
        <v>1011</v>
      </c>
      <c r="N7" s="126">
        <f>L7-M7</f>
        <v>220</v>
      </c>
      <c r="O7" s="126"/>
      <c r="Q7" s="127">
        <f>DatosGenerales!C32</f>
        <v>1231</v>
      </c>
      <c r="R7" s="128">
        <f>DatosGenerales!C43</f>
        <v>1692</v>
      </c>
      <c r="S7" s="128">
        <f>DatosGenerales!C44</f>
        <v>66</v>
      </c>
      <c r="T7" s="128">
        <f>DatosGenerales!C55</f>
        <v>16</v>
      </c>
      <c r="U7" s="128">
        <f>DatosGenerales!C66</f>
        <v>3</v>
      </c>
      <c r="V7" s="129">
        <f>SUM(Q7:U7)</f>
        <v>3008</v>
      </c>
      <c r="Z7" s="125">
        <f>SUM(DatosGenerales!C90,DatosGenerales!C91,DatosGenerales!C93)</f>
        <v>1728</v>
      </c>
      <c r="AA7" s="123">
        <f>SUM(DatosGenerales!C92,DatosGenerales!C94)</f>
        <v>439</v>
      </c>
      <c r="AB7" s="123">
        <f>DatosGenerales!C90</f>
        <v>1473</v>
      </c>
      <c r="AC7" s="130">
        <f>DatosGenerales!C91</f>
        <v>204</v>
      </c>
      <c r="AH7" s="125">
        <f>SUM(DatosGenerales!C98,DatosGenerales!C99,DatosGenerales!C101)</f>
        <v>74</v>
      </c>
      <c r="AI7" s="123">
        <f>SUM(DatosGenerales!C100,DatosGenerales!C102)</f>
        <v>16</v>
      </c>
      <c r="AJ7" s="123">
        <f>DatosGenerales!C98</f>
        <v>59</v>
      </c>
      <c r="AK7" s="130">
        <f>DatosGenerales!C99</f>
        <v>10</v>
      </c>
      <c r="AP7" s="125">
        <f>SUM(DatosGenerales!C116:C117)</f>
        <v>146</v>
      </c>
      <c r="AQ7" s="123">
        <f>SUM(DatosGenerales!C118:C119)</f>
        <v>14</v>
      </c>
      <c r="AR7" s="130">
        <f>SUM(DatosGenerales!C120:C121)</f>
        <v>4</v>
      </c>
      <c r="AV7" s="125">
        <f>DatosGenerales!C125</f>
        <v>8</v>
      </c>
      <c r="AW7" s="123">
        <f>DatosGenerales!C126</f>
        <v>196</v>
      </c>
      <c r="AX7" s="123">
        <f>DatosGenerales!C127</f>
        <v>26</v>
      </c>
      <c r="AY7" s="123">
        <f>DatosGenerales!C128</f>
        <v>8</v>
      </c>
      <c r="AZ7" s="123">
        <f>DatosGenerales!C129</f>
        <v>40</v>
      </c>
      <c r="BA7" s="130">
        <f>DatosGenerales!C130</f>
        <v>3</v>
      </c>
      <c r="BE7" s="125">
        <f>DatosGenerales!C131</f>
        <v>136</v>
      </c>
      <c r="BF7" s="123">
        <f>DatosGenerales!C132</f>
        <v>135</v>
      </c>
      <c r="BG7" s="129">
        <f>DatosGenerales!C134</f>
        <v>26</v>
      </c>
      <c r="BK7" s="125">
        <f>DatosGenerales!C233</f>
        <v>1794</v>
      </c>
      <c r="BL7" s="128">
        <f>DatosGenerales!C237</f>
        <v>19</v>
      </c>
      <c r="BM7" s="128">
        <f>DatosGenerales!C271</f>
        <v>251</v>
      </c>
      <c r="BN7" s="128">
        <f>DatosGenerales!C273</f>
        <v>2</v>
      </c>
      <c r="BO7" s="128">
        <f>DatosGenerales!C283</f>
        <v>20</v>
      </c>
      <c r="BP7" s="128">
        <f>DatosGenerales!C287</f>
        <v>0</v>
      </c>
      <c r="BQ7" s="128">
        <f>DatosGenerales!C299</f>
        <v>11</v>
      </c>
      <c r="BR7" s="128">
        <f>DatosGenerales!C303</f>
        <v>11</v>
      </c>
      <c r="BS7" s="130">
        <f>DatosGenerales!C307</f>
        <v>1</v>
      </c>
      <c r="BT7" s="130">
        <f>DatosGenerales!C321</f>
        <v>25</v>
      </c>
      <c r="BU7" s="130">
        <f>DatosGenerales!C344</f>
        <v>1027</v>
      </c>
      <c r="BX7" s="125">
        <f>DatosGenerales!C176</f>
        <v>630</v>
      </c>
      <c r="BY7" s="123">
        <f>DatosGenerales!C177</f>
        <v>175</v>
      </c>
      <c r="BZ7" s="130">
        <f>DatosGenerales!C178</f>
        <v>549</v>
      </c>
      <c r="CE7" s="125">
        <f>DatosGenerales!C184</f>
        <v>37</v>
      </c>
      <c r="CF7" s="130">
        <f>DatosGenerales!C187</f>
        <v>263</v>
      </c>
      <c r="CL7" s="125">
        <f>DatosGenerales!C35</f>
        <v>3537</v>
      </c>
      <c r="CM7" s="130">
        <f>DatosGenerales!C36</f>
        <v>1960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636</v>
      </c>
      <c r="BL53" s="143">
        <f>SUM(DatosGenerales!C221,DatosGenerales!C223,DatosGenerales!C225)</f>
        <v>507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35</v>
      </c>
      <c r="BL66" s="143">
        <f>SUM(DatosGenerales!C222:C223)</f>
        <v>720</v>
      </c>
      <c r="BM66" s="143">
        <f>SUM(DatosGenerales!C224:C225)</f>
        <v>388</v>
      </c>
      <c r="BN66" s="143"/>
      <c r="BO66" s="121"/>
      <c r="BP66" s="121"/>
      <c r="BQ66" s="121"/>
      <c r="BR66" s="121"/>
      <c r="BS66" s="121"/>
    </row>
  </sheetData>
  <sheetProtection algorithmName="SHA-512" hashValue="zMCSmQYkkgG+LTH4SXJsyfxvSSSG6d0pXcVrfNefMPkIOTK16FnvKWmfq2p0YPGgX3oBNPBYCUjXtCL/f6oXSg==" saltValue="8aG2ZEcQuIob3NfUW9OAM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b7FMD7RTxy+3UzHAoxsN4O4mx1X6Xn/Hayfewr0u8nlnrYVmKeZsvVXVknX9BRjQZY+W5jS+NAeIZnKk9osvkw==" saltValue="VCAx+Mtn3yuYiJxe4S4eg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20" t="s">
        <v>1066</v>
      </c>
      <c r="D1" s="220"/>
      <c r="E1" s="220"/>
      <c r="F1" s="220"/>
      <c r="G1" s="220"/>
      <c r="H1" s="220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5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49"/>
      <c r="AC6" s="107"/>
      <c r="AN6" s="107"/>
    </row>
    <row r="7" spans="1:47" s="109" customFormat="1" ht="20.85" customHeight="1" x14ac:dyDescent="0.25">
      <c r="C7" s="219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1"/>
      <c r="M7" s="222"/>
      <c r="N7" s="222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9"/>
      <c r="D8" s="128">
        <f>DatosMenores!C49</f>
        <v>747</v>
      </c>
      <c r="E8" s="128">
        <f>DatosMenores!C50</f>
        <v>324</v>
      </c>
      <c r="F8" s="128">
        <f>DatosMenores!C51</f>
        <v>65</v>
      </c>
      <c r="G8" s="128">
        <f>DatosMenores!C52</f>
        <v>27</v>
      </c>
      <c r="H8" s="122">
        <f>DatosMenores!C53</f>
        <v>15</v>
      </c>
      <c r="I8" s="105"/>
      <c r="L8" s="122">
        <f>DatosMenores!C43</f>
        <v>173</v>
      </c>
      <c r="M8" s="123">
        <f>DatosMenores!C44</f>
        <v>67</v>
      </c>
      <c r="N8" s="123">
        <f>DatosMenores!C45</f>
        <v>106</v>
      </c>
      <c r="O8" s="123">
        <f>DatosMenores!C46</f>
        <v>16</v>
      </c>
      <c r="P8" s="124">
        <f>DatosMenores!C47</f>
        <v>0</v>
      </c>
      <c r="S8" s="122">
        <f>DatosMenores!C25</f>
        <v>186</v>
      </c>
      <c r="T8" s="123">
        <f>SUM(DatosMenores!C26:C29)</f>
        <v>24</v>
      </c>
      <c r="U8" s="123">
        <f>DatosMenores!C30</f>
        <v>6</v>
      </c>
      <c r="V8" s="123">
        <f>DatosMenores!C31</f>
        <v>74</v>
      </c>
      <c r="W8" s="123">
        <f>DatosMenores!C32</f>
        <v>45</v>
      </c>
      <c r="X8" s="123">
        <f>DatosMenores!C33</f>
        <v>0</v>
      </c>
      <c r="Y8" s="123">
        <f>DatosMenores!C35</f>
        <v>7</v>
      </c>
      <c r="Z8" s="123">
        <f>DatosMenores!C34</f>
        <v>3</v>
      </c>
      <c r="AA8" s="124">
        <f>DatosMenores!C36</f>
        <v>108</v>
      </c>
      <c r="AC8" s="107"/>
      <c r="AE8" s="127">
        <f>DatosMenores!C4</f>
        <v>0</v>
      </c>
      <c r="AF8" s="128">
        <f>DatosMenores!C5</f>
        <v>22</v>
      </c>
      <c r="AG8" s="128">
        <f>DatosMenores!C6</f>
        <v>2</v>
      </c>
      <c r="AH8" s="128">
        <f>DatosMenores!C7</f>
        <v>7</v>
      </c>
      <c r="AI8" s="128">
        <f>DatosMenores!C8</f>
        <v>23</v>
      </c>
      <c r="AJ8" s="122">
        <f>DatosMenores!C9</f>
        <v>20</v>
      </c>
      <c r="AK8" s="128">
        <f>DatosMenores!C10</f>
        <v>11</v>
      </c>
      <c r="AL8" s="128">
        <f>DatosMenores!C11</f>
        <v>17</v>
      </c>
      <c r="AM8" s="124">
        <f>DatosMenores!C12</f>
        <v>3</v>
      </c>
      <c r="AN8" s="107"/>
      <c r="AP8" s="127">
        <f>DatosMenores!C60</f>
        <v>132</v>
      </c>
      <c r="AQ8" s="127">
        <f>DatosMenores!C61</f>
        <v>1</v>
      </c>
      <c r="AR8" s="128">
        <f>DatosMenores!C62</f>
        <v>165</v>
      </c>
      <c r="AS8" s="128">
        <f>DatosMenores!C65</f>
        <v>11</v>
      </c>
      <c r="AT8" s="128">
        <f>DatosMenores!C66</f>
        <v>24</v>
      </c>
      <c r="AU8" s="122">
        <f>DatosMenores!C67</f>
        <v>0</v>
      </c>
    </row>
    <row r="9" spans="1:47" ht="14.85" customHeight="1" x14ac:dyDescent="0.25">
      <c r="B9" s="131"/>
      <c r="C9" s="219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9"/>
      <c r="D10" s="122">
        <f>DatosMenores!C54</f>
        <v>316</v>
      </c>
      <c r="E10" s="123">
        <f>DatosMenores!C55</f>
        <v>143</v>
      </c>
      <c r="F10" s="130">
        <f>DatosMenores!C56</f>
        <v>27</v>
      </c>
      <c r="G10" s="130">
        <f>DatosMenores!C57</f>
        <v>149</v>
      </c>
      <c r="H10" s="130">
        <f>DatosMenores!C58</f>
        <v>72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6</v>
      </c>
      <c r="AF11" s="128">
        <f>DatosMenores!C14</f>
        <v>2</v>
      </c>
      <c r="AG11" s="128">
        <f>DatosMenores!C15</f>
        <v>16</v>
      </c>
      <c r="AH11" s="128">
        <f>DatosMenores!C16</f>
        <v>26</v>
      </c>
      <c r="AI11" s="128">
        <f>DatosMenores!C17</f>
        <v>3</v>
      </c>
      <c r="AJ11" s="128">
        <f>DatosMenores!C19</f>
        <v>3</v>
      </c>
      <c r="AK11" s="128">
        <f>DatosMenores!C20</f>
        <v>1</v>
      </c>
      <c r="AL11" s="124">
        <f>DatosMenores!C18</f>
        <v>42</v>
      </c>
      <c r="AP11" s="127">
        <f>DatosMenores!C69</f>
        <v>0</v>
      </c>
      <c r="AQ11" s="128">
        <f>DatosMenores!C68</f>
        <v>20</v>
      </c>
      <c r="AR11" s="128">
        <f>DatosMenores!C70</f>
        <v>0</v>
      </c>
      <c r="AS11" s="127">
        <f>DatosMenores!C63</f>
        <v>0</v>
      </c>
      <c r="AT11" s="122">
        <f>DatosMenores!C64</f>
        <v>57</v>
      </c>
    </row>
  </sheetData>
  <sheetProtection algorithmName="SHA-512" hashValue="6Fl/KhPje78xN12X2P/91BFTaMK7JJRmjHSJfIyt77EG4rnDzd25QwDc0QrS1YPbEGSKFTQqNQOp7qOkJMESpA==" saltValue="nls6OhvqjTTKcaRiO7EaN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1075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11</v>
      </c>
      <c r="E4" s="165"/>
      <c r="F4" s="168" t="s">
        <v>1081</v>
      </c>
      <c r="G4" s="170">
        <f>DatosViolenciaDoméstica!E58</f>
        <v>59</v>
      </c>
      <c r="H4" s="171"/>
    </row>
    <row r="5" spans="1:29" x14ac:dyDescent="0.2">
      <c r="C5" s="168" t="s">
        <v>12</v>
      </c>
      <c r="D5" s="169">
        <f>DatosViolenciaDoméstica!C5</f>
        <v>297</v>
      </c>
      <c r="E5" s="165"/>
      <c r="F5" s="168" t="s">
        <v>1082</v>
      </c>
      <c r="G5" s="172">
        <f>DatosViolenciaDoméstica!F58</f>
        <v>114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124</v>
      </c>
      <c r="E6" s="165"/>
    </row>
    <row r="7" spans="1:29" x14ac:dyDescent="0.2">
      <c r="C7" s="168" t="s">
        <v>55</v>
      </c>
      <c r="D7" s="169">
        <f>DatosViolenciaDoméstica!C7</f>
        <v>3</v>
      </c>
      <c r="E7" s="165"/>
    </row>
    <row r="8" spans="1:29" x14ac:dyDescent="0.2">
      <c r="C8" s="168" t="s">
        <v>1084</v>
      </c>
      <c r="D8" s="169">
        <f>DatosViolenciaDoméstica!C8</f>
        <v>2</v>
      </c>
      <c r="E8" s="165"/>
    </row>
    <row r="9" spans="1:29" x14ac:dyDescent="0.2">
      <c r="C9" s="168" t="s">
        <v>1085</v>
      </c>
      <c r="D9" s="169">
        <f>SUM(DatosViolenciaDoméstica!C9:C10)</f>
        <v>3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Y2BEZaxNTpT+fI3PkbxmIQQ87KuNG8LlkcHzUCXHwykL491ljm8om3RRy0n0cWyMkuXGb7gzzg5CVS7UrwDKtg==" saltValue="hTfkBX4/ucQNwhee7xtri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1086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1435</v>
      </c>
      <c r="E4" s="165"/>
      <c r="F4" s="168" t="s">
        <v>1081</v>
      </c>
      <c r="G4" s="170">
        <f>DatosViolenciaGénero!E72</f>
        <v>62</v>
      </c>
      <c r="H4" s="171"/>
    </row>
    <row r="5" spans="1:29" x14ac:dyDescent="0.2">
      <c r="C5" s="168" t="s">
        <v>35</v>
      </c>
      <c r="D5" s="169">
        <f>DatosViolenciaGénero!C5</f>
        <v>509</v>
      </c>
      <c r="E5" s="165"/>
      <c r="F5" s="168" t="s">
        <v>1082</v>
      </c>
      <c r="G5" s="170">
        <f>DatosViolenciaGénero!F72</f>
        <v>481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369</v>
      </c>
      <c r="G6" s="165"/>
    </row>
    <row r="7" spans="1:29" x14ac:dyDescent="0.2">
      <c r="C7" s="168" t="s">
        <v>55</v>
      </c>
      <c r="D7" s="179">
        <f>DatosViolenciaGénero!C9</f>
        <v>5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0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124</v>
      </c>
      <c r="G10" s="165"/>
    </row>
    <row r="11" spans="1:29" x14ac:dyDescent="0.2">
      <c r="C11" s="168" t="s">
        <v>1084</v>
      </c>
      <c r="D11" s="179">
        <f>DatosViolenciaGénero!C10</f>
        <v>5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BRkLRjbsKzmJ/7XhwvcOjXXFgQdkBgjHow+ysPWo0gcJsbDGW8Xpbdv+oGRY53kktzwKQSArZae0oIqdjaMiCg==" saltValue="FKZengTyQz4xKAWAi2h9T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6" t="s">
        <v>1089</v>
      </c>
      <c r="D1" s="226"/>
      <c r="E1" s="226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Y7UbPdL9pfdHQ8n1O0HjuzafM1ohN1sq+abZsn++77bEOxs4M177kuxf0wZvWEt6cvm/7Fm5+VhPaC7mfCHVoA==" saltValue="c0vAw1X9uogIMX03E6Z2t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6" t="s">
        <v>1093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YNuopHqYbjAi5TUgt2sHMTdnRKTyawIQand2Hs5rwKrIpGk+HHmsQQF+Asjno5zWp700ucM8MWn0anmavJzfaw==" saltValue="Xqdj7ZLwJzfqrmH+FSc/j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6" t="s">
        <v>1097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1</v>
      </c>
      <c r="N6" s="191">
        <f>DatosMedioAmbiente!C54</f>
        <v>10</v>
      </c>
      <c r="O6" s="191">
        <f>DatosMedioAmbiente!C56</f>
        <v>0</v>
      </c>
      <c r="P6" s="191">
        <f>DatosMedioAmbiente!C58</f>
        <v>5</v>
      </c>
      <c r="Q6" s="191">
        <f>DatosMedioAmbiente!C60</f>
        <v>2</v>
      </c>
      <c r="R6" s="191">
        <f>DatosMedioAmbiente!C62</f>
        <v>1</v>
      </c>
      <c r="U6" s="191">
        <f>DatosMedioAmbiente!C53</f>
        <v>0</v>
      </c>
      <c r="V6" s="191">
        <f>DatosMedioAmbiente!C55</f>
        <v>1</v>
      </c>
      <c r="W6" s="191">
        <f>DatosMedioAmbiente!C57</f>
        <v>0</v>
      </c>
      <c r="X6" s="191">
        <f>DatosMedioAmbiente!C59</f>
        <v>1</v>
      </c>
      <c r="Y6" s="191">
        <f>DatosMedioAmbiente!C61</f>
        <v>1</v>
      </c>
      <c r="Z6" s="191">
        <f>DatosMedioAmbiente!C63</f>
        <v>1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YPRoJASSTktsgNFcZidIpvw27PnASsL2a4dPyNqzOBvUq4VIryg1HMFeJOKDCsz3XqfQx0wipLGD2trTOTRRWw==" saltValue="vvtWAiKPHQ67EvLd8sViv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4373</v>
      </c>
      <c r="D8" s="13">
        <v>4471</v>
      </c>
      <c r="E8" s="14">
        <v>-2.1919033773205102E-2</v>
      </c>
    </row>
    <row r="9" spans="1:5" x14ac:dyDescent="0.25">
      <c r="A9" s="194"/>
      <c r="B9" s="12" t="s">
        <v>18</v>
      </c>
      <c r="C9" s="13">
        <v>27363</v>
      </c>
      <c r="D9" s="13">
        <v>29021</v>
      </c>
      <c r="E9" s="14">
        <v>-5.71310430378002E-2</v>
      </c>
    </row>
    <row r="10" spans="1:5" x14ac:dyDescent="0.25">
      <c r="A10" s="194"/>
      <c r="B10" s="12" t="s">
        <v>19</v>
      </c>
      <c r="C10" s="13">
        <v>25674</v>
      </c>
      <c r="D10" s="13">
        <v>27327</v>
      </c>
      <c r="E10" s="14">
        <v>-6.0489625644966502E-2</v>
      </c>
    </row>
    <row r="11" spans="1:5" x14ac:dyDescent="0.25">
      <c r="A11" s="194"/>
      <c r="B11" s="12" t="s">
        <v>20</v>
      </c>
      <c r="C11" s="13">
        <v>307</v>
      </c>
      <c r="D11" s="13">
        <v>325</v>
      </c>
      <c r="E11" s="14">
        <v>-5.53846153846154E-2</v>
      </c>
    </row>
    <row r="12" spans="1:5" x14ac:dyDescent="0.25">
      <c r="A12" s="195"/>
      <c r="B12" s="12" t="s">
        <v>21</v>
      </c>
      <c r="C12" s="13">
        <v>3521</v>
      </c>
      <c r="D12" s="13">
        <v>3832</v>
      </c>
      <c r="E12" s="14">
        <v>-8.1158663883089802E-2</v>
      </c>
    </row>
    <row r="13" spans="1:5" x14ac:dyDescent="0.25">
      <c r="A13" s="193" t="s">
        <v>22</v>
      </c>
      <c r="B13" s="12" t="s">
        <v>23</v>
      </c>
      <c r="C13" s="13">
        <v>7412</v>
      </c>
      <c r="D13" s="13">
        <v>7564</v>
      </c>
      <c r="E13" s="14">
        <v>-2.0095187731359099E-2</v>
      </c>
    </row>
    <row r="14" spans="1:5" x14ac:dyDescent="0.25">
      <c r="A14" s="194"/>
      <c r="B14" s="12" t="s">
        <v>24</v>
      </c>
      <c r="C14" s="13">
        <v>7548</v>
      </c>
      <c r="D14" s="13">
        <v>8040</v>
      </c>
      <c r="E14" s="14">
        <v>-6.1194029850746297E-2</v>
      </c>
    </row>
    <row r="15" spans="1:5" x14ac:dyDescent="0.25">
      <c r="A15" s="195"/>
      <c r="B15" s="12" t="s">
        <v>25</v>
      </c>
      <c r="C15" s="13">
        <v>10474</v>
      </c>
      <c r="D15" s="13">
        <v>11210</v>
      </c>
      <c r="E15" s="14">
        <v>-6.56556645851918E-2</v>
      </c>
    </row>
    <row r="16" spans="1:5" x14ac:dyDescent="0.25">
      <c r="A16" s="193" t="s">
        <v>26</v>
      </c>
      <c r="B16" s="12" t="s">
        <v>27</v>
      </c>
      <c r="C16" s="13">
        <v>711</v>
      </c>
      <c r="D16" s="13">
        <v>828</v>
      </c>
      <c r="E16" s="14">
        <v>-0.141304347826087</v>
      </c>
    </row>
    <row r="17" spans="1:5" x14ac:dyDescent="0.25">
      <c r="A17" s="194"/>
      <c r="B17" s="12" t="s">
        <v>28</v>
      </c>
      <c r="C17" s="13">
        <v>1963</v>
      </c>
      <c r="D17" s="13">
        <v>2078</v>
      </c>
      <c r="E17" s="14">
        <v>-5.5341674687199201E-2</v>
      </c>
    </row>
    <row r="18" spans="1:5" x14ac:dyDescent="0.25">
      <c r="A18" s="194"/>
      <c r="B18" s="12" t="s">
        <v>29</v>
      </c>
      <c r="C18" s="13">
        <v>15</v>
      </c>
      <c r="D18" s="13">
        <v>16</v>
      </c>
      <c r="E18" s="14">
        <v>-6.25E-2</v>
      </c>
    </row>
    <row r="19" spans="1:5" x14ac:dyDescent="0.25">
      <c r="A19" s="194"/>
      <c r="B19" s="12" t="s">
        <v>30</v>
      </c>
      <c r="C19" s="13">
        <v>4</v>
      </c>
      <c r="D19" s="13">
        <v>4</v>
      </c>
      <c r="E19" s="14">
        <v>0</v>
      </c>
    </row>
    <row r="20" spans="1:5" x14ac:dyDescent="0.25">
      <c r="A20" s="195"/>
      <c r="B20" s="15" t="s">
        <v>31</v>
      </c>
      <c r="C20" s="16">
        <v>151</v>
      </c>
      <c r="D20" s="16">
        <v>133</v>
      </c>
      <c r="E20" s="17">
        <v>0.13533834586466201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463</v>
      </c>
      <c r="D23" s="13">
        <v>524</v>
      </c>
      <c r="E23" s="14">
        <v>-0.116412213740458</v>
      </c>
    </row>
    <row r="24" spans="1:5" ht="16.7" customHeight="1" x14ac:dyDescent="0.25">
      <c r="A24" s="11" t="s">
        <v>34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1693</v>
      </c>
      <c r="D27" s="13">
        <v>1602</v>
      </c>
      <c r="E27" s="14">
        <v>5.6803995006242197E-2</v>
      </c>
    </row>
    <row r="28" spans="1:5" x14ac:dyDescent="0.25">
      <c r="A28" s="193" t="s">
        <v>37</v>
      </c>
      <c r="B28" s="12" t="s">
        <v>38</v>
      </c>
      <c r="C28" s="13">
        <v>154</v>
      </c>
      <c r="D28" s="13">
        <v>180</v>
      </c>
      <c r="E28" s="14">
        <v>-0.14444444444444399</v>
      </c>
    </row>
    <row r="29" spans="1:5" x14ac:dyDescent="0.25">
      <c r="A29" s="194"/>
      <c r="B29" s="12" t="s">
        <v>39</v>
      </c>
      <c r="C29" s="13">
        <v>137</v>
      </c>
      <c r="D29" s="13">
        <v>179</v>
      </c>
      <c r="E29" s="14">
        <v>-0.23463687150838</v>
      </c>
    </row>
    <row r="30" spans="1:5" x14ac:dyDescent="0.25">
      <c r="A30" s="194"/>
      <c r="B30" s="12" t="s">
        <v>40</v>
      </c>
      <c r="C30" s="13">
        <v>0</v>
      </c>
      <c r="D30" s="13">
        <v>1</v>
      </c>
      <c r="E30" s="14">
        <v>-1</v>
      </c>
    </row>
    <row r="31" spans="1:5" x14ac:dyDescent="0.25">
      <c r="A31" s="194"/>
      <c r="B31" s="12" t="s">
        <v>41</v>
      </c>
      <c r="C31" s="13">
        <v>91</v>
      </c>
      <c r="D31" s="13">
        <v>74</v>
      </c>
      <c r="E31" s="14">
        <v>0.22972972972972999</v>
      </c>
    </row>
    <row r="32" spans="1:5" x14ac:dyDescent="0.25">
      <c r="A32" s="195"/>
      <c r="B32" s="15" t="s">
        <v>42</v>
      </c>
      <c r="C32" s="16">
        <v>1231</v>
      </c>
      <c r="D32" s="16">
        <v>1096</v>
      </c>
      <c r="E32" s="17">
        <v>0.12317518248175199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3537</v>
      </c>
      <c r="D35" s="13">
        <v>4203</v>
      </c>
      <c r="E35" s="14">
        <v>-0.15845824411134901</v>
      </c>
    </row>
    <row r="36" spans="1:5" ht="16.7" customHeight="1" x14ac:dyDescent="0.25">
      <c r="A36" s="11" t="s">
        <v>45</v>
      </c>
      <c r="B36" s="19"/>
      <c r="C36" s="16">
        <v>1960</v>
      </c>
      <c r="D36" s="16">
        <v>2180</v>
      </c>
      <c r="E36" s="17">
        <v>-0.100917431192661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519</v>
      </c>
      <c r="D39" s="13">
        <v>503</v>
      </c>
      <c r="E39" s="14">
        <v>3.1809145129224697E-2</v>
      </c>
    </row>
    <row r="40" spans="1:5" x14ac:dyDescent="0.25">
      <c r="A40" s="194"/>
      <c r="B40" s="12" t="s">
        <v>48</v>
      </c>
      <c r="C40" s="13">
        <v>87</v>
      </c>
      <c r="D40" s="13">
        <v>89</v>
      </c>
      <c r="E40" s="14">
        <v>-2.2471910112359599E-2</v>
      </c>
    </row>
    <row r="41" spans="1:5" x14ac:dyDescent="0.25">
      <c r="A41" s="194"/>
      <c r="B41" s="12" t="s">
        <v>49</v>
      </c>
      <c r="C41" s="13">
        <v>1963</v>
      </c>
      <c r="D41" s="13">
        <v>2078</v>
      </c>
      <c r="E41" s="14">
        <v>-5.5341674687199201E-2</v>
      </c>
    </row>
    <row r="42" spans="1:5" x14ac:dyDescent="0.25">
      <c r="A42" s="195"/>
      <c r="B42" s="12" t="s">
        <v>21</v>
      </c>
      <c r="C42" s="13">
        <v>557</v>
      </c>
      <c r="D42" s="13">
        <v>539</v>
      </c>
      <c r="E42" s="14">
        <v>3.3395176252319102E-2</v>
      </c>
    </row>
    <row r="43" spans="1:5" x14ac:dyDescent="0.25">
      <c r="A43" s="193" t="s">
        <v>50</v>
      </c>
      <c r="B43" s="12" t="s">
        <v>51</v>
      </c>
      <c r="C43" s="13">
        <v>1692</v>
      </c>
      <c r="D43" s="13">
        <v>1728</v>
      </c>
      <c r="E43" s="14">
        <v>-2.0833333333333301E-2</v>
      </c>
    </row>
    <row r="44" spans="1:5" x14ac:dyDescent="0.25">
      <c r="A44" s="194"/>
      <c r="B44" s="12" t="s">
        <v>52</v>
      </c>
      <c r="C44" s="13">
        <v>66</v>
      </c>
      <c r="D44" s="13">
        <v>49</v>
      </c>
      <c r="E44" s="14">
        <v>0.34693877551020402</v>
      </c>
    </row>
    <row r="45" spans="1:5" x14ac:dyDescent="0.25">
      <c r="A45" s="194"/>
      <c r="B45" s="12" t="s">
        <v>53</v>
      </c>
      <c r="C45" s="13">
        <v>230</v>
      </c>
      <c r="D45" s="13">
        <v>278</v>
      </c>
      <c r="E45" s="14">
        <v>-0.17266187050359699</v>
      </c>
    </row>
    <row r="46" spans="1:5" x14ac:dyDescent="0.25">
      <c r="A46" s="195"/>
      <c r="B46" s="15" t="s">
        <v>54</v>
      </c>
      <c r="C46" s="16">
        <v>45</v>
      </c>
      <c r="D46" s="16">
        <v>48</v>
      </c>
      <c r="E46" s="17">
        <v>-6.25E-2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22</v>
      </c>
      <c r="D49" s="13">
        <v>17</v>
      </c>
      <c r="E49" s="14">
        <v>0.29411764705882398</v>
      </c>
    </row>
    <row r="50" spans="1:5" x14ac:dyDescent="0.25">
      <c r="A50" s="194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4"/>
      <c r="B51" s="12" t="s">
        <v>17</v>
      </c>
      <c r="C51" s="13">
        <v>9</v>
      </c>
      <c r="D51" s="13">
        <v>9</v>
      </c>
      <c r="E51" s="14">
        <v>0</v>
      </c>
    </row>
    <row r="52" spans="1:5" x14ac:dyDescent="0.25">
      <c r="A52" s="194"/>
      <c r="B52" s="12" t="s">
        <v>21</v>
      </c>
      <c r="C52" s="13">
        <v>12</v>
      </c>
      <c r="D52" s="13">
        <v>6</v>
      </c>
      <c r="E52" s="14">
        <v>1</v>
      </c>
    </row>
    <row r="53" spans="1:5" x14ac:dyDescent="0.25">
      <c r="A53" s="194"/>
      <c r="B53" s="12" t="s">
        <v>57</v>
      </c>
      <c r="C53" s="13">
        <v>8</v>
      </c>
      <c r="D53" s="13">
        <v>15</v>
      </c>
      <c r="E53" s="14">
        <v>-0.46666666666666701</v>
      </c>
    </row>
    <row r="54" spans="1:5" x14ac:dyDescent="0.25">
      <c r="A54" s="195"/>
      <c r="B54" s="12" t="s">
        <v>58</v>
      </c>
      <c r="C54" s="13">
        <v>2</v>
      </c>
      <c r="D54" s="13">
        <v>1</v>
      </c>
      <c r="E54" s="14">
        <v>1</v>
      </c>
    </row>
    <row r="55" spans="1:5" x14ac:dyDescent="0.25">
      <c r="A55" s="193" t="s">
        <v>59</v>
      </c>
      <c r="B55" s="12" t="s">
        <v>60</v>
      </c>
      <c r="C55" s="13">
        <v>16</v>
      </c>
      <c r="D55" s="13">
        <v>15</v>
      </c>
      <c r="E55" s="14">
        <v>6.6666666666666693E-2</v>
      </c>
    </row>
    <row r="56" spans="1:5" x14ac:dyDescent="0.25">
      <c r="A56" s="194"/>
      <c r="B56" s="12" t="s">
        <v>53</v>
      </c>
      <c r="C56" s="13">
        <v>2</v>
      </c>
      <c r="D56" s="13">
        <v>0</v>
      </c>
      <c r="E56" s="14">
        <v>0</v>
      </c>
    </row>
    <row r="57" spans="1:5" x14ac:dyDescent="0.25">
      <c r="A57" s="195"/>
      <c r="B57" s="15" t="s">
        <v>61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2</v>
      </c>
      <c r="E60" s="14">
        <v>-1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6</v>
      </c>
      <c r="D64" s="13">
        <v>5</v>
      </c>
      <c r="E64" s="14">
        <v>0.2</v>
      </c>
    </row>
    <row r="65" spans="1:5" x14ac:dyDescent="0.25">
      <c r="A65" s="197"/>
      <c r="B65" s="12" t="s">
        <v>53</v>
      </c>
      <c r="C65" s="13">
        <v>1</v>
      </c>
      <c r="D65" s="13">
        <v>0</v>
      </c>
      <c r="E65" s="14">
        <v>0</v>
      </c>
    </row>
    <row r="66" spans="1:5" x14ac:dyDescent="0.25">
      <c r="A66" s="197"/>
      <c r="B66" s="12" t="s">
        <v>60</v>
      </c>
      <c r="C66" s="13">
        <v>3</v>
      </c>
      <c r="D66" s="13">
        <v>3</v>
      </c>
      <c r="E66" s="14">
        <v>0</v>
      </c>
    </row>
    <row r="67" spans="1:5" x14ac:dyDescent="0.25">
      <c r="A67" s="197"/>
      <c r="B67" s="12" t="s">
        <v>65</v>
      </c>
      <c r="C67" s="13">
        <v>4</v>
      </c>
      <c r="D67" s="13">
        <v>5</v>
      </c>
      <c r="E67" s="14">
        <v>-0.2</v>
      </c>
    </row>
    <row r="68" spans="1:5" x14ac:dyDescent="0.25">
      <c r="A68" s="198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1960</v>
      </c>
      <c r="D71" s="13">
        <v>2180</v>
      </c>
      <c r="E71" s="14">
        <v>-0.100917431192661</v>
      </c>
    </row>
    <row r="72" spans="1:5" x14ac:dyDescent="0.25">
      <c r="A72" s="195"/>
      <c r="B72" s="12" t="s">
        <v>70</v>
      </c>
      <c r="C72" s="13">
        <v>19</v>
      </c>
      <c r="D72" s="13">
        <v>21</v>
      </c>
      <c r="E72" s="14">
        <v>-9.5238095238095205E-2</v>
      </c>
    </row>
    <row r="73" spans="1:5" x14ac:dyDescent="0.25">
      <c r="A73" s="193" t="s">
        <v>71</v>
      </c>
      <c r="B73" s="12" t="s">
        <v>69</v>
      </c>
      <c r="C73" s="13">
        <v>1974</v>
      </c>
      <c r="D73" s="13">
        <v>2392</v>
      </c>
      <c r="E73" s="14">
        <v>-0.17474916387959899</v>
      </c>
    </row>
    <row r="74" spans="1:5" x14ac:dyDescent="0.25">
      <c r="A74" s="195"/>
      <c r="B74" s="12" t="s">
        <v>70</v>
      </c>
      <c r="C74" s="13">
        <v>725</v>
      </c>
      <c r="D74" s="13">
        <v>716</v>
      </c>
      <c r="E74" s="14">
        <v>1.2569832402234599E-2</v>
      </c>
    </row>
    <row r="75" spans="1:5" x14ac:dyDescent="0.25">
      <c r="A75" s="193" t="s">
        <v>72</v>
      </c>
      <c r="B75" s="12" t="s">
        <v>69</v>
      </c>
      <c r="C75" s="13">
        <v>73</v>
      </c>
      <c r="D75" s="13">
        <v>81</v>
      </c>
      <c r="E75" s="14">
        <v>-9.8765432098765399E-2</v>
      </c>
    </row>
    <row r="76" spans="1:5" x14ac:dyDescent="0.25">
      <c r="A76" s="195"/>
      <c r="B76" s="12" t="s">
        <v>70</v>
      </c>
      <c r="C76" s="13">
        <v>11</v>
      </c>
      <c r="D76" s="13">
        <v>8</v>
      </c>
      <c r="E76" s="14">
        <v>0.375</v>
      </c>
    </row>
    <row r="77" spans="1:5" x14ac:dyDescent="0.25">
      <c r="A77" s="193" t="s">
        <v>73</v>
      </c>
      <c r="B77" s="12" t="s">
        <v>69</v>
      </c>
      <c r="C77" s="13">
        <v>0</v>
      </c>
      <c r="D77" s="21"/>
      <c r="E77" s="14">
        <v>0</v>
      </c>
    </row>
    <row r="78" spans="1:5" x14ac:dyDescent="0.25">
      <c r="A78" s="195"/>
      <c r="B78" s="15" t="s">
        <v>70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1011</v>
      </c>
      <c r="D81" s="13">
        <v>892</v>
      </c>
      <c r="E81" s="14">
        <v>0.133408071748879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824</v>
      </c>
      <c r="D85" s="13">
        <v>859</v>
      </c>
      <c r="E85" s="14">
        <v>-4.0745052386495902E-2</v>
      </c>
    </row>
    <row r="86" spans="1:6" ht="16.7" customHeight="1" x14ac:dyDescent="0.25">
      <c r="A86" s="11" t="s">
        <v>78</v>
      </c>
      <c r="B86" s="18"/>
      <c r="C86" s="13">
        <v>1019</v>
      </c>
      <c r="D86" s="13">
        <v>1179</v>
      </c>
      <c r="E86" s="14">
        <v>-0.13570822731128099</v>
      </c>
    </row>
    <row r="87" spans="1:6" ht="16.7" customHeight="1" x14ac:dyDescent="0.25">
      <c r="A87" s="11" t="s">
        <v>75</v>
      </c>
      <c r="B87" s="19"/>
      <c r="C87" s="16">
        <v>39</v>
      </c>
      <c r="D87" s="16">
        <v>40</v>
      </c>
      <c r="E87" s="17">
        <v>-2.5000000000000001E-2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3" t="s">
        <v>77</v>
      </c>
      <c r="B90" s="12" t="s">
        <v>80</v>
      </c>
      <c r="C90" s="13">
        <v>1473</v>
      </c>
      <c r="D90" s="13">
        <v>1427</v>
      </c>
      <c r="E90" s="14">
        <v>3.2235459004905397E-2</v>
      </c>
    </row>
    <row r="91" spans="1:6" x14ac:dyDescent="0.25">
      <c r="A91" s="194"/>
      <c r="B91" s="12" t="s">
        <v>81</v>
      </c>
      <c r="C91" s="13">
        <v>204</v>
      </c>
      <c r="D91" s="13">
        <v>242</v>
      </c>
      <c r="E91" s="14">
        <v>-0.15702479338843001</v>
      </c>
    </row>
    <row r="92" spans="1:6" x14ac:dyDescent="0.25">
      <c r="A92" s="195"/>
      <c r="B92" s="12" t="s">
        <v>82</v>
      </c>
      <c r="C92" s="13">
        <v>109</v>
      </c>
      <c r="D92" s="13">
        <v>152</v>
      </c>
      <c r="E92" s="14">
        <v>-0.28289473684210498</v>
      </c>
    </row>
    <row r="93" spans="1:6" x14ac:dyDescent="0.25">
      <c r="A93" s="193" t="s">
        <v>78</v>
      </c>
      <c r="B93" s="12" t="s">
        <v>83</v>
      </c>
      <c r="C93" s="13">
        <v>51</v>
      </c>
      <c r="D93" s="13">
        <v>60</v>
      </c>
      <c r="E93" s="14">
        <v>-0.15</v>
      </c>
    </row>
    <row r="94" spans="1:6" x14ac:dyDescent="0.25">
      <c r="A94" s="195"/>
      <c r="B94" s="12" t="s">
        <v>82</v>
      </c>
      <c r="C94" s="13">
        <v>330</v>
      </c>
      <c r="D94" s="13">
        <v>489</v>
      </c>
      <c r="E94" s="14">
        <v>-0.32515337423312901</v>
      </c>
    </row>
    <row r="95" spans="1:6" ht="16.7" customHeight="1" x14ac:dyDescent="0.25">
      <c r="A95" s="11" t="s">
        <v>75</v>
      </c>
      <c r="B95" s="19"/>
      <c r="C95" s="16">
        <v>52</v>
      </c>
      <c r="D95" s="16">
        <v>72</v>
      </c>
      <c r="E95" s="17">
        <v>-0.27777777777777801</v>
      </c>
    </row>
    <row r="96" spans="1:6" ht="18.399999999999999" customHeight="1" x14ac:dyDescent="0.25">
      <c r="A96" s="5"/>
      <c r="B96" s="199" t="s">
        <v>84</v>
      </c>
      <c r="C96" s="199"/>
      <c r="D96" s="199"/>
      <c r="E96" s="199"/>
      <c r="F96" s="199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59</v>
      </c>
      <c r="D98" s="13">
        <v>45</v>
      </c>
      <c r="E98" s="14">
        <v>0.31111111111111101</v>
      </c>
    </row>
    <row r="99" spans="1:5" x14ac:dyDescent="0.25">
      <c r="A99" s="194"/>
      <c r="B99" s="12" t="s">
        <v>81</v>
      </c>
      <c r="C99" s="13">
        <v>10</v>
      </c>
      <c r="D99" s="13">
        <v>12</v>
      </c>
      <c r="E99" s="14">
        <v>-0.16666666666666699</v>
      </c>
    </row>
    <row r="100" spans="1:5" x14ac:dyDescent="0.25">
      <c r="A100" s="195"/>
      <c r="B100" s="12" t="s">
        <v>82</v>
      </c>
      <c r="C100" s="13">
        <v>8</v>
      </c>
      <c r="D100" s="13">
        <v>7</v>
      </c>
      <c r="E100" s="14">
        <v>0.14285714285714299</v>
      </c>
    </row>
    <row r="101" spans="1:5" x14ac:dyDescent="0.25">
      <c r="A101" s="193" t="s">
        <v>78</v>
      </c>
      <c r="B101" s="12" t="s">
        <v>83</v>
      </c>
      <c r="C101" s="13">
        <v>5</v>
      </c>
      <c r="D101" s="13">
        <v>4</v>
      </c>
      <c r="E101" s="14">
        <v>0.25</v>
      </c>
    </row>
    <row r="102" spans="1:5" x14ac:dyDescent="0.25">
      <c r="A102" s="195"/>
      <c r="B102" s="12" t="s">
        <v>82</v>
      </c>
      <c r="C102" s="13">
        <v>8</v>
      </c>
      <c r="D102" s="13">
        <v>9</v>
      </c>
      <c r="E102" s="14">
        <v>-0.11111111111111099</v>
      </c>
    </row>
    <row r="103" spans="1:5" ht="16.7" customHeight="1" x14ac:dyDescent="0.25">
      <c r="A103" s="11" t="s">
        <v>75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13">
        <v>0</v>
      </c>
      <c r="D106" s="21"/>
      <c r="E106" s="14">
        <v>0</v>
      </c>
    </row>
    <row r="107" spans="1:5" x14ac:dyDescent="0.25">
      <c r="A107" s="195"/>
      <c r="B107" s="12" t="s">
        <v>88</v>
      </c>
      <c r="C107" s="13">
        <v>0</v>
      </c>
      <c r="D107" s="21"/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177</v>
      </c>
      <c r="D108" s="13">
        <v>170</v>
      </c>
      <c r="E108" s="14">
        <v>4.11764705882353E-2</v>
      </c>
    </row>
    <row r="109" spans="1:5" x14ac:dyDescent="0.25">
      <c r="A109" s="195"/>
      <c r="B109" s="12" t="s">
        <v>88</v>
      </c>
      <c r="C109" s="13">
        <v>488</v>
      </c>
      <c r="D109" s="13">
        <v>402</v>
      </c>
      <c r="E109" s="14">
        <v>0.21393034825870599</v>
      </c>
    </row>
    <row r="110" spans="1:5" x14ac:dyDescent="0.25">
      <c r="A110" s="193" t="s">
        <v>90</v>
      </c>
      <c r="B110" s="12" t="s">
        <v>87</v>
      </c>
      <c r="C110" s="13">
        <v>5313</v>
      </c>
      <c r="D110" s="13">
        <v>9460</v>
      </c>
      <c r="E110" s="14">
        <v>-0.43837209302325603</v>
      </c>
    </row>
    <row r="111" spans="1:5" x14ac:dyDescent="0.25">
      <c r="A111" s="195"/>
      <c r="B111" s="12" t="s">
        <v>88</v>
      </c>
      <c r="C111" s="13">
        <v>10065</v>
      </c>
      <c r="D111" s="13">
        <v>9460</v>
      </c>
      <c r="E111" s="14">
        <v>6.3953488372092998E-2</v>
      </c>
    </row>
    <row r="112" spans="1:5" x14ac:dyDescent="0.25">
      <c r="A112" s="193" t="s">
        <v>91</v>
      </c>
      <c r="B112" s="12" t="s">
        <v>87</v>
      </c>
      <c r="C112" s="13">
        <v>0</v>
      </c>
      <c r="D112" s="21"/>
      <c r="E112" s="14">
        <v>0</v>
      </c>
    </row>
    <row r="113" spans="1:5" x14ac:dyDescent="0.25">
      <c r="A113" s="195"/>
      <c r="B113" s="15" t="s">
        <v>88</v>
      </c>
      <c r="C113" s="16">
        <v>0</v>
      </c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146</v>
      </c>
      <c r="D116" s="13">
        <v>131</v>
      </c>
      <c r="E116" s="14">
        <v>0.114503816793893</v>
      </c>
    </row>
    <row r="117" spans="1:5" x14ac:dyDescent="0.25">
      <c r="A117" s="195"/>
      <c r="B117" s="12" t="s">
        <v>95</v>
      </c>
      <c r="C117" s="13">
        <v>0</v>
      </c>
      <c r="D117" s="13">
        <v>1</v>
      </c>
      <c r="E117" s="14">
        <v>-1</v>
      </c>
    </row>
    <row r="118" spans="1:5" x14ac:dyDescent="0.25">
      <c r="A118" s="193" t="s">
        <v>96</v>
      </c>
      <c r="B118" s="12" t="s">
        <v>94</v>
      </c>
      <c r="C118" s="13">
        <v>14</v>
      </c>
      <c r="D118" s="13">
        <v>0</v>
      </c>
      <c r="E118" s="14">
        <v>0</v>
      </c>
    </row>
    <row r="119" spans="1:5" x14ac:dyDescent="0.25">
      <c r="A119" s="195"/>
      <c r="B119" s="12" t="s">
        <v>95</v>
      </c>
      <c r="C119" s="13">
        <v>0</v>
      </c>
      <c r="D119" s="13">
        <v>3</v>
      </c>
      <c r="E119" s="14">
        <v>-1</v>
      </c>
    </row>
    <row r="120" spans="1:5" x14ac:dyDescent="0.25">
      <c r="A120" s="193" t="s">
        <v>97</v>
      </c>
      <c r="B120" s="12" t="s">
        <v>94</v>
      </c>
      <c r="C120" s="13">
        <v>4</v>
      </c>
      <c r="D120" s="13">
        <v>5</v>
      </c>
      <c r="E120" s="14">
        <v>-0.2</v>
      </c>
    </row>
    <row r="121" spans="1:5" x14ac:dyDescent="0.25">
      <c r="A121" s="195"/>
      <c r="B121" s="15" t="s">
        <v>98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281</v>
      </c>
      <c r="D124" s="13">
        <v>239</v>
      </c>
      <c r="E124" s="14">
        <v>0.17573221757322199</v>
      </c>
    </row>
    <row r="125" spans="1:5" x14ac:dyDescent="0.25">
      <c r="A125" s="193" t="s">
        <v>101</v>
      </c>
      <c r="B125" s="12" t="s">
        <v>102</v>
      </c>
      <c r="C125" s="13">
        <v>8</v>
      </c>
      <c r="D125" s="13">
        <v>3</v>
      </c>
      <c r="E125" s="14">
        <v>1.6666666666666701</v>
      </c>
    </row>
    <row r="126" spans="1:5" x14ac:dyDescent="0.25">
      <c r="A126" s="194"/>
      <c r="B126" s="12" t="s">
        <v>103</v>
      </c>
      <c r="C126" s="13">
        <v>196</v>
      </c>
      <c r="D126" s="13">
        <v>153</v>
      </c>
      <c r="E126" s="14">
        <v>0.28104575163398698</v>
      </c>
    </row>
    <row r="127" spans="1:5" x14ac:dyDescent="0.25">
      <c r="A127" s="194"/>
      <c r="B127" s="12" t="s">
        <v>104</v>
      </c>
      <c r="C127" s="13">
        <v>26</v>
      </c>
      <c r="D127" s="13">
        <v>20</v>
      </c>
      <c r="E127" s="14">
        <v>0.3</v>
      </c>
    </row>
    <row r="128" spans="1:5" x14ac:dyDescent="0.25">
      <c r="A128" s="194"/>
      <c r="B128" s="12" t="s">
        <v>105</v>
      </c>
      <c r="C128" s="13">
        <v>8</v>
      </c>
      <c r="D128" s="13">
        <v>18</v>
      </c>
      <c r="E128" s="14">
        <v>-0.55555555555555602</v>
      </c>
    </row>
    <row r="129" spans="1:5" x14ac:dyDescent="0.25">
      <c r="A129" s="194"/>
      <c r="B129" s="12" t="s">
        <v>106</v>
      </c>
      <c r="C129" s="13">
        <v>40</v>
      </c>
      <c r="D129" s="13">
        <v>43</v>
      </c>
      <c r="E129" s="14">
        <v>-6.9767441860465101E-2</v>
      </c>
    </row>
    <row r="130" spans="1:5" x14ac:dyDescent="0.25">
      <c r="A130" s="195"/>
      <c r="B130" s="12" t="s">
        <v>107</v>
      </c>
      <c r="C130" s="13">
        <v>3</v>
      </c>
      <c r="D130" s="13">
        <v>2</v>
      </c>
      <c r="E130" s="14">
        <v>0.5</v>
      </c>
    </row>
    <row r="131" spans="1:5" x14ac:dyDescent="0.25">
      <c r="A131" s="193" t="s">
        <v>108</v>
      </c>
      <c r="B131" s="12" t="s">
        <v>109</v>
      </c>
      <c r="C131" s="13">
        <v>136</v>
      </c>
      <c r="D131" s="13">
        <v>125</v>
      </c>
      <c r="E131" s="14">
        <v>8.7999999999999995E-2</v>
      </c>
    </row>
    <row r="132" spans="1:5" x14ac:dyDescent="0.25">
      <c r="A132" s="195"/>
      <c r="B132" s="12" t="s">
        <v>110</v>
      </c>
      <c r="C132" s="13">
        <v>135</v>
      </c>
      <c r="D132" s="13">
        <v>129</v>
      </c>
      <c r="E132" s="14">
        <v>4.6511627906976702E-2</v>
      </c>
    </row>
    <row r="133" spans="1:5" x14ac:dyDescent="0.25">
      <c r="A133" s="193" t="s">
        <v>111</v>
      </c>
      <c r="B133" s="12" t="s">
        <v>17</v>
      </c>
      <c r="C133" s="13">
        <v>16</v>
      </c>
      <c r="D133" s="13">
        <v>15</v>
      </c>
      <c r="E133" s="14">
        <v>6.6666666666666693E-2</v>
      </c>
    </row>
    <row r="134" spans="1:5" x14ac:dyDescent="0.25">
      <c r="A134" s="195"/>
      <c r="B134" s="12" t="s">
        <v>21</v>
      </c>
      <c r="C134" s="13">
        <v>26</v>
      </c>
      <c r="D134" s="13">
        <v>33</v>
      </c>
      <c r="E134" s="14">
        <v>-0.21212121212121199</v>
      </c>
    </row>
    <row r="135" spans="1:5" ht="16.7" customHeight="1" x14ac:dyDescent="0.25">
      <c r="A135" s="11" t="s">
        <v>112</v>
      </c>
      <c r="B135" s="19"/>
      <c r="C135" s="16">
        <v>11</v>
      </c>
      <c r="D135" s="16">
        <v>16</v>
      </c>
      <c r="E135" s="17">
        <v>-0.3125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13">
        <v>575</v>
      </c>
      <c r="D138" s="13">
        <v>446</v>
      </c>
      <c r="E138" s="14">
        <v>0.28923766816143498</v>
      </c>
    </row>
    <row r="139" spans="1:5" x14ac:dyDescent="0.25">
      <c r="A139" s="194"/>
      <c r="B139" s="12" t="s">
        <v>116</v>
      </c>
      <c r="C139" s="13">
        <v>293</v>
      </c>
      <c r="D139" s="13">
        <v>222</v>
      </c>
      <c r="E139" s="14">
        <v>0.31981981981981999</v>
      </c>
    </row>
    <row r="140" spans="1:5" x14ac:dyDescent="0.25">
      <c r="A140" s="194"/>
      <c r="B140" s="12" t="s">
        <v>117</v>
      </c>
      <c r="C140" s="13">
        <v>131</v>
      </c>
      <c r="D140" s="13">
        <v>197</v>
      </c>
      <c r="E140" s="14">
        <v>-0.33502538071066001</v>
      </c>
    </row>
    <row r="141" spans="1:5" x14ac:dyDescent="0.25">
      <c r="A141" s="194"/>
      <c r="B141" s="12" t="s">
        <v>118</v>
      </c>
      <c r="C141" s="13">
        <v>172</v>
      </c>
      <c r="D141" s="13">
        <v>134</v>
      </c>
      <c r="E141" s="14">
        <v>0.28358208955223901</v>
      </c>
    </row>
    <row r="142" spans="1:5" x14ac:dyDescent="0.25">
      <c r="A142" s="194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120</v>
      </c>
      <c r="C143" s="13">
        <v>5</v>
      </c>
      <c r="D143" s="13">
        <v>5</v>
      </c>
      <c r="E143" s="14">
        <v>0</v>
      </c>
    </row>
    <row r="144" spans="1:5" x14ac:dyDescent="0.25">
      <c r="A144" s="194"/>
      <c r="B144" s="12" t="s">
        <v>121</v>
      </c>
      <c r="C144" s="13">
        <v>1050</v>
      </c>
      <c r="D144" s="13">
        <v>1054</v>
      </c>
      <c r="E144" s="14">
        <v>-3.79506641366224E-3</v>
      </c>
    </row>
    <row r="145" spans="1:5" x14ac:dyDescent="0.25">
      <c r="A145" s="194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4"/>
      <c r="B146" s="12" t="s">
        <v>123</v>
      </c>
      <c r="C146" s="13">
        <v>156</v>
      </c>
      <c r="D146" s="13">
        <v>210</v>
      </c>
      <c r="E146" s="14">
        <v>-0.25714285714285701</v>
      </c>
    </row>
    <row r="147" spans="1:5" x14ac:dyDescent="0.25">
      <c r="A147" s="194"/>
      <c r="B147" s="12" t="s">
        <v>124</v>
      </c>
      <c r="C147" s="13">
        <v>231</v>
      </c>
      <c r="D147" s="13">
        <v>187</v>
      </c>
      <c r="E147" s="14">
        <v>0.23529411764705899</v>
      </c>
    </row>
    <row r="148" spans="1:5" x14ac:dyDescent="0.25">
      <c r="A148" s="194"/>
      <c r="B148" s="12" t="s">
        <v>125</v>
      </c>
      <c r="C148" s="13">
        <v>7</v>
      </c>
      <c r="D148" s="13">
        <v>12</v>
      </c>
      <c r="E148" s="14">
        <v>-0.41666666666666702</v>
      </c>
    </row>
    <row r="149" spans="1:5" x14ac:dyDescent="0.25">
      <c r="A149" s="194"/>
      <c r="B149" s="12" t="s">
        <v>126</v>
      </c>
      <c r="C149" s="13">
        <v>29</v>
      </c>
      <c r="D149" s="13">
        <v>88</v>
      </c>
      <c r="E149" s="14">
        <v>-0.67045454545454497</v>
      </c>
    </row>
    <row r="150" spans="1:5" x14ac:dyDescent="0.25">
      <c r="A150" s="194"/>
      <c r="B150" s="12" t="s">
        <v>127</v>
      </c>
      <c r="C150" s="13">
        <v>0</v>
      </c>
      <c r="D150" s="13">
        <v>5</v>
      </c>
      <c r="E150" s="14">
        <v>-1</v>
      </c>
    </row>
    <row r="151" spans="1:5" x14ac:dyDescent="0.25">
      <c r="A151" s="194"/>
      <c r="B151" s="12" t="s">
        <v>128</v>
      </c>
      <c r="C151" s="13">
        <v>46</v>
      </c>
      <c r="D151" s="13">
        <v>0</v>
      </c>
      <c r="E151" s="14">
        <v>0</v>
      </c>
    </row>
    <row r="152" spans="1:5" x14ac:dyDescent="0.25">
      <c r="A152" s="194"/>
      <c r="B152" s="12" t="s">
        <v>129</v>
      </c>
      <c r="C152" s="13">
        <v>5</v>
      </c>
      <c r="D152" s="13">
        <v>9</v>
      </c>
      <c r="E152" s="14">
        <v>-0.44444444444444398</v>
      </c>
    </row>
    <row r="153" spans="1:5" x14ac:dyDescent="0.25">
      <c r="A153" s="194"/>
      <c r="B153" s="12" t="s">
        <v>130</v>
      </c>
      <c r="C153" s="13">
        <v>7</v>
      </c>
      <c r="D153" s="13">
        <v>9</v>
      </c>
      <c r="E153" s="14">
        <v>-0.22222222222222199</v>
      </c>
    </row>
    <row r="154" spans="1:5" x14ac:dyDescent="0.25">
      <c r="A154" s="194"/>
      <c r="B154" s="12" t="s">
        <v>131</v>
      </c>
      <c r="C154" s="13">
        <v>3</v>
      </c>
      <c r="D154" s="13">
        <v>3</v>
      </c>
      <c r="E154" s="14">
        <v>0</v>
      </c>
    </row>
    <row r="155" spans="1:5" x14ac:dyDescent="0.25">
      <c r="A155" s="195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3" t="s">
        <v>133</v>
      </c>
      <c r="B156" s="12" t="s">
        <v>115</v>
      </c>
      <c r="C156" s="13">
        <v>374</v>
      </c>
      <c r="D156" s="13">
        <v>446</v>
      </c>
      <c r="E156" s="14">
        <v>-0.161434977578475</v>
      </c>
    </row>
    <row r="157" spans="1:5" x14ac:dyDescent="0.25">
      <c r="A157" s="194"/>
      <c r="B157" s="12" t="s">
        <v>116</v>
      </c>
      <c r="C157" s="13">
        <v>293</v>
      </c>
      <c r="D157" s="13">
        <v>222</v>
      </c>
      <c r="E157" s="14">
        <v>0.31981981981981999</v>
      </c>
    </row>
    <row r="158" spans="1:5" x14ac:dyDescent="0.25">
      <c r="A158" s="194"/>
      <c r="B158" s="12" t="s">
        <v>117</v>
      </c>
      <c r="C158" s="13">
        <v>131</v>
      </c>
      <c r="D158" s="13">
        <v>197</v>
      </c>
      <c r="E158" s="14">
        <v>-0.33502538071066001</v>
      </c>
    </row>
    <row r="159" spans="1:5" x14ac:dyDescent="0.25">
      <c r="A159" s="194"/>
      <c r="B159" s="12" t="s">
        <v>118</v>
      </c>
      <c r="C159" s="13">
        <v>172</v>
      </c>
      <c r="D159" s="13">
        <v>134</v>
      </c>
      <c r="E159" s="14">
        <v>0.28358208955223901</v>
      </c>
    </row>
    <row r="160" spans="1:5" x14ac:dyDescent="0.25">
      <c r="A160" s="194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120</v>
      </c>
      <c r="C161" s="13">
        <v>5</v>
      </c>
      <c r="D161" s="13">
        <v>5</v>
      </c>
      <c r="E161" s="14">
        <v>0</v>
      </c>
    </row>
    <row r="162" spans="1:5" x14ac:dyDescent="0.25">
      <c r="A162" s="194"/>
      <c r="B162" s="12" t="s">
        <v>121</v>
      </c>
      <c r="C162" s="13">
        <v>1050</v>
      </c>
      <c r="D162" s="13">
        <v>1054</v>
      </c>
      <c r="E162" s="14">
        <v>-3.79506641366224E-3</v>
      </c>
    </row>
    <row r="163" spans="1:5" x14ac:dyDescent="0.25">
      <c r="A163" s="194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4"/>
      <c r="B164" s="12" t="s">
        <v>123</v>
      </c>
      <c r="C164" s="13">
        <v>156</v>
      </c>
      <c r="D164" s="13">
        <v>210</v>
      </c>
      <c r="E164" s="14">
        <v>-0.25714285714285701</v>
      </c>
    </row>
    <row r="165" spans="1:5" x14ac:dyDescent="0.25">
      <c r="A165" s="194"/>
      <c r="B165" s="12" t="s">
        <v>124</v>
      </c>
      <c r="C165" s="13">
        <v>231</v>
      </c>
      <c r="D165" s="13">
        <v>187</v>
      </c>
      <c r="E165" s="14">
        <v>0.23529411764705899</v>
      </c>
    </row>
    <row r="166" spans="1:5" x14ac:dyDescent="0.25">
      <c r="A166" s="194"/>
      <c r="B166" s="12" t="s">
        <v>125</v>
      </c>
      <c r="C166" s="13">
        <v>7</v>
      </c>
      <c r="D166" s="13">
        <v>12</v>
      </c>
      <c r="E166" s="14">
        <v>-0.41666666666666702</v>
      </c>
    </row>
    <row r="167" spans="1:5" x14ac:dyDescent="0.25">
      <c r="A167" s="194"/>
      <c r="B167" s="12" t="s">
        <v>126</v>
      </c>
      <c r="C167" s="13">
        <v>29</v>
      </c>
      <c r="D167" s="13">
        <v>88</v>
      </c>
      <c r="E167" s="14">
        <v>-0.67045454545454497</v>
      </c>
    </row>
    <row r="168" spans="1:5" x14ac:dyDescent="0.25">
      <c r="A168" s="194"/>
      <c r="B168" s="12" t="s">
        <v>127</v>
      </c>
      <c r="C168" s="13">
        <v>0</v>
      </c>
      <c r="D168" s="13">
        <v>5</v>
      </c>
      <c r="E168" s="14">
        <v>-1</v>
      </c>
    </row>
    <row r="169" spans="1:5" x14ac:dyDescent="0.25">
      <c r="A169" s="194"/>
      <c r="B169" s="12" t="s">
        <v>128</v>
      </c>
      <c r="C169" s="13">
        <v>46</v>
      </c>
      <c r="D169" s="13">
        <v>0</v>
      </c>
      <c r="E169" s="14">
        <v>0</v>
      </c>
    </row>
    <row r="170" spans="1:5" x14ac:dyDescent="0.25">
      <c r="A170" s="194"/>
      <c r="B170" s="12" t="s">
        <v>129</v>
      </c>
      <c r="C170" s="13">
        <v>5</v>
      </c>
      <c r="D170" s="13">
        <v>9</v>
      </c>
      <c r="E170" s="14">
        <v>-0.44444444444444398</v>
      </c>
    </row>
    <row r="171" spans="1:5" x14ac:dyDescent="0.25">
      <c r="A171" s="194"/>
      <c r="B171" s="12" t="s">
        <v>130</v>
      </c>
      <c r="C171" s="13">
        <v>7</v>
      </c>
      <c r="D171" s="13">
        <v>9</v>
      </c>
      <c r="E171" s="14">
        <v>-0.22222222222222199</v>
      </c>
    </row>
    <row r="172" spans="1:5" x14ac:dyDescent="0.25">
      <c r="A172" s="194"/>
      <c r="B172" s="12" t="s">
        <v>131</v>
      </c>
      <c r="C172" s="13">
        <v>3</v>
      </c>
      <c r="D172" s="13">
        <v>3</v>
      </c>
      <c r="E172" s="14">
        <v>0</v>
      </c>
    </row>
    <row r="173" spans="1:5" x14ac:dyDescent="0.25">
      <c r="A173" s="195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630</v>
      </c>
      <c r="D176" s="13">
        <v>619</v>
      </c>
      <c r="E176" s="14">
        <v>1.77705977382876E-2</v>
      </c>
    </row>
    <row r="177" spans="1:5" ht="16.7" customHeight="1" x14ac:dyDescent="0.25">
      <c r="A177" s="11" t="s">
        <v>136</v>
      </c>
      <c r="B177" s="18"/>
      <c r="C177" s="13">
        <v>175</v>
      </c>
      <c r="D177" s="13">
        <v>146</v>
      </c>
      <c r="E177" s="14">
        <v>0.198630136986301</v>
      </c>
    </row>
    <row r="178" spans="1:5" ht="16.7" customHeight="1" x14ac:dyDescent="0.25">
      <c r="A178" s="11" t="s">
        <v>137</v>
      </c>
      <c r="B178" s="19"/>
      <c r="C178" s="16">
        <v>549</v>
      </c>
      <c r="D178" s="16">
        <v>252</v>
      </c>
      <c r="E178" s="17">
        <v>1.1785714285714299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158</v>
      </c>
      <c r="D181" s="13">
        <v>165</v>
      </c>
      <c r="E181" s="14">
        <v>-4.2424242424242399E-2</v>
      </c>
    </row>
    <row r="182" spans="1:5" x14ac:dyDescent="0.25">
      <c r="A182" s="194"/>
      <c r="B182" s="12" t="s">
        <v>17</v>
      </c>
      <c r="C182" s="13">
        <v>41</v>
      </c>
      <c r="D182" s="13">
        <v>52</v>
      </c>
      <c r="E182" s="14">
        <v>-0.21153846153846201</v>
      </c>
    </row>
    <row r="183" spans="1:5" x14ac:dyDescent="0.25">
      <c r="A183" s="195"/>
      <c r="B183" s="12" t="s">
        <v>21</v>
      </c>
      <c r="C183" s="13">
        <v>122</v>
      </c>
      <c r="D183" s="13">
        <v>123</v>
      </c>
      <c r="E183" s="14">
        <v>-8.1300813008130107E-3</v>
      </c>
    </row>
    <row r="184" spans="1:5" x14ac:dyDescent="0.25">
      <c r="A184" s="193" t="s">
        <v>141</v>
      </c>
      <c r="B184" s="12" t="s">
        <v>142</v>
      </c>
      <c r="C184" s="13">
        <v>37</v>
      </c>
      <c r="D184" s="13">
        <v>45</v>
      </c>
      <c r="E184" s="14">
        <v>-0.17777777777777801</v>
      </c>
    </row>
    <row r="185" spans="1:5" x14ac:dyDescent="0.25">
      <c r="A185" s="194"/>
      <c r="B185" s="12" t="s">
        <v>143</v>
      </c>
      <c r="C185" s="13">
        <v>26</v>
      </c>
      <c r="D185" s="13">
        <v>18</v>
      </c>
      <c r="E185" s="14">
        <v>0.44444444444444398</v>
      </c>
    </row>
    <row r="186" spans="1:5" x14ac:dyDescent="0.25">
      <c r="A186" s="195"/>
      <c r="B186" s="12" t="s">
        <v>144</v>
      </c>
      <c r="C186" s="13">
        <v>4</v>
      </c>
      <c r="D186" s="13">
        <v>1</v>
      </c>
      <c r="E186" s="14">
        <v>3</v>
      </c>
    </row>
    <row r="187" spans="1:5" ht="16.7" customHeight="1" x14ac:dyDescent="0.25">
      <c r="A187" s="11" t="s">
        <v>145</v>
      </c>
      <c r="B187" s="19"/>
      <c r="C187" s="16">
        <v>263</v>
      </c>
      <c r="D187" s="16">
        <v>230</v>
      </c>
      <c r="E187" s="17">
        <v>0.143478260869565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118</v>
      </c>
      <c r="D190" s="13">
        <v>106</v>
      </c>
      <c r="E190" s="14">
        <v>0.113207547169811</v>
      </c>
    </row>
    <row r="191" spans="1:5" x14ac:dyDescent="0.25">
      <c r="A191" s="193" t="s">
        <v>148</v>
      </c>
      <c r="B191" s="12" t="s">
        <v>149</v>
      </c>
      <c r="C191" s="13">
        <v>4</v>
      </c>
      <c r="D191" s="13">
        <v>2</v>
      </c>
      <c r="E191" s="14">
        <v>1</v>
      </c>
    </row>
    <row r="192" spans="1:5" x14ac:dyDescent="0.25">
      <c r="A192" s="19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151</v>
      </c>
      <c r="C193" s="13">
        <v>10</v>
      </c>
      <c r="D193" s="13">
        <v>1</v>
      </c>
      <c r="E193" s="14">
        <v>9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2</v>
      </c>
      <c r="E194" s="14">
        <v>-1</v>
      </c>
    </row>
    <row r="195" spans="1:5" ht="16.7" customHeight="1" x14ac:dyDescent="0.25">
      <c r="A195" s="11" t="s">
        <v>153</v>
      </c>
      <c r="B195" s="18"/>
      <c r="C195" s="13">
        <v>2</v>
      </c>
      <c r="D195" s="13">
        <v>1</v>
      </c>
      <c r="E195" s="14">
        <v>1</v>
      </c>
    </row>
    <row r="196" spans="1:5" ht="16.7" customHeight="1" x14ac:dyDescent="0.25">
      <c r="A196" s="11" t="s">
        <v>107</v>
      </c>
      <c r="B196" s="19"/>
      <c r="C196" s="16">
        <v>194</v>
      </c>
      <c r="D196" s="16">
        <v>107</v>
      </c>
      <c r="E196" s="17">
        <v>0.81308411214953302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19</v>
      </c>
      <c r="D199" s="13">
        <v>17</v>
      </c>
      <c r="E199" s="14">
        <v>0.11764705882352899</v>
      </c>
    </row>
    <row r="200" spans="1:5" x14ac:dyDescent="0.25">
      <c r="A200" s="193" t="s">
        <v>65</v>
      </c>
      <c r="B200" s="12" t="s">
        <v>156</v>
      </c>
      <c r="C200" s="13">
        <v>61</v>
      </c>
      <c r="D200" s="13">
        <v>71</v>
      </c>
      <c r="E200" s="14">
        <v>-0.140845070422535</v>
      </c>
    </row>
    <row r="201" spans="1:5" x14ac:dyDescent="0.25">
      <c r="A201" s="195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12</v>
      </c>
      <c r="D207" s="13">
        <v>4</v>
      </c>
      <c r="E207" s="14">
        <v>2</v>
      </c>
    </row>
    <row r="208" spans="1:5" x14ac:dyDescent="0.25">
      <c r="A208" s="195"/>
      <c r="B208" s="12" t="s">
        <v>163</v>
      </c>
      <c r="C208" s="13">
        <v>54</v>
      </c>
      <c r="D208" s="13">
        <v>38</v>
      </c>
      <c r="E208" s="14">
        <v>0.42105263157894701</v>
      </c>
    </row>
    <row r="209" spans="1:5" ht="16.7" customHeight="1" x14ac:dyDescent="0.25">
      <c r="A209" s="11" t="s">
        <v>164</v>
      </c>
      <c r="B209" s="18"/>
      <c r="C209" s="13">
        <v>1</v>
      </c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1</v>
      </c>
      <c r="D218" s="13">
        <v>1</v>
      </c>
      <c r="E218" s="23">
        <v>0</v>
      </c>
    </row>
    <row r="219" spans="1:5" x14ac:dyDescent="0.25">
      <c r="A219" s="194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4"/>
      <c r="B220" s="12" t="s">
        <v>175</v>
      </c>
      <c r="C220" s="13">
        <v>14</v>
      </c>
      <c r="D220" s="13">
        <v>26</v>
      </c>
      <c r="E220" s="23">
        <v>6</v>
      </c>
    </row>
    <row r="221" spans="1:5" x14ac:dyDescent="0.25">
      <c r="A221" s="194"/>
      <c r="B221" s="12" t="s">
        <v>176</v>
      </c>
      <c r="C221" s="13">
        <v>21</v>
      </c>
      <c r="D221" s="13">
        <v>24</v>
      </c>
      <c r="E221" s="23">
        <v>0</v>
      </c>
    </row>
    <row r="222" spans="1:5" x14ac:dyDescent="0.25">
      <c r="A222" s="194"/>
      <c r="B222" s="12" t="s">
        <v>177</v>
      </c>
      <c r="C222" s="13">
        <v>346</v>
      </c>
      <c r="D222" s="13">
        <v>539</v>
      </c>
      <c r="E222" s="23">
        <v>167</v>
      </c>
    </row>
    <row r="223" spans="1:5" x14ac:dyDescent="0.25">
      <c r="A223" s="194"/>
      <c r="B223" s="12" t="s">
        <v>178</v>
      </c>
      <c r="C223" s="13">
        <v>374</v>
      </c>
      <c r="D223" s="13">
        <v>387</v>
      </c>
      <c r="E223" s="23">
        <v>0</v>
      </c>
    </row>
    <row r="224" spans="1:5" x14ac:dyDescent="0.25">
      <c r="A224" s="194"/>
      <c r="B224" s="12" t="s">
        <v>179</v>
      </c>
      <c r="C224" s="13">
        <v>276</v>
      </c>
      <c r="D224" s="13">
        <v>422</v>
      </c>
      <c r="E224" s="23">
        <v>140</v>
      </c>
    </row>
    <row r="225" spans="1:5" x14ac:dyDescent="0.25">
      <c r="A225" s="194"/>
      <c r="B225" s="12" t="s">
        <v>180</v>
      </c>
      <c r="C225" s="13">
        <v>112</v>
      </c>
      <c r="D225" s="13">
        <v>122</v>
      </c>
      <c r="E225" s="23">
        <v>0</v>
      </c>
    </row>
    <row r="226" spans="1:5" x14ac:dyDescent="0.25">
      <c r="A226" s="194"/>
      <c r="B226" s="12" t="s">
        <v>181</v>
      </c>
      <c r="C226" s="13">
        <v>0</v>
      </c>
      <c r="D226" s="13">
        <v>0</v>
      </c>
      <c r="E226" s="23">
        <v>0</v>
      </c>
    </row>
    <row r="227" spans="1:5" x14ac:dyDescent="0.25">
      <c r="A227" s="194"/>
      <c r="B227" s="12" t="s">
        <v>182</v>
      </c>
      <c r="C227" s="13">
        <v>285</v>
      </c>
      <c r="D227" s="13">
        <v>22</v>
      </c>
      <c r="E227" s="23">
        <v>150</v>
      </c>
    </row>
    <row r="228" spans="1:5" x14ac:dyDescent="0.25">
      <c r="A228" s="194"/>
      <c r="B228" s="12" t="s">
        <v>183</v>
      </c>
      <c r="C228" s="13">
        <v>332</v>
      </c>
      <c r="D228" s="13">
        <v>495</v>
      </c>
      <c r="E228" s="23">
        <v>180</v>
      </c>
    </row>
    <row r="229" spans="1:5" x14ac:dyDescent="0.25">
      <c r="A229" s="194"/>
      <c r="B229" s="12" t="s">
        <v>184</v>
      </c>
      <c r="C229" s="13">
        <v>29</v>
      </c>
      <c r="D229" s="13">
        <v>37</v>
      </c>
      <c r="E229" s="23">
        <v>0</v>
      </c>
    </row>
    <row r="230" spans="1:5" x14ac:dyDescent="0.25">
      <c r="A230" s="194"/>
      <c r="B230" s="12" t="s">
        <v>185</v>
      </c>
      <c r="C230" s="13">
        <v>0</v>
      </c>
      <c r="D230" s="13">
        <v>1</v>
      </c>
      <c r="E230" s="23">
        <v>0</v>
      </c>
    </row>
    <row r="231" spans="1:5" x14ac:dyDescent="0.25">
      <c r="A231" s="194"/>
      <c r="B231" s="12" t="s">
        <v>186</v>
      </c>
      <c r="C231" s="13">
        <v>1</v>
      </c>
      <c r="D231" s="13">
        <v>6</v>
      </c>
      <c r="E231" s="23">
        <v>0</v>
      </c>
    </row>
    <row r="232" spans="1:5" x14ac:dyDescent="0.25">
      <c r="A232" s="195"/>
      <c r="B232" s="12" t="s">
        <v>187</v>
      </c>
      <c r="C232" s="13">
        <v>3</v>
      </c>
      <c r="D232" s="13">
        <v>3</v>
      </c>
      <c r="E232" s="23">
        <v>0</v>
      </c>
    </row>
    <row r="233" spans="1:5" ht="16.7" customHeight="1" x14ac:dyDescent="0.25">
      <c r="A233" s="200" t="s">
        <v>188</v>
      </c>
      <c r="B233" s="201"/>
      <c r="C233" s="24">
        <v>1794</v>
      </c>
      <c r="D233" s="24">
        <v>2085</v>
      </c>
      <c r="E233" s="25">
        <v>643</v>
      </c>
    </row>
    <row r="234" spans="1:5" x14ac:dyDescent="0.25">
      <c r="A234" s="193" t="s">
        <v>189</v>
      </c>
      <c r="B234" s="12" t="s">
        <v>190</v>
      </c>
      <c r="C234" s="13">
        <v>2</v>
      </c>
      <c r="D234" s="13">
        <v>0</v>
      </c>
      <c r="E234" s="23">
        <v>2</v>
      </c>
    </row>
    <row r="235" spans="1:5" x14ac:dyDescent="0.25">
      <c r="A235" s="194"/>
      <c r="B235" s="12" t="s">
        <v>191</v>
      </c>
      <c r="C235" s="13">
        <v>14</v>
      </c>
      <c r="D235" s="13">
        <v>21</v>
      </c>
      <c r="E235" s="23">
        <v>8</v>
      </c>
    </row>
    <row r="236" spans="1:5" x14ac:dyDescent="0.25">
      <c r="A236" s="195"/>
      <c r="B236" s="12" t="s">
        <v>192</v>
      </c>
      <c r="C236" s="13">
        <v>3</v>
      </c>
      <c r="D236" s="13">
        <v>6</v>
      </c>
      <c r="E236" s="23">
        <v>2</v>
      </c>
    </row>
    <row r="237" spans="1:5" ht="16.7" customHeight="1" x14ac:dyDescent="0.25">
      <c r="A237" s="200" t="s">
        <v>188</v>
      </c>
      <c r="B237" s="201"/>
      <c r="C237" s="24">
        <v>19</v>
      </c>
      <c r="D237" s="24">
        <v>27</v>
      </c>
      <c r="E237" s="25">
        <v>12</v>
      </c>
    </row>
    <row r="238" spans="1:5" x14ac:dyDescent="0.25">
      <c r="A238" s="193" t="s">
        <v>193</v>
      </c>
      <c r="B238" s="12" t="s">
        <v>194</v>
      </c>
      <c r="C238" s="21"/>
      <c r="D238" s="21"/>
      <c r="E238" s="26"/>
    </row>
    <row r="239" spans="1:5" x14ac:dyDescent="0.25">
      <c r="A239" s="194"/>
      <c r="B239" s="12" t="s">
        <v>195</v>
      </c>
      <c r="C239" s="13">
        <v>0</v>
      </c>
      <c r="D239" s="13">
        <v>3</v>
      </c>
      <c r="E239" s="23">
        <v>0</v>
      </c>
    </row>
    <row r="240" spans="1:5" x14ac:dyDescent="0.25">
      <c r="A240" s="194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4"/>
      <c r="B241" s="12" t="s">
        <v>197</v>
      </c>
      <c r="C241" s="13">
        <v>1</v>
      </c>
      <c r="D241" s="13">
        <v>2</v>
      </c>
      <c r="E241" s="23">
        <v>0</v>
      </c>
    </row>
    <row r="242" spans="1:5" x14ac:dyDescent="0.25">
      <c r="A242" s="194"/>
      <c r="B242" s="12" t="s">
        <v>198</v>
      </c>
      <c r="C242" s="13">
        <v>35</v>
      </c>
      <c r="D242" s="13">
        <v>35</v>
      </c>
      <c r="E242" s="23">
        <v>8</v>
      </c>
    </row>
    <row r="243" spans="1:5" x14ac:dyDescent="0.25">
      <c r="A243" s="194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4"/>
      <c r="B245" s="12" t="s">
        <v>201</v>
      </c>
      <c r="C245" s="13">
        <v>63</v>
      </c>
      <c r="D245" s="13">
        <v>88</v>
      </c>
      <c r="E245" s="23">
        <v>26</v>
      </c>
    </row>
    <row r="246" spans="1:5" x14ac:dyDescent="0.25">
      <c r="A246" s="194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4"/>
      <c r="B247" s="12" t="s">
        <v>203</v>
      </c>
      <c r="C247" s="13">
        <v>13</v>
      </c>
      <c r="D247" s="13">
        <v>23</v>
      </c>
      <c r="E247" s="23">
        <v>3</v>
      </c>
    </row>
    <row r="248" spans="1:5" x14ac:dyDescent="0.25">
      <c r="A248" s="194"/>
      <c r="B248" s="12" t="s">
        <v>204</v>
      </c>
      <c r="C248" s="13">
        <v>20</v>
      </c>
      <c r="D248" s="13">
        <v>33</v>
      </c>
      <c r="E248" s="23">
        <v>17</v>
      </c>
    </row>
    <row r="249" spans="1:5" x14ac:dyDescent="0.25">
      <c r="A249" s="194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94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4"/>
      <c r="B251" s="12" t="s">
        <v>207</v>
      </c>
      <c r="C251" s="13">
        <v>1</v>
      </c>
      <c r="D251" s="13">
        <v>2</v>
      </c>
      <c r="E251" s="23">
        <v>1</v>
      </c>
    </row>
    <row r="252" spans="1:5" x14ac:dyDescent="0.25">
      <c r="A252" s="194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94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4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94"/>
      <c r="B256" s="12" t="s">
        <v>212</v>
      </c>
      <c r="C256" s="13">
        <v>1</v>
      </c>
      <c r="D256" s="13">
        <v>0</v>
      </c>
      <c r="E256" s="23">
        <v>0</v>
      </c>
    </row>
    <row r="257" spans="1:5" x14ac:dyDescent="0.25">
      <c r="A257" s="194"/>
      <c r="B257" s="12" t="s">
        <v>213</v>
      </c>
      <c r="C257" s="13">
        <v>2</v>
      </c>
      <c r="D257" s="13">
        <v>1</v>
      </c>
      <c r="E257" s="23">
        <v>0</v>
      </c>
    </row>
    <row r="258" spans="1:5" x14ac:dyDescent="0.25">
      <c r="A258" s="194"/>
      <c r="B258" s="12" t="s">
        <v>214</v>
      </c>
      <c r="C258" s="13">
        <v>0</v>
      </c>
      <c r="D258" s="13">
        <v>1</v>
      </c>
      <c r="E258" s="23">
        <v>1</v>
      </c>
    </row>
    <row r="259" spans="1:5" x14ac:dyDescent="0.25">
      <c r="A259" s="194"/>
      <c r="B259" s="12" t="s">
        <v>215</v>
      </c>
      <c r="C259" s="13">
        <v>31</v>
      </c>
      <c r="D259" s="13">
        <v>19</v>
      </c>
      <c r="E259" s="23">
        <v>18</v>
      </c>
    </row>
    <row r="260" spans="1:5" x14ac:dyDescent="0.25">
      <c r="A260" s="194"/>
      <c r="B260" s="12" t="s">
        <v>216</v>
      </c>
      <c r="C260" s="13">
        <v>0</v>
      </c>
      <c r="D260" s="13">
        <v>0</v>
      </c>
      <c r="E260" s="23">
        <v>0</v>
      </c>
    </row>
    <row r="261" spans="1:5" x14ac:dyDescent="0.25">
      <c r="A261" s="194"/>
      <c r="B261" s="12" t="s">
        <v>217</v>
      </c>
      <c r="C261" s="13">
        <v>58</v>
      </c>
      <c r="D261" s="13">
        <v>40</v>
      </c>
      <c r="E261" s="23">
        <v>18</v>
      </c>
    </row>
    <row r="262" spans="1:5" x14ac:dyDescent="0.25">
      <c r="A262" s="194"/>
      <c r="B262" s="12" t="s">
        <v>218</v>
      </c>
      <c r="C262" s="13">
        <v>17</v>
      </c>
      <c r="D262" s="13">
        <v>11</v>
      </c>
      <c r="E262" s="23">
        <v>9</v>
      </c>
    </row>
    <row r="263" spans="1:5" x14ac:dyDescent="0.25">
      <c r="A263" s="194"/>
      <c r="B263" s="12" t="s">
        <v>219</v>
      </c>
      <c r="C263" s="13">
        <v>0</v>
      </c>
      <c r="D263" s="13">
        <v>3</v>
      </c>
      <c r="E263" s="23">
        <v>0</v>
      </c>
    </row>
    <row r="264" spans="1:5" x14ac:dyDescent="0.25">
      <c r="A264" s="194"/>
      <c r="B264" s="12" t="s">
        <v>220</v>
      </c>
      <c r="C264" s="13">
        <v>1</v>
      </c>
      <c r="D264" s="13">
        <v>3</v>
      </c>
      <c r="E264" s="23">
        <v>2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4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4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4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4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5"/>
      <c r="B270" s="12" t="s">
        <v>226</v>
      </c>
      <c r="C270" s="13">
        <v>8</v>
      </c>
      <c r="D270" s="13">
        <v>13</v>
      </c>
      <c r="E270" s="23">
        <v>1</v>
      </c>
    </row>
    <row r="271" spans="1:5" ht="16.7" customHeight="1" x14ac:dyDescent="0.25">
      <c r="A271" s="200" t="s">
        <v>188</v>
      </c>
      <c r="B271" s="201"/>
      <c r="C271" s="24">
        <v>251</v>
      </c>
      <c r="D271" s="24">
        <v>277</v>
      </c>
      <c r="E271" s="25">
        <v>104</v>
      </c>
    </row>
    <row r="272" spans="1:5" ht="16.7" customHeight="1" x14ac:dyDescent="0.25">
      <c r="A272" s="11" t="s">
        <v>227</v>
      </c>
      <c r="B272" s="12" t="s">
        <v>228</v>
      </c>
      <c r="C272" s="13">
        <v>2</v>
      </c>
      <c r="D272" s="13">
        <v>2</v>
      </c>
      <c r="E272" s="23">
        <v>2</v>
      </c>
    </row>
    <row r="273" spans="1:5" ht="16.7" customHeight="1" x14ac:dyDescent="0.25">
      <c r="A273" s="200" t="s">
        <v>188</v>
      </c>
      <c r="B273" s="201"/>
      <c r="C273" s="24">
        <v>2</v>
      </c>
      <c r="D273" s="24">
        <v>2</v>
      </c>
      <c r="E273" s="25">
        <v>2</v>
      </c>
    </row>
    <row r="274" spans="1:5" x14ac:dyDescent="0.25">
      <c r="A274" s="193" t="s">
        <v>229</v>
      </c>
      <c r="B274" s="12" t="s">
        <v>230</v>
      </c>
      <c r="C274" s="13">
        <v>17</v>
      </c>
      <c r="D274" s="13">
        <v>25</v>
      </c>
      <c r="E274" s="23">
        <v>0</v>
      </c>
    </row>
    <row r="275" spans="1:5" x14ac:dyDescent="0.25">
      <c r="A275" s="194"/>
      <c r="B275" s="12" t="s">
        <v>231</v>
      </c>
      <c r="C275" s="13">
        <v>0</v>
      </c>
      <c r="D275" s="13">
        <v>2</v>
      </c>
      <c r="E275" s="23">
        <v>0</v>
      </c>
    </row>
    <row r="276" spans="1:5" x14ac:dyDescent="0.25">
      <c r="A276" s="194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4"/>
      <c r="B277" s="12" t="s">
        <v>233</v>
      </c>
      <c r="C277" s="13">
        <v>3</v>
      </c>
      <c r="D277" s="13">
        <v>4</v>
      </c>
      <c r="E277" s="23">
        <v>1</v>
      </c>
    </row>
    <row r="278" spans="1:5" x14ac:dyDescent="0.25">
      <c r="A278" s="194"/>
      <c r="B278" s="12" t="s">
        <v>234</v>
      </c>
      <c r="C278" s="13">
        <v>0</v>
      </c>
      <c r="D278" s="13">
        <v>1</v>
      </c>
      <c r="E278" s="23">
        <v>0</v>
      </c>
    </row>
    <row r="279" spans="1:5" x14ac:dyDescent="0.25">
      <c r="A279" s="194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5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200" t="s">
        <v>188</v>
      </c>
      <c r="B283" s="201"/>
      <c r="C283" s="24">
        <v>20</v>
      </c>
      <c r="D283" s="24">
        <v>32</v>
      </c>
      <c r="E283" s="25">
        <v>1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4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200" t="s">
        <v>188</v>
      </c>
      <c r="B287" s="201"/>
      <c r="C287" s="24">
        <v>0</v>
      </c>
      <c r="D287" s="24">
        <v>0</v>
      </c>
      <c r="E287" s="25">
        <v>0</v>
      </c>
    </row>
    <row r="288" spans="1:5" x14ac:dyDescent="0.25">
      <c r="A288" s="193" t="s">
        <v>242</v>
      </c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94"/>
      <c r="B289" s="12" t="s">
        <v>244</v>
      </c>
      <c r="C289" s="13">
        <v>3</v>
      </c>
      <c r="D289" s="13">
        <v>2</v>
      </c>
      <c r="E289" s="23">
        <v>0</v>
      </c>
    </row>
    <row r="290" spans="1:5" x14ac:dyDescent="0.25">
      <c r="A290" s="194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4"/>
      <c r="B293" s="12" t="s">
        <v>248</v>
      </c>
      <c r="C293" s="13">
        <v>3</v>
      </c>
      <c r="D293" s="13">
        <v>5</v>
      </c>
      <c r="E293" s="23">
        <v>0</v>
      </c>
    </row>
    <row r="294" spans="1:5" x14ac:dyDescent="0.25">
      <c r="A294" s="194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4"/>
      <c r="B296" s="12" t="s">
        <v>251</v>
      </c>
      <c r="C296" s="13">
        <v>5</v>
      </c>
      <c r="D296" s="13">
        <v>19</v>
      </c>
      <c r="E296" s="23">
        <v>0</v>
      </c>
    </row>
    <row r="297" spans="1:5" x14ac:dyDescent="0.25">
      <c r="A297" s="194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200" t="s">
        <v>188</v>
      </c>
      <c r="B299" s="201"/>
      <c r="C299" s="24">
        <v>11</v>
      </c>
      <c r="D299" s="24">
        <v>26</v>
      </c>
      <c r="E299" s="25">
        <v>0</v>
      </c>
    </row>
    <row r="300" spans="1:5" x14ac:dyDescent="0.25">
      <c r="A300" s="193" t="s">
        <v>254</v>
      </c>
      <c r="B300" s="12" t="s">
        <v>255</v>
      </c>
      <c r="C300" s="13">
        <v>3</v>
      </c>
      <c r="D300" s="13">
        <v>4</v>
      </c>
      <c r="E300" s="23">
        <v>1</v>
      </c>
    </row>
    <row r="301" spans="1:5" x14ac:dyDescent="0.25">
      <c r="A301" s="194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5"/>
      <c r="B302" s="12" t="s">
        <v>257</v>
      </c>
      <c r="C302" s="13">
        <v>8</v>
      </c>
      <c r="D302" s="13">
        <v>10</v>
      </c>
      <c r="E302" s="23">
        <v>0</v>
      </c>
    </row>
    <row r="303" spans="1:5" ht="16.7" customHeight="1" x14ac:dyDescent="0.25">
      <c r="A303" s="200" t="s">
        <v>188</v>
      </c>
      <c r="B303" s="201"/>
      <c r="C303" s="24">
        <v>11</v>
      </c>
      <c r="D303" s="24">
        <v>14</v>
      </c>
      <c r="E303" s="25">
        <v>1</v>
      </c>
    </row>
    <row r="304" spans="1:5" x14ac:dyDescent="0.25">
      <c r="A304" s="193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4"/>
      <c r="B305" s="12" t="s">
        <v>260</v>
      </c>
      <c r="C305" s="13">
        <v>0</v>
      </c>
      <c r="D305" s="13">
        <v>0</v>
      </c>
      <c r="E305" s="23">
        <v>0</v>
      </c>
    </row>
    <row r="306" spans="1:5" x14ac:dyDescent="0.25">
      <c r="A306" s="195"/>
      <c r="B306" s="12" t="s">
        <v>261</v>
      </c>
      <c r="C306" s="13">
        <v>1</v>
      </c>
      <c r="D306" s="13">
        <v>1</v>
      </c>
      <c r="E306" s="23">
        <v>0</v>
      </c>
    </row>
    <row r="307" spans="1:5" ht="16.7" customHeight="1" x14ac:dyDescent="0.25">
      <c r="A307" s="200" t="s">
        <v>188</v>
      </c>
      <c r="B307" s="201"/>
      <c r="C307" s="24">
        <v>1</v>
      </c>
      <c r="D307" s="24">
        <v>1</v>
      </c>
      <c r="E307" s="25">
        <v>0</v>
      </c>
    </row>
    <row r="308" spans="1:5" x14ac:dyDescent="0.25">
      <c r="A308" s="193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4"/>
      <c r="B309" s="12" t="s">
        <v>264</v>
      </c>
      <c r="C309" s="13">
        <v>4</v>
      </c>
      <c r="D309" s="13">
        <v>2</v>
      </c>
      <c r="E309" s="23">
        <v>0</v>
      </c>
    </row>
    <row r="310" spans="1:5" x14ac:dyDescent="0.25">
      <c r="A310" s="194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94"/>
      <c r="B311" s="12" t="s">
        <v>266</v>
      </c>
      <c r="C311" s="13">
        <v>0</v>
      </c>
      <c r="D311" s="13">
        <v>1</v>
      </c>
      <c r="E311" s="23">
        <v>0</v>
      </c>
    </row>
    <row r="312" spans="1:5" x14ac:dyDescent="0.25">
      <c r="A312" s="194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4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4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4"/>
      <c r="B315" s="12" t="s">
        <v>269</v>
      </c>
      <c r="C315" s="13">
        <v>21</v>
      </c>
      <c r="D315" s="13">
        <v>24</v>
      </c>
      <c r="E315" s="23">
        <v>7</v>
      </c>
    </row>
    <row r="316" spans="1:5" x14ac:dyDescent="0.25">
      <c r="A316" s="194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5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200" t="s">
        <v>188</v>
      </c>
      <c r="B321" s="201"/>
      <c r="C321" s="24">
        <v>25</v>
      </c>
      <c r="D321" s="24">
        <v>27</v>
      </c>
      <c r="E321" s="25">
        <v>7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4"/>
      <c r="B323" s="12" t="s">
        <v>277</v>
      </c>
      <c r="C323" s="13">
        <v>7</v>
      </c>
      <c r="D323" s="13">
        <v>8</v>
      </c>
      <c r="E323" s="23">
        <v>0</v>
      </c>
    </row>
    <row r="324" spans="1:5" x14ac:dyDescent="0.25">
      <c r="A324" s="194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4"/>
      <c r="B325" s="12" t="s">
        <v>201</v>
      </c>
      <c r="C325" s="13">
        <v>102</v>
      </c>
      <c r="D325" s="13">
        <v>154</v>
      </c>
      <c r="E325" s="23">
        <v>29</v>
      </c>
    </row>
    <row r="326" spans="1:5" x14ac:dyDescent="0.25">
      <c r="A326" s="194"/>
      <c r="B326" s="12" t="s">
        <v>202</v>
      </c>
      <c r="C326" s="13">
        <v>0</v>
      </c>
      <c r="D326" s="13">
        <v>4</v>
      </c>
      <c r="E326" s="23">
        <v>1</v>
      </c>
    </row>
    <row r="327" spans="1:5" x14ac:dyDescent="0.25">
      <c r="A327" s="194"/>
      <c r="B327" s="12" t="s">
        <v>203</v>
      </c>
      <c r="C327" s="13">
        <v>57</v>
      </c>
      <c r="D327" s="13">
        <v>95</v>
      </c>
      <c r="E327" s="23">
        <v>11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4"/>
      <c r="B329" s="12" t="s">
        <v>279</v>
      </c>
      <c r="C329" s="13">
        <v>1</v>
      </c>
      <c r="D329" s="13">
        <v>1</v>
      </c>
      <c r="E329" s="23">
        <v>0</v>
      </c>
    </row>
    <row r="330" spans="1:5" x14ac:dyDescent="0.25">
      <c r="A330" s="194"/>
      <c r="B330" s="12" t="s">
        <v>280</v>
      </c>
      <c r="C330" s="13">
        <v>0</v>
      </c>
      <c r="D330" s="13">
        <v>0</v>
      </c>
      <c r="E330" s="23">
        <v>0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4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4"/>
      <c r="B333" s="12" t="s">
        <v>213</v>
      </c>
      <c r="C333" s="13">
        <v>2</v>
      </c>
      <c r="D333" s="13">
        <v>1</v>
      </c>
      <c r="E333" s="23">
        <v>0</v>
      </c>
    </row>
    <row r="334" spans="1:5" x14ac:dyDescent="0.25">
      <c r="A334" s="194"/>
      <c r="B334" s="12" t="s">
        <v>214</v>
      </c>
      <c r="C334" s="13">
        <v>1</v>
      </c>
      <c r="D334" s="13">
        <v>2</v>
      </c>
      <c r="E334" s="23">
        <v>0</v>
      </c>
    </row>
    <row r="335" spans="1:5" x14ac:dyDescent="0.25">
      <c r="A335" s="194"/>
      <c r="B335" s="12" t="s">
        <v>282</v>
      </c>
      <c r="C335" s="13">
        <v>298</v>
      </c>
      <c r="D335" s="13">
        <v>407</v>
      </c>
      <c r="E335" s="23">
        <v>172</v>
      </c>
    </row>
    <row r="336" spans="1:5" x14ac:dyDescent="0.25">
      <c r="A336" s="194"/>
      <c r="B336" s="12" t="s">
        <v>283</v>
      </c>
      <c r="C336" s="13">
        <v>463</v>
      </c>
      <c r="D336" s="13">
        <v>939</v>
      </c>
      <c r="E336" s="23">
        <v>0</v>
      </c>
    </row>
    <row r="337" spans="1:5" x14ac:dyDescent="0.25">
      <c r="A337" s="194"/>
      <c r="B337" s="12" t="s">
        <v>284</v>
      </c>
      <c r="C337" s="13">
        <v>11</v>
      </c>
      <c r="D337" s="13">
        <v>15</v>
      </c>
      <c r="E337" s="23">
        <v>1</v>
      </c>
    </row>
    <row r="338" spans="1:5" x14ac:dyDescent="0.25">
      <c r="A338" s="194"/>
      <c r="B338" s="12" t="s">
        <v>218</v>
      </c>
      <c r="C338" s="13">
        <v>1</v>
      </c>
      <c r="D338" s="13">
        <v>1</v>
      </c>
      <c r="E338" s="23">
        <v>0</v>
      </c>
    </row>
    <row r="339" spans="1:5" x14ac:dyDescent="0.25">
      <c r="A339" s="194"/>
      <c r="B339" s="12" t="s">
        <v>285</v>
      </c>
      <c r="C339" s="13">
        <v>0</v>
      </c>
      <c r="D339" s="13">
        <v>0</v>
      </c>
      <c r="E339" s="23">
        <v>0</v>
      </c>
    </row>
    <row r="340" spans="1:5" x14ac:dyDescent="0.25">
      <c r="A340" s="194"/>
      <c r="B340" s="12" t="s">
        <v>286</v>
      </c>
      <c r="C340" s="13">
        <v>2</v>
      </c>
      <c r="D340" s="13">
        <v>1</v>
      </c>
      <c r="E340" s="23">
        <v>0</v>
      </c>
    </row>
    <row r="341" spans="1:5" x14ac:dyDescent="0.25">
      <c r="A341" s="194"/>
      <c r="B341" s="12" t="s">
        <v>287</v>
      </c>
      <c r="C341" s="13">
        <v>11</v>
      </c>
      <c r="D341" s="13">
        <v>10</v>
      </c>
      <c r="E341" s="23">
        <v>8</v>
      </c>
    </row>
    <row r="342" spans="1:5" x14ac:dyDescent="0.25">
      <c r="A342" s="194"/>
      <c r="B342" s="12" t="s">
        <v>223</v>
      </c>
      <c r="C342" s="13">
        <v>7</v>
      </c>
      <c r="D342" s="13">
        <v>7</v>
      </c>
      <c r="E342" s="23">
        <v>3</v>
      </c>
    </row>
    <row r="343" spans="1:5" x14ac:dyDescent="0.25">
      <c r="A343" s="195"/>
      <c r="B343" s="12" t="s">
        <v>226</v>
      </c>
      <c r="C343" s="13">
        <v>64</v>
      </c>
      <c r="D343" s="13">
        <v>185</v>
      </c>
      <c r="E343" s="23">
        <v>19</v>
      </c>
    </row>
    <row r="344" spans="1:5" ht="16.7" customHeight="1" x14ac:dyDescent="0.25">
      <c r="A344" s="200" t="s">
        <v>188</v>
      </c>
      <c r="B344" s="201"/>
      <c r="C344" s="27">
        <v>1027</v>
      </c>
      <c r="D344" s="27">
        <v>1830</v>
      </c>
      <c r="E344" s="28">
        <v>244</v>
      </c>
    </row>
  </sheetData>
  <sheetProtection algorithmName="SHA-512" hashValue="LQv/74+kMD+IrnndtJQFViOW5fNmytVzlfbygAqVly+5IGWUOvTZfUJ8/mGlsuBVOwbHdfaUHXZgpzSXXKC4rw==" saltValue="NyWZzVUZ+IA7DhEn3cEtEg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908</v>
      </c>
      <c r="G2" s="102" t="s">
        <v>909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C2" s="102" t="s">
        <v>806</v>
      </c>
      <c r="AD2" s="102" t="s">
        <v>476</v>
      </c>
      <c r="AE2" s="102" t="s">
        <v>848</v>
      </c>
      <c r="AF2" s="102" t="s">
        <v>752</v>
      </c>
      <c r="AI2" s="102" t="s">
        <v>175</v>
      </c>
      <c r="AL2" s="102" t="s">
        <v>477</v>
      </c>
      <c r="AM2" s="102" t="s">
        <v>477</v>
      </c>
      <c r="AN2" s="102" t="s">
        <v>476</v>
      </c>
      <c r="AO2" s="102" t="s">
        <v>477</v>
      </c>
      <c r="AT2" s="102" t="s">
        <v>481</v>
      </c>
      <c r="AU2" s="102" t="s">
        <v>478</v>
      </c>
      <c r="AV2" s="102" t="s">
        <v>476</v>
      </c>
      <c r="AW2" s="102" t="s">
        <v>848</v>
      </c>
      <c r="AX2" s="102" t="s">
        <v>849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940</v>
      </c>
      <c r="G3" s="102" t="s">
        <v>910</v>
      </c>
      <c r="H3" s="102" t="s">
        <v>909</v>
      </c>
      <c r="I3" s="102" t="s">
        <v>909</v>
      </c>
      <c r="J3" s="102" t="s">
        <v>909</v>
      </c>
      <c r="K3" s="102" t="s">
        <v>909</v>
      </c>
      <c r="L3" s="102" t="s">
        <v>909</v>
      </c>
      <c r="M3" s="102" t="s">
        <v>913</v>
      </c>
      <c r="N3" s="102" t="s">
        <v>910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C3" s="102" t="s">
        <v>807</v>
      </c>
      <c r="AD3" s="102" t="s">
        <v>477</v>
      </c>
      <c r="AE3" s="102" t="s">
        <v>849</v>
      </c>
      <c r="AF3" s="102" t="s">
        <v>858</v>
      </c>
      <c r="AI3" s="102" t="s">
        <v>176</v>
      </c>
      <c r="AL3" s="102" t="s">
        <v>478</v>
      </c>
      <c r="AM3" s="102" t="s">
        <v>478</v>
      </c>
      <c r="AN3" s="102" t="s">
        <v>477</v>
      </c>
      <c r="AO3" s="102" t="s">
        <v>478</v>
      </c>
      <c r="AT3" s="102" t="s">
        <v>482</v>
      </c>
      <c r="AV3" s="102" t="s">
        <v>477</v>
      </c>
      <c r="AW3" s="102" t="s">
        <v>849</v>
      </c>
      <c r="AX3" s="102" t="s">
        <v>851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910</v>
      </c>
      <c r="F4" s="102" t="s">
        <v>912</v>
      </c>
      <c r="G4" s="102" t="s">
        <v>643</v>
      </c>
      <c r="H4" s="102" t="s">
        <v>910</v>
      </c>
      <c r="I4" s="102" t="s">
        <v>910</v>
      </c>
      <c r="J4" s="102" t="s">
        <v>910</v>
      </c>
      <c r="K4" s="102" t="s">
        <v>912</v>
      </c>
      <c r="L4" s="102" t="s">
        <v>910</v>
      </c>
      <c r="M4" s="102" t="s">
        <v>914</v>
      </c>
      <c r="N4" s="102" t="s">
        <v>913</v>
      </c>
      <c r="O4" s="102" t="s">
        <v>910</v>
      </c>
      <c r="P4" s="102" t="s">
        <v>955</v>
      </c>
      <c r="Q4" s="102" t="s">
        <v>955</v>
      </c>
      <c r="R4" s="102" t="s">
        <v>709</v>
      </c>
      <c r="S4" s="102" t="s">
        <v>955</v>
      </c>
      <c r="T4" s="102" t="s">
        <v>955</v>
      </c>
      <c r="U4" s="102" t="s">
        <v>709</v>
      </c>
      <c r="V4" s="102" t="s">
        <v>29</v>
      </c>
      <c r="W4" s="102" t="s">
        <v>1038</v>
      </c>
      <c r="AA4" s="102" t="s">
        <v>795</v>
      </c>
      <c r="AB4" s="102" t="s">
        <v>804</v>
      </c>
      <c r="AC4" s="102" t="s">
        <v>808</v>
      </c>
      <c r="AD4" s="102" t="s">
        <v>478</v>
      </c>
      <c r="AE4" s="102" t="s">
        <v>850</v>
      </c>
      <c r="AF4" s="102" t="s">
        <v>859</v>
      </c>
      <c r="AI4" s="102" t="s">
        <v>177</v>
      </c>
      <c r="AL4" s="102" t="s">
        <v>480</v>
      </c>
      <c r="AM4" s="102" t="s">
        <v>480</v>
      </c>
      <c r="AN4" s="102" t="s">
        <v>478</v>
      </c>
      <c r="AO4" s="102" t="s">
        <v>480</v>
      </c>
      <c r="AV4" s="102" t="s">
        <v>478</v>
      </c>
      <c r="AW4" s="102" t="s">
        <v>851</v>
      </c>
      <c r="AX4" s="102" t="s">
        <v>459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912</v>
      </c>
      <c r="F5" s="102" t="s">
        <v>941</v>
      </c>
      <c r="G5" s="102" t="s">
        <v>923</v>
      </c>
      <c r="H5" s="102" t="s">
        <v>643</v>
      </c>
      <c r="I5" s="102" t="s">
        <v>916</v>
      </c>
      <c r="J5" s="102" t="s">
        <v>916</v>
      </c>
      <c r="K5" s="102" t="s">
        <v>922</v>
      </c>
      <c r="L5" s="102" t="s">
        <v>912</v>
      </c>
      <c r="M5" s="102" t="s">
        <v>928</v>
      </c>
      <c r="N5" s="102" t="s">
        <v>914</v>
      </c>
      <c r="O5" s="102" t="s">
        <v>916</v>
      </c>
      <c r="P5" s="102" t="s">
        <v>957</v>
      </c>
      <c r="Q5" s="102" t="s">
        <v>957</v>
      </c>
      <c r="R5" s="102" t="s">
        <v>710</v>
      </c>
      <c r="S5" s="102" t="s">
        <v>958</v>
      </c>
      <c r="T5" s="102" t="s">
        <v>956</v>
      </c>
      <c r="U5" s="102" t="s">
        <v>710</v>
      </c>
      <c r="V5" s="102" t="s">
        <v>30</v>
      </c>
      <c r="AD5" s="102" t="s">
        <v>480</v>
      </c>
      <c r="AE5" s="102" t="s">
        <v>851</v>
      </c>
      <c r="AI5" s="102" t="s">
        <v>178</v>
      </c>
      <c r="AL5" s="102" t="s">
        <v>481</v>
      </c>
      <c r="AM5" s="102" t="s">
        <v>481</v>
      </c>
      <c r="AN5" s="102" t="s">
        <v>481</v>
      </c>
      <c r="AO5" s="102" t="s">
        <v>481</v>
      </c>
      <c r="AV5" s="102" t="s">
        <v>479</v>
      </c>
      <c r="AW5" s="102" t="s">
        <v>459</v>
      </c>
      <c r="AX5" s="102" t="s">
        <v>852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916</v>
      </c>
      <c r="E6" s="102" t="s">
        <v>643</v>
      </c>
      <c r="F6" s="102" t="s">
        <v>848</v>
      </c>
      <c r="G6" s="102" t="s">
        <v>926</v>
      </c>
      <c r="H6" s="102" t="s">
        <v>922</v>
      </c>
      <c r="I6" s="102" t="s">
        <v>643</v>
      </c>
      <c r="J6" s="102" t="s">
        <v>643</v>
      </c>
      <c r="K6" s="102" t="s">
        <v>932</v>
      </c>
      <c r="L6" s="102" t="s">
        <v>914</v>
      </c>
      <c r="O6" s="102" t="s">
        <v>643</v>
      </c>
      <c r="P6" s="102" t="s">
        <v>958</v>
      </c>
      <c r="Q6" s="102" t="s">
        <v>958</v>
      </c>
      <c r="R6" s="102" t="s">
        <v>711</v>
      </c>
      <c r="T6" s="102" t="s">
        <v>957</v>
      </c>
      <c r="U6" s="102" t="s">
        <v>766</v>
      </c>
      <c r="V6" s="102" t="s">
        <v>31</v>
      </c>
      <c r="AD6" s="102" t="s">
        <v>481</v>
      </c>
      <c r="AE6" s="102" t="s">
        <v>852</v>
      </c>
      <c r="AI6" s="102" t="s">
        <v>179</v>
      </c>
      <c r="AV6" s="102" t="s">
        <v>480</v>
      </c>
      <c r="AW6" s="102" t="s">
        <v>852</v>
      </c>
    </row>
    <row r="7" spans="1:50" x14ac:dyDescent="0.2">
      <c r="B7" s="102" t="s">
        <v>107</v>
      </c>
      <c r="C7" s="102" t="s">
        <v>1017</v>
      </c>
      <c r="D7" s="102" t="s">
        <v>643</v>
      </c>
      <c r="E7" s="102" t="s">
        <v>921</v>
      </c>
      <c r="F7" s="102" t="s">
        <v>922</v>
      </c>
      <c r="G7" s="102" t="s">
        <v>928</v>
      </c>
      <c r="H7" s="102" t="s">
        <v>923</v>
      </c>
      <c r="I7" s="102" t="s">
        <v>922</v>
      </c>
      <c r="J7" s="102" t="s">
        <v>922</v>
      </c>
      <c r="L7" s="102" t="s">
        <v>643</v>
      </c>
      <c r="O7" s="102" t="s">
        <v>922</v>
      </c>
      <c r="R7" s="102" t="s">
        <v>712</v>
      </c>
      <c r="T7" s="102" t="s">
        <v>958</v>
      </c>
      <c r="AI7" s="102" t="s">
        <v>180</v>
      </c>
      <c r="AV7" s="102" t="s">
        <v>481</v>
      </c>
    </row>
    <row r="8" spans="1:50" x14ac:dyDescent="0.2">
      <c r="C8" s="102" t="s">
        <v>255</v>
      </c>
      <c r="D8" s="102" t="s">
        <v>922</v>
      </c>
      <c r="E8" s="102" t="s">
        <v>922</v>
      </c>
      <c r="F8" s="102" t="s">
        <v>923</v>
      </c>
      <c r="G8" s="102" t="s">
        <v>932</v>
      </c>
      <c r="H8" s="102" t="s">
        <v>926</v>
      </c>
      <c r="I8" s="102" t="s">
        <v>923</v>
      </c>
      <c r="J8" s="102" t="s">
        <v>923</v>
      </c>
      <c r="L8" s="102" t="s">
        <v>920</v>
      </c>
      <c r="O8" s="102" t="s">
        <v>923</v>
      </c>
      <c r="R8" s="102" t="s">
        <v>713</v>
      </c>
      <c r="AI8" s="102" t="s">
        <v>182</v>
      </c>
      <c r="AV8" s="102" t="s">
        <v>482</v>
      </c>
    </row>
    <row r="9" spans="1:50" x14ac:dyDescent="0.2">
      <c r="C9" s="102" t="s">
        <v>1018</v>
      </c>
      <c r="D9" s="102" t="s">
        <v>923</v>
      </c>
      <c r="E9" s="102" t="s">
        <v>923</v>
      </c>
      <c r="F9" s="102" t="s">
        <v>924</v>
      </c>
      <c r="G9" s="102" t="s">
        <v>107</v>
      </c>
      <c r="H9" s="102" t="s">
        <v>928</v>
      </c>
      <c r="I9" s="102" t="s">
        <v>926</v>
      </c>
      <c r="J9" s="102" t="s">
        <v>924</v>
      </c>
      <c r="L9" s="102" t="s">
        <v>921</v>
      </c>
      <c r="O9" s="102" t="s">
        <v>926</v>
      </c>
      <c r="R9" s="102" t="s">
        <v>714</v>
      </c>
      <c r="AI9" s="102" t="s">
        <v>183</v>
      </c>
    </row>
    <row r="10" spans="1:50" x14ac:dyDescent="0.2">
      <c r="C10" s="102" t="s">
        <v>262</v>
      </c>
      <c r="D10" s="102" t="s">
        <v>926</v>
      </c>
      <c r="E10" s="102" t="s">
        <v>926</v>
      </c>
      <c r="F10" s="102" t="s">
        <v>932</v>
      </c>
      <c r="H10" s="102" t="s">
        <v>107</v>
      </c>
      <c r="I10" s="102" t="s">
        <v>928</v>
      </c>
      <c r="J10" s="102" t="s">
        <v>926</v>
      </c>
      <c r="L10" s="102" t="s">
        <v>922</v>
      </c>
      <c r="O10" s="102" t="s">
        <v>928</v>
      </c>
      <c r="R10" s="102" t="s">
        <v>715</v>
      </c>
      <c r="AI10" s="102" t="s">
        <v>184</v>
      </c>
    </row>
    <row r="11" spans="1:50" x14ac:dyDescent="0.2">
      <c r="C11" s="102" t="s">
        <v>275</v>
      </c>
      <c r="D11" s="102" t="s">
        <v>928</v>
      </c>
      <c r="E11" s="102" t="s">
        <v>928</v>
      </c>
      <c r="F11" s="102" t="s">
        <v>107</v>
      </c>
      <c r="I11" s="102" t="s">
        <v>107</v>
      </c>
      <c r="J11" s="102" t="s">
        <v>928</v>
      </c>
      <c r="L11" s="102" t="s">
        <v>926</v>
      </c>
      <c r="O11" s="102" t="s">
        <v>107</v>
      </c>
      <c r="R11" s="102" t="s">
        <v>716</v>
      </c>
      <c r="AI11" s="102" t="s">
        <v>107</v>
      </c>
    </row>
    <row r="12" spans="1:50" x14ac:dyDescent="0.2">
      <c r="D12" s="102" t="s">
        <v>932</v>
      </c>
      <c r="J12" s="102" t="s">
        <v>107</v>
      </c>
      <c r="L12" s="102" t="s">
        <v>928</v>
      </c>
    </row>
    <row r="13" spans="1:50" x14ac:dyDescent="0.2">
      <c r="D13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1128</v>
      </c>
      <c r="D4" s="96">
        <f>SUM(DatosViolenciaGénero!D53:D59)</f>
        <v>414</v>
      </c>
    </row>
    <row r="5" spans="2:4" x14ac:dyDescent="0.2">
      <c r="B5" s="95" t="s">
        <v>910</v>
      </c>
      <c r="C5" s="96">
        <f>SUM(DatosViolenciaGénero!C60:C63)</f>
        <v>33</v>
      </c>
      <c r="D5" s="96">
        <f>SUM(DatosViolenciaGénero!D60:D63)</f>
        <v>61</v>
      </c>
    </row>
    <row r="6" spans="2:4" ht="12.75" customHeight="1" x14ac:dyDescent="0.2">
      <c r="B6" s="95" t="s">
        <v>954</v>
      </c>
      <c r="C6" s="96">
        <f>DatosViolenciaGénero!C64</f>
        <v>0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4</v>
      </c>
      <c r="D7" s="96">
        <f>SUM(DatosViolenciaGénero!D65:D67)</f>
        <v>2</v>
      </c>
    </row>
    <row r="8" spans="2:4" ht="12.75" customHeight="1" x14ac:dyDescent="0.2">
      <c r="B8" s="95" t="s">
        <v>956</v>
      </c>
      <c r="C8" s="96">
        <f>DatosViolenciaGénero!C71</f>
        <v>0</v>
      </c>
      <c r="D8" s="96">
        <f>DatosViolenciaGénero!D71</f>
        <v>3</v>
      </c>
    </row>
    <row r="9" spans="2:4" ht="12.75" customHeight="1" x14ac:dyDescent="0.2">
      <c r="B9" s="95" t="s">
        <v>957</v>
      </c>
      <c r="C9" s="96">
        <f>DatosViolenciaGénero!C68</f>
        <v>0</v>
      </c>
      <c r="D9" s="96">
        <f>DatosViolenciaGénero!D68</f>
        <v>2</v>
      </c>
    </row>
    <row r="10" spans="2:4" ht="12.75" customHeight="1" x14ac:dyDescent="0.2">
      <c r="B10" s="95" t="s">
        <v>958</v>
      </c>
      <c r="C10" s="96">
        <f>SUM(DatosViolenciaGénero!C69:C71)</f>
        <v>384</v>
      </c>
      <c r="D10" s="96">
        <f>SUM(DatosViolenciaGénero!D69:D71)</f>
        <v>317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7" t="s">
        <v>960</v>
      </c>
      <c r="C15" s="98">
        <f>DatosViolenciaGénero!C34</f>
        <v>134</v>
      </c>
    </row>
    <row r="16" spans="2:4" ht="13.5" thickBot="1" x14ac:dyDescent="0.25">
      <c r="B16" s="99" t="s">
        <v>961</v>
      </c>
      <c r="C16" s="100">
        <f>DatosViolenciaGénero!C35</f>
        <v>161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254</v>
      </c>
      <c r="D4" s="96">
        <f>SUM(DatosViolenciaDoméstica!D39:D45)</f>
        <v>136</v>
      </c>
    </row>
    <row r="5" spans="2:4" x14ac:dyDescent="0.2">
      <c r="B5" s="95" t="s">
        <v>910</v>
      </c>
      <c r="C5" s="96">
        <f>SUM(DatosViolenciaDoméstica!C46:C49)</f>
        <v>11</v>
      </c>
      <c r="D5" s="96">
        <f>SUM(DatosViolenciaDoméstica!D46:D49)</f>
        <v>32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4</v>
      </c>
      <c r="D7" s="96">
        <f>SUM(DatosViolenciaDoméstica!D51:D53)</f>
        <v>3</v>
      </c>
    </row>
    <row r="8" spans="2:4" ht="12.75" customHeight="1" x14ac:dyDescent="0.2">
      <c r="B8" s="95" t="s">
        <v>956</v>
      </c>
      <c r="C8" s="96">
        <f>DatosViolenciaDoméstica!C57</f>
        <v>0</v>
      </c>
      <c r="D8" s="96">
        <f>DatosViolenciaDoméstica!D57</f>
        <v>0</v>
      </c>
    </row>
    <row r="9" spans="2:4" ht="12.75" customHeight="1" x14ac:dyDescent="0.2">
      <c r="B9" s="95" t="s">
        <v>957</v>
      </c>
      <c r="C9" s="96">
        <f>DatosViolenciaDoméstica!C54</f>
        <v>1</v>
      </c>
      <c r="D9" s="96">
        <f>DatosViolenciaDoméstica!D54</f>
        <v>1</v>
      </c>
    </row>
    <row r="10" spans="2:4" ht="12.75" customHeight="1" x14ac:dyDescent="0.2">
      <c r="B10" s="95" t="s">
        <v>958</v>
      </c>
      <c r="C10" s="96">
        <f>SUM(DatosViolenciaDoméstica!C55:C57)</f>
        <v>30</v>
      </c>
      <c r="D10" s="96">
        <f>SUM(DatosViolenciaDoméstica!D55:D57)</f>
        <v>37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7" t="s">
        <v>960</v>
      </c>
      <c r="C15" s="98">
        <f>DatosViolenciaDoméstica!C29</f>
        <v>19</v>
      </c>
    </row>
    <row r="16" spans="2:4" ht="13.5" thickBot="1" x14ac:dyDescent="0.25">
      <c r="B16" s="99" t="s">
        <v>961</v>
      </c>
      <c r="C16" s="100">
        <f>DatosViolenciaDoméstica!C30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8" t="s">
        <v>943</v>
      </c>
      <c r="C3" s="228"/>
    </row>
    <row r="4" spans="2:3" x14ac:dyDescent="0.2">
      <c r="B4" s="89" t="s">
        <v>944</v>
      </c>
      <c r="C4" s="90">
        <f>DatosMenores!C60</f>
        <v>132</v>
      </c>
    </row>
    <row r="5" spans="2:3" x14ac:dyDescent="0.2">
      <c r="B5" s="89" t="s">
        <v>945</v>
      </c>
      <c r="C5" s="91">
        <f>DatosMenores!C61</f>
        <v>1</v>
      </c>
    </row>
    <row r="6" spans="2:3" x14ac:dyDescent="0.2">
      <c r="B6" s="89" t="s">
        <v>946</v>
      </c>
      <c r="C6" s="91">
        <f>DatosMenores!C62</f>
        <v>165</v>
      </c>
    </row>
    <row r="7" spans="2:3" ht="25.5" x14ac:dyDescent="0.2">
      <c r="B7" s="89" t="s">
        <v>947</v>
      </c>
      <c r="C7" s="91">
        <f>DatosMenores!C65</f>
        <v>11</v>
      </c>
    </row>
    <row r="8" spans="2:3" ht="25.5" x14ac:dyDescent="0.2">
      <c r="B8" s="89" t="s">
        <v>688</v>
      </c>
      <c r="C8" s="91">
        <f>DatosMenores!C66</f>
        <v>24</v>
      </c>
    </row>
    <row r="9" spans="2:3" ht="25.5" x14ac:dyDescent="0.2">
      <c r="B9" s="89" t="s">
        <v>948</v>
      </c>
      <c r="C9" s="91">
        <f>DatosMenores!C67</f>
        <v>0</v>
      </c>
    </row>
    <row r="10" spans="2:3" ht="25.5" x14ac:dyDescent="0.2">
      <c r="B10" s="89" t="s">
        <v>225</v>
      </c>
      <c r="C10" s="91">
        <f>DatosMenores!C69</f>
        <v>0</v>
      </c>
    </row>
    <row r="11" spans="2:3" x14ac:dyDescent="0.2">
      <c r="B11" s="89" t="s">
        <v>949</v>
      </c>
      <c r="C11" s="91">
        <f>DatosMenores!C68</f>
        <v>20</v>
      </c>
    </row>
    <row r="12" spans="2:3" x14ac:dyDescent="0.2">
      <c r="B12" s="89" t="s">
        <v>950</v>
      </c>
      <c r="C12" s="91">
        <f>DatosMenores!C70</f>
        <v>0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57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9" t="s">
        <v>908</v>
      </c>
      <c r="C11" s="229"/>
      <c r="D11" s="72">
        <f>DatosDelitos!B5+DatosDelitos!B13-DatosDelitos!B17</f>
        <v>10859</v>
      </c>
      <c r="E11" s="73">
        <f>DatosDelitos!G5+DatosDelitos!G13-DatosDelitos!G17</f>
        <v>169</v>
      </c>
      <c r="F11" s="73">
        <f>DatosDelitos!H5+DatosDelitos!H13-DatosDelitos!H17</f>
        <v>243</v>
      </c>
      <c r="G11" s="73">
        <f>DatosDelitos!I5+DatosDelitos!I13-DatosDelitos!I17</f>
        <v>5</v>
      </c>
      <c r="H11" s="74">
        <f>DatosDelitos!J5+DatosDelitos!J13-DatosDelitos!J17</f>
        <v>5</v>
      </c>
      <c r="I11" s="74">
        <f>DatosDelitos!K5+DatosDelitos!K13-DatosDelitos!K17</f>
        <v>2</v>
      </c>
      <c r="J11" s="74">
        <f>DatosDelitos!L5+DatosDelitos!L13-DatosDelitos!L17</f>
        <v>3</v>
      </c>
      <c r="K11" s="74">
        <f>DatosDelitos!N5+DatosDelitos!N13-DatosDelitos!N17</f>
        <v>10</v>
      </c>
      <c r="L11" s="75">
        <f>DatosDelitos!O5+DatosDelitos!O13-DatosDelitos!O17</f>
        <v>339</v>
      </c>
    </row>
    <row r="12" spans="2:13" ht="13.15" customHeight="1" x14ac:dyDescent="0.2">
      <c r="B12" s="230" t="s">
        <v>276</v>
      </c>
      <c r="C12" s="230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30" t="s">
        <v>318</v>
      </c>
      <c r="C13" s="230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30" t="s">
        <v>321</v>
      </c>
      <c r="C14" s="230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30" t="s">
        <v>909</v>
      </c>
      <c r="C15" s="230"/>
      <c r="D15" s="76">
        <f>DatosDelitos!B17+DatosDelitos!B44</f>
        <v>1461</v>
      </c>
      <c r="E15" s="77">
        <f>DatosDelitos!G17+DatosDelitos!G44</f>
        <v>283</v>
      </c>
      <c r="F15" s="77">
        <f>DatosDelitos!H16+DatosDelitos!H44</f>
        <v>75</v>
      </c>
      <c r="G15" s="77">
        <f>DatosDelitos!I17+DatosDelitos!I44</f>
        <v>2</v>
      </c>
      <c r="H15" s="77">
        <f>DatosDelitos!J17+DatosDelitos!J44</f>
        <v>6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9</v>
      </c>
      <c r="L15" s="78">
        <f>DatosDelitos!O17+DatosDelitos!O44</f>
        <v>467</v>
      </c>
    </row>
    <row r="16" spans="2:13" ht="13.15" customHeight="1" x14ac:dyDescent="0.2">
      <c r="B16" s="230" t="s">
        <v>910</v>
      </c>
      <c r="C16" s="230"/>
      <c r="D16" s="76">
        <f>DatosDelitos!B30</f>
        <v>761</v>
      </c>
      <c r="E16" s="77">
        <f>DatosDelitos!G30</f>
        <v>101</v>
      </c>
      <c r="F16" s="77">
        <f>DatosDelitos!H30</f>
        <v>210</v>
      </c>
      <c r="G16" s="77">
        <f>DatosDelitos!I30</f>
        <v>0</v>
      </c>
      <c r="H16" s="77">
        <f>DatosDelitos!J30</f>
        <v>4</v>
      </c>
      <c r="I16" s="77">
        <f>DatosDelitos!K30</f>
        <v>0</v>
      </c>
      <c r="J16" s="77">
        <f>DatosDelitos!L30</f>
        <v>1</v>
      </c>
      <c r="K16" s="77">
        <f>DatosDelitos!N30</f>
        <v>2</v>
      </c>
      <c r="L16" s="78">
        <f>DatosDelitos!O30</f>
        <v>374</v>
      </c>
    </row>
    <row r="17" spans="2:12" ht="13.15" customHeight="1" x14ac:dyDescent="0.2">
      <c r="B17" s="231" t="s">
        <v>911</v>
      </c>
      <c r="C17" s="231"/>
      <c r="D17" s="76">
        <f>DatosDelitos!B42-DatosDelitos!B44</f>
        <v>10</v>
      </c>
      <c r="E17" s="77">
        <f>DatosDelitos!G42-DatosDelitos!G44</f>
        <v>1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30" t="s">
        <v>912</v>
      </c>
      <c r="C18" s="230"/>
      <c r="D18" s="76">
        <f>DatosDelitos!B50</f>
        <v>226</v>
      </c>
      <c r="E18" s="77">
        <f>DatosDelitos!G50</f>
        <v>38</v>
      </c>
      <c r="F18" s="77">
        <f>DatosDelitos!H50</f>
        <v>34</v>
      </c>
      <c r="G18" s="77">
        <f>DatosDelitos!I50</f>
        <v>13</v>
      </c>
      <c r="H18" s="77">
        <f>DatosDelitos!J50</f>
        <v>16</v>
      </c>
      <c r="I18" s="77">
        <f>DatosDelitos!K50</f>
        <v>0</v>
      </c>
      <c r="J18" s="77">
        <f>DatosDelitos!L50</f>
        <v>0</v>
      </c>
      <c r="K18" s="77">
        <f>DatosDelitos!N50</f>
        <v>7</v>
      </c>
      <c r="L18" s="78">
        <f>DatosDelitos!O50</f>
        <v>46</v>
      </c>
    </row>
    <row r="19" spans="2:12" ht="13.15" customHeight="1" x14ac:dyDescent="0.2">
      <c r="B19" s="230" t="s">
        <v>913</v>
      </c>
      <c r="C19" s="230"/>
      <c r="D19" s="76">
        <f>DatosDelitos!B72</f>
        <v>4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1</v>
      </c>
      <c r="J19" s="77">
        <f>DatosDelitos!L72</f>
        <v>1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30" t="s">
        <v>914</v>
      </c>
      <c r="C20" s="230"/>
      <c r="D20" s="76">
        <f>DatosDelitos!B74</f>
        <v>22</v>
      </c>
      <c r="E20" s="77">
        <f>DatosDelitos!G74</f>
        <v>5</v>
      </c>
      <c r="F20" s="77">
        <f>DatosDelitos!H74</f>
        <v>12</v>
      </c>
      <c r="G20" s="77">
        <f>DatosDelitos!I74</f>
        <v>0</v>
      </c>
      <c r="H20" s="77">
        <f>DatosDelitos!J74</f>
        <v>1</v>
      </c>
      <c r="I20" s="77">
        <f>DatosDelitos!K74</f>
        <v>2</v>
      </c>
      <c r="J20" s="77">
        <f>DatosDelitos!L74</f>
        <v>1</v>
      </c>
      <c r="K20" s="77">
        <f>DatosDelitos!N74</f>
        <v>0</v>
      </c>
      <c r="L20" s="78">
        <f>DatosDelitos!O74</f>
        <v>11</v>
      </c>
    </row>
    <row r="21" spans="2:12" ht="13.15" customHeight="1" x14ac:dyDescent="0.2">
      <c r="B21" s="231" t="s">
        <v>915</v>
      </c>
      <c r="C21" s="231"/>
      <c r="D21" s="76">
        <f>DatosDelitos!B82</f>
        <v>87</v>
      </c>
      <c r="E21" s="77">
        <f>DatosDelitos!G82</f>
        <v>6</v>
      </c>
      <c r="F21" s="77">
        <f>DatosDelitos!H82</f>
        <v>5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14</v>
      </c>
    </row>
    <row r="22" spans="2:12" ht="13.15" customHeight="1" x14ac:dyDescent="0.2">
      <c r="B22" s="230" t="s">
        <v>916</v>
      </c>
      <c r="C22" s="230"/>
      <c r="D22" s="76">
        <f>DatosDelitos!B85</f>
        <v>382</v>
      </c>
      <c r="E22" s="77">
        <f>DatosDelitos!G85</f>
        <v>189</v>
      </c>
      <c r="F22" s="77">
        <f>DatosDelitos!H85</f>
        <v>168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177</v>
      </c>
    </row>
    <row r="23" spans="2:12" ht="13.15" customHeight="1" x14ac:dyDescent="0.2">
      <c r="B23" s="230" t="s">
        <v>643</v>
      </c>
      <c r="C23" s="230"/>
      <c r="D23" s="76">
        <f>DatosDelitos!B97</f>
        <v>3411</v>
      </c>
      <c r="E23" s="77">
        <f>DatosDelitos!G97</f>
        <v>712</v>
      </c>
      <c r="F23" s="77">
        <f>DatosDelitos!H97</f>
        <v>663</v>
      </c>
      <c r="G23" s="77">
        <f>DatosDelitos!I97</f>
        <v>0</v>
      </c>
      <c r="H23" s="77">
        <f>DatosDelitos!J97</f>
        <v>1</v>
      </c>
      <c r="I23" s="77">
        <f>DatosDelitos!K97</f>
        <v>0</v>
      </c>
      <c r="J23" s="77">
        <f>DatosDelitos!L97</f>
        <v>0</v>
      </c>
      <c r="K23" s="77">
        <f>DatosDelitos!N97</f>
        <v>33</v>
      </c>
      <c r="L23" s="78">
        <f>DatosDelitos!O97</f>
        <v>763</v>
      </c>
    </row>
    <row r="24" spans="2:12" ht="27" customHeight="1" x14ac:dyDescent="0.2">
      <c r="B24" s="230" t="s">
        <v>917</v>
      </c>
      <c r="C24" s="230"/>
      <c r="D24" s="76">
        <f>DatosDelitos!B131</f>
        <v>14</v>
      </c>
      <c r="E24" s="77">
        <f>DatosDelitos!G131</f>
        <v>17</v>
      </c>
      <c r="F24" s="77">
        <f>DatosDelitos!H131</f>
        <v>16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12</v>
      </c>
    </row>
    <row r="25" spans="2:12" ht="13.15" customHeight="1" x14ac:dyDescent="0.2">
      <c r="B25" s="230" t="s">
        <v>918</v>
      </c>
      <c r="C25" s="230"/>
      <c r="D25" s="76">
        <f>DatosDelitos!B137</f>
        <v>7</v>
      </c>
      <c r="E25" s="77">
        <f>DatosDelitos!G137</f>
        <v>2</v>
      </c>
      <c r="F25" s="77">
        <f>DatosDelitos!H137</f>
        <v>7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4</v>
      </c>
    </row>
    <row r="26" spans="2:12" ht="13.15" customHeight="1" x14ac:dyDescent="0.2">
      <c r="B26" s="231" t="s">
        <v>919</v>
      </c>
      <c r="C26" s="231"/>
      <c r="D26" s="76">
        <f>DatosDelitos!B144</f>
        <v>0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30" t="s">
        <v>920</v>
      </c>
      <c r="C27" s="230"/>
      <c r="D27" s="76">
        <f>DatosDelitos!B147</f>
        <v>81</v>
      </c>
      <c r="E27" s="77">
        <f>DatosDelitos!G147</f>
        <v>39</v>
      </c>
      <c r="F27" s="77">
        <f>DatosDelitos!H147</f>
        <v>30</v>
      </c>
      <c r="G27" s="77">
        <f>DatosDelitos!I147</f>
        <v>0</v>
      </c>
      <c r="H27" s="77">
        <f>DatosDelitos!J147</f>
        <v>2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24</v>
      </c>
    </row>
    <row r="28" spans="2:12" ht="13.15" customHeight="1" x14ac:dyDescent="0.2">
      <c r="B28" s="230" t="s">
        <v>921</v>
      </c>
      <c r="C28" s="230"/>
      <c r="D28" s="76">
        <f>DatosDelitos!B156+SUM(DatosDelitos!B167:B172)</f>
        <v>41</v>
      </c>
      <c r="E28" s="77">
        <f>DatosDelitos!G156+SUM(DatosDelitos!G167:G172)</f>
        <v>8</v>
      </c>
      <c r="F28" s="77">
        <f>DatosDelitos!H156+SUM(DatosDelitos!H167:H172)</f>
        <v>4</v>
      </c>
      <c r="G28" s="77">
        <f>DatosDelitos!I156+SUM(DatosDelitos!I167:I172)</f>
        <v>0</v>
      </c>
      <c r="H28" s="77">
        <f>DatosDelitos!J156+SUM(DatosDelitos!J167:J172)</f>
        <v>1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</v>
      </c>
      <c r="L28" s="77">
        <f>DatosDelitos!O156+SUM(DatosDelitos!O167:P172)</f>
        <v>5</v>
      </c>
    </row>
    <row r="29" spans="2:12" ht="13.15" customHeight="1" x14ac:dyDescent="0.2">
      <c r="B29" s="230" t="s">
        <v>922</v>
      </c>
      <c r="C29" s="230"/>
      <c r="D29" s="76">
        <f>SUM(DatosDelitos!B173:B177)</f>
        <v>156</v>
      </c>
      <c r="E29" s="77">
        <f>SUM(DatosDelitos!G173:G177)</f>
        <v>99</v>
      </c>
      <c r="F29" s="77">
        <f>SUM(DatosDelitos!H173:H177)</f>
        <v>84</v>
      </c>
      <c r="G29" s="77">
        <f>SUM(DatosDelitos!I173:I177)</f>
        <v>1</v>
      </c>
      <c r="H29" s="77">
        <f>SUM(DatosDelitos!J173:J177)</f>
        <v>1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79</v>
      </c>
      <c r="L29" s="77">
        <f>SUM(DatosDelitos!O173:O177)</f>
        <v>85</v>
      </c>
    </row>
    <row r="30" spans="2:12" ht="13.15" customHeight="1" x14ac:dyDescent="0.2">
      <c r="B30" s="230" t="s">
        <v>923</v>
      </c>
      <c r="C30" s="230"/>
      <c r="D30" s="76">
        <f>DatosDelitos!B178</f>
        <v>185</v>
      </c>
      <c r="E30" s="77">
        <f>DatosDelitos!G178</f>
        <v>114</v>
      </c>
      <c r="F30" s="77">
        <f>DatosDelitos!H178</f>
        <v>137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1</v>
      </c>
      <c r="L30" s="77">
        <f>DatosDelitos!O178</f>
        <v>803</v>
      </c>
    </row>
    <row r="31" spans="2:12" ht="13.15" customHeight="1" x14ac:dyDescent="0.2">
      <c r="B31" s="230" t="s">
        <v>924</v>
      </c>
      <c r="C31" s="230"/>
      <c r="D31" s="76">
        <f>DatosDelitos!B186</f>
        <v>79</v>
      </c>
      <c r="E31" s="77">
        <f>DatosDelitos!G186</f>
        <v>45</v>
      </c>
      <c r="F31" s="77">
        <f>DatosDelitos!H186</f>
        <v>53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36</v>
      </c>
    </row>
    <row r="32" spans="2:12" ht="13.15" customHeight="1" x14ac:dyDescent="0.2">
      <c r="B32" s="230" t="s">
        <v>925</v>
      </c>
      <c r="C32" s="230"/>
      <c r="D32" s="76">
        <f>DatosDelitos!B201</f>
        <v>8</v>
      </c>
      <c r="E32" s="77">
        <f>DatosDelitos!G201</f>
        <v>2</v>
      </c>
      <c r="F32" s="77">
        <f>DatosDelitos!H201</f>
        <v>5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1</v>
      </c>
    </row>
    <row r="33" spans="2:13" ht="13.15" customHeight="1" x14ac:dyDescent="0.2">
      <c r="B33" s="230" t="s">
        <v>926</v>
      </c>
      <c r="C33" s="230"/>
      <c r="D33" s="76">
        <f>DatosDelitos!B221</f>
        <v>809</v>
      </c>
      <c r="E33" s="77">
        <f>DatosDelitos!G221</f>
        <v>203</v>
      </c>
      <c r="F33" s="77">
        <f>DatosDelitos!H221</f>
        <v>192</v>
      </c>
      <c r="G33" s="77">
        <f>DatosDelitos!I221</f>
        <v>0</v>
      </c>
      <c r="H33" s="77">
        <f>DatosDelitos!J221</f>
        <v>1</v>
      </c>
      <c r="I33" s="77">
        <f>DatosDelitos!K221</f>
        <v>0</v>
      </c>
      <c r="J33" s="77">
        <f>DatosDelitos!L221</f>
        <v>0</v>
      </c>
      <c r="K33" s="77">
        <f>DatosDelitos!N221</f>
        <v>10</v>
      </c>
      <c r="L33" s="77">
        <f>DatosDelitos!O221</f>
        <v>345</v>
      </c>
    </row>
    <row r="34" spans="2:13" ht="13.15" customHeight="1" x14ac:dyDescent="0.2">
      <c r="B34" s="230" t="s">
        <v>927</v>
      </c>
      <c r="C34" s="230"/>
      <c r="D34" s="76">
        <f>DatosDelitos!B242</f>
        <v>3</v>
      </c>
      <c r="E34" s="77">
        <f>DatosDelitos!G242</f>
        <v>4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2</v>
      </c>
    </row>
    <row r="35" spans="2:13" ht="13.15" customHeight="1" x14ac:dyDescent="0.2">
      <c r="B35" s="230" t="s">
        <v>928</v>
      </c>
      <c r="C35" s="230"/>
      <c r="D35" s="76">
        <f>DatosDelitos!B269</f>
        <v>208</v>
      </c>
      <c r="E35" s="77">
        <f>DatosDelitos!G269</f>
        <v>102</v>
      </c>
      <c r="F35" s="77">
        <f>DatosDelitos!H269</f>
        <v>114</v>
      </c>
      <c r="G35" s="77">
        <f>DatosDelitos!I269</f>
        <v>0</v>
      </c>
      <c r="H35" s="77">
        <f>DatosDelitos!J269</f>
        <v>1</v>
      </c>
      <c r="I35" s="77">
        <f>DatosDelitos!K269</f>
        <v>1</v>
      </c>
      <c r="J35" s="77">
        <f>DatosDelitos!L269</f>
        <v>0</v>
      </c>
      <c r="K35" s="77">
        <f>DatosDelitos!N269</f>
        <v>6</v>
      </c>
      <c r="L35" s="77">
        <f>DatosDelitos!O269</f>
        <v>188</v>
      </c>
    </row>
    <row r="36" spans="2:13" ht="38.25" customHeight="1" x14ac:dyDescent="0.2">
      <c r="B36" s="230" t="s">
        <v>929</v>
      </c>
      <c r="C36" s="230"/>
      <c r="D36" s="76">
        <f>DatosDelitos!B299</f>
        <v>0</v>
      </c>
      <c r="E36" s="77">
        <f>DatosDelitos!G299</f>
        <v>1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30" t="s">
        <v>930</v>
      </c>
      <c r="C37" s="230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30" t="s">
        <v>931</v>
      </c>
      <c r="C38" s="230"/>
      <c r="D38" s="76">
        <f>DatosDelitos!B310+DatosDelitos!B316+DatosDelitos!B318</f>
        <v>10</v>
      </c>
      <c r="E38" s="77">
        <f>DatosDelitos!G310+DatosDelitos!G316+DatosDelitos!G318</f>
        <v>6</v>
      </c>
      <c r="F38" s="77">
        <f>DatosDelitos!H310+DatosDelitos!H316+DatosDelitos!H318</f>
        <v>4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3</v>
      </c>
    </row>
    <row r="39" spans="2:13" ht="13.15" customHeight="1" x14ac:dyDescent="0.2">
      <c r="B39" s="230" t="s">
        <v>932</v>
      </c>
      <c r="C39" s="230"/>
      <c r="D39" s="76">
        <f>DatosDelitos!B321</f>
        <v>8579</v>
      </c>
      <c r="E39" s="77">
        <f>DatosDelitos!G321</f>
        <v>0</v>
      </c>
      <c r="F39" s="77">
        <f>DatosDelitos!H321</f>
        <v>0</v>
      </c>
      <c r="G39" s="77">
        <f>DatosDelitos!I321</f>
        <v>1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30" t="s">
        <v>933</v>
      </c>
      <c r="C40" s="230"/>
      <c r="D40" s="76">
        <f>DatosDelitos!B323</f>
        <v>0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30" t="s">
        <v>623</v>
      </c>
      <c r="C41" s="230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3" t="s">
        <v>624</v>
      </c>
      <c r="C42" s="233"/>
      <c r="D42" s="79">
        <f>SUM(D11:D41)</f>
        <v>27403</v>
      </c>
      <c r="E42" s="79">
        <f t="shared" ref="E42:L42" si="0">SUM(E11:E41)</f>
        <v>2146</v>
      </c>
      <c r="F42" s="79">
        <f t="shared" si="0"/>
        <v>2058</v>
      </c>
      <c r="G42" s="79">
        <f t="shared" si="0"/>
        <v>22</v>
      </c>
      <c r="H42" s="79">
        <f t="shared" si="0"/>
        <v>39</v>
      </c>
      <c r="I42" s="79">
        <f t="shared" si="0"/>
        <v>6</v>
      </c>
      <c r="J42" s="79">
        <f t="shared" si="0"/>
        <v>6</v>
      </c>
      <c r="K42" s="79">
        <f t="shared" si="0"/>
        <v>158</v>
      </c>
      <c r="L42" s="79">
        <f t="shared" si="0"/>
        <v>3699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2" t="s">
        <v>935</v>
      </c>
      <c r="C48" s="232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2" t="s">
        <v>936</v>
      </c>
      <c r="C49" s="232"/>
      <c r="D49" s="82">
        <f>DatosDelitos!E13-DatosDelitos!E17</f>
        <v>32</v>
      </c>
      <c r="E49" s="82">
        <f>DatosDelitos!F13-DatosDelitos!F17</f>
        <v>29</v>
      </c>
    </row>
    <row r="50" spans="2:5" ht="13.15" customHeight="1" x14ac:dyDescent="0.25">
      <c r="B50" s="232" t="s">
        <v>276</v>
      </c>
      <c r="C50" s="232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2" t="s">
        <v>318</v>
      </c>
      <c r="C51" s="232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2" t="s">
        <v>321</v>
      </c>
      <c r="C52" s="232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2" t="s">
        <v>909</v>
      </c>
      <c r="C53" s="232"/>
      <c r="D53" s="82">
        <f>DatosDelitos!E17+DatosDelitos!E44</f>
        <v>389</v>
      </c>
      <c r="E53" s="82">
        <f>DatosDelitos!F17+DatosDelitos!F44</f>
        <v>199</v>
      </c>
    </row>
    <row r="54" spans="2:5" ht="13.15" customHeight="1" x14ac:dyDescent="0.25">
      <c r="B54" s="232" t="s">
        <v>910</v>
      </c>
      <c r="C54" s="232"/>
      <c r="D54" s="82">
        <f>DatosDelitos!E30</f>
        <v>150</v>
      </c>
      <c r="E54" s="82">
        <f>DatosDelitos!F30</f>
        <v>161</v>
      </c>
    </row>
    <row r="55" spans="2:5" ht="13.15" customHeight="1" x14ac:dyDescent="0.25">
      <c r="B55" s="232" t="s">
        <v>911</v>
      </c>
      <c r="C55" s="232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32" t="s">
        <v>912</v>
      </c>
      <c r="C56" s="232"/>
      <c r="D56" s="82">
        <f>DatosDelitos!E50</f>
        <v>15</v>
      </c>
      <c r="E56" s="82">
        <f>DatosDelitos!F50</f>
        <v>9</v>
      </c>
    </row>
    <row r="57" spans="2:5" ht="13.15" customHeight="1" x14ac:dyDescent="0.25">
      <c r="B57" s="232" t="s">
        <v>913</v>
      </c>
      <c r="C57" s="232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2" t="s">
        <v>937</v>
      </c>
      <c r="C58" s="232"/>
      <c r="D58" s="82">
        <f>DatosDelitos!E74</f>
        <v>1</v>
      </c>
      <c r="E58" s="82">
        <f>DatosDelitos!F74</f>
        <v>3</v>
      </c>
    </row>
    <row r="59" spans="2:5" ht="13.15" customHeight="1" x14ac:dyDescent="0.25">
      <c r="B59" s="232" t="s">
        <v>915</v>
      </c>
      <c r="C59" s="232"/>
      <c r="D59" s="82">
        <f>DatosDelitos!E82</f>
        <v>0</v>
      </c>
      <c r="E59" s="82">
        <f>DatosDelitos!F82</f>
        <v>8</v>
      </c>
    </row>
    <row r="60" spans="2:5" ht="13.15" customHeight="1" x14ac:dyDescent="0.25">
      <c r="B60" s="232" t="s">
        <v>916</v>
      </c>
      <c r="C60" s="232"/>
      <c r="D60" s="82">
        <f>DatosDelitos!E85</f>
        <v>8</v>
      </c>
      <c r="E60" s="82">
        <f>DatosDelitos!F85</f>
        <v>8</v>
      </c>
    </row>
    <row r="61" spans="2:5" ht="13.15" customHeight="1" x14ac:dyDescent="0.25">
      <c r="B61" s="232" t="s">
        <v>643</v>
      </c>
      <c r="C61" s="232"/>
      <c r="D61" s="82">
        <f>DatosDelitos!E97</f>
        <v>106</v>
      </c>
      <c r="E61" s="82">
        <f>DatosDelitos!F97</f>
        <v>94</v>
      </c>
    </row>
    <row r="62" spans="2:5" ht="27" customHeight="1" x14ac:dyDescent="0.25">
      <c r="B62" s="232" t="s">
        <v>938</v>
      </c>
      <c r="C62" s="232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2" t="s">
        <v>918</v>
      </c>
      <c r="C63" s="232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2" t="s">
        <v>919</v>
      </c>
      <c r="C64" s="232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2" t="s">
        <v>920</v>
      </c>
      <c r="C65" s="232"/>
      <c r="D65" s="82">
        <f>DatosDelitos!E147</f>
        <v>5</v>
      </c>
      <c r="E65" s="82">
        <f>DatosDelitos!F147</f>
        <v>6</v>
      </c>
    </row>
    <row r="66" spans="2:5" ht="13.15" customHeight="1" x14ac:dyDescent="0.25">
      <c r="B66" s="232" t="s">
        <v>921</v>
      </c>
      <c r="C66" s="232"/>
      <c r="D66" s="83">
        <f>DatosDelitos!E156+SUM(DatosDelitos!E167:F172)</f>
        <v>1</v>
      </c>
      <c r="E66" s="83">
        <f>DatosDelitos!F156+SUM(DatosDelitos!F167:G172)</f>
        <v>1</v>
      </c>
    </row>
    <row r="67" spans="2:5" ht="13.15" customHeight="1" x14ac:dyDescent="0.25">
      <c r="B67" s="232" t="s">
        <v>922</v>
      </c>
      <c r="C67" s="232"/>
      <c r="D67" s="82">
        <f>SUM(DatosDelitos!E173:F177)</f>
        <v>13</v>
      </c>
      <c r="E67" s="82">
        <f>SUM(DatosDelitos!F173:G177)</f>
        <v>105</v>
      </c>
    </row>
    <row r="68" spans="2:5" ht="13.15" customHeight="1" x14ac:dyDescent="0.25">
      <c r="B68" s="232" t="s">
        <v>923</v>
      </c>
      <c r="C68" s="232"/>
      <c r="D68" s="82">
        <f>DatosDelitos!E178</f>
        <v>601</v>
      </c>
      <c r="E68" s="82">
        <f>DatosDelitos!F178</f>
        <v>602</v>
      </c>
    </row>
    <row r="69" spans="2:5" ht="13.15" customHeight="1" x14ac:dyDescent="0.25">
      <c r="B69" s="232" t="s">
        <v>924</v>
      </c>
      <c r="C69" s="232"/>
      <c r="D69" s="82">
        <f>DatosDelitos!E186</f>
        <v>6</v>
      </c>
      <c r="E69" s="82">
        <f>DatosDelitos!F186</f>
        <v>6</v>
      </c>
    </row>
    <row r="70" spans="2:5" ht="13.15" customHeight="1" x14ac:dyDescent="0.25">
      <c r="B70" s="232" t="s">
        <v>925</v>
      </c>
      <c r="C70" s="232"/>
      <c r="D70" s="82">
        <f>DatosDelitos!E201</f>
        <v>0</v>
      </c>
      <c r="E70" s="82">
        <f>DatosDelitos!F201</f>
        <v>0</v>
      </c>
    </row>
    <row r="71" spans="2:5" ht="13.15" customHeight="1" x14ac:dyDescent="0.25">
      <c r="B71" s="232" t="s">
        <v>926</v>
      </c>
      <c r="C71" s="232"/>
      <c r="D71" s="82">
        <f>DatosDelitos!E221</f>
        <v>193</v>
      </c>
      <c r="E71" s="82">
        <f>DatosDelitos!F221</f>
        <v>134</v>
      </c>
    </row>
    <row r="72" spans="2:5" ht="13.15" customHeight="1" x14ac:dyDescent="0.25">
      <c r="B72" s="232" t="s">
        <v>927</v>
      </c>
      <c r="C72" s="232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32" t="s">
        <v>928</v>
      </c>
      <c r="C73" s="232"/>
      <c r="D73" s="82">
        <f>DatosDelitos!E269</f>
        <v>54</v>
      </c>
      <c r="E73" s="82">
        <f>DatosDelitos!F269</f>
        <v>47</v>
      </c>
    </row>
    <row r="74" spans="2:5" ht="38.25" customHeight="1" x14ac:dyDescent="0.25">
      <c r="B74" s="232" t="s">
        <v>929</v>
      </c>
      <c r="C74" s="232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2" t="s">
        <v>930</v>
      </c>
      <c r="C75" s="232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2" t="s">
        <v>931</v>
      </c>
      <c r="C76" s="232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32" t="s">
        <v>932</v>
      </c>
      <c r="C77" s="232"/>
      <c r="D77" s="82">
        <f>DatosDelitos!E321</f>
        <v>125</v>
      </c>
      <c r="E77" s="82">
        <f>DatosDelitos!F321</f>
        <v>0</v>
      </c>
    </row>
    <row r="78" spans="2:5" ht="15" x14ac:dyDescent="0.25">
      <c r="B78" s="234" t="s">
        <v>933</v>
      </c>
      <c r="C78" s="234"/>
      <c r="D78" s="82">
        <f>DatosDelitos!E323</f>
        <v>0</v>
      </c>
      <c r="E78" s="82">
        <f>DatosDelitos!F323</f>
        <v>0</v>
      </c>
    </row>
    <row r="79" spans="2:5" ht="15" x14ac:dyDescent="0.25">
      <c r="B79" s="234" t="s">
        <v>623</v>
      </c>
      <c r="C79" s="234"/>
      <c r="D79" s="82">
        <f>DatosDelitos!E325</f>
        <v>0</v>
      </c>
      <c r="E79" s="82">
        <f>DatosDelitos!F325</f>
        <v>0</v>
      </c>
    </row>
    <row r="80" spans="2:5" ht="15" x14ac:dyDescent="0.25">
      <c r="B80" s="234" t="s">
        <v>188</v>
      </c>
      <c r="C80" s="234"/>
      <c r="D80" s="82">
        <f>SUM(D48:D79)</f>
        <v>1699</v>
      </c>
      <c r="E80" s="82">
        <f>SUM(E48:E79)</f>
        <v>1412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2" t="s">
        <v>908</v>
      </c>
      <c r="C85" s="232"/>
      <c r="D85" s="82">
        <f>DatosDelitos!M5+DatosDelitos!M13-DatosDelitos!M17</f>
        <v>64</v>
      </c>
    </row>
    <row r="86" spans="2:13" ht="13.15" customHeight="1" x14ac:dyDescent="0.25">
      <c r="B86" s="232" t="s">
        <v>276</v>
      </c>
      <c r="C86" s="232"/>
      <c r="D86" s="82">
        <f>DatosDelitos!M10</f>
        <v>0</v>
      </c>
    </row>
    <row r="87" spans="2:13" ht="13.15" customHeight="1" x14ac:dyDescent="0.25">
      <c r="B87" s="232" t="s">
        <v>318</v>
      </c>
      <c r="C87" s="232"/>
      <c r="D87" s="82">
        <f>DatosDelitos!M20</f>
        <v>0</v>
      </c>
    </row>
    <row r="88" spans="2:13" ht="13.15" customHeight="1" x14ac:dyDescent="0.25">
      <c r="B88" s="232" t="s">
        <v>321</v>
      </c>
      <c r="C88" s="232"/>
      <c r="D88" s="82">
        <f>DatosDelitos!M23</f>
        <v>0</v>
      </c>
    </row>
    <row r="89" spans="2:13" ht="13.15" customHeight="1" x14ac:dyDescent="0.25">
      <c r="B89" s="232" t="s">
        <v>940</v>
      </c>
      <c r="C89" s="232"/>
      <c r="D89" s="82">
        <f>SUM(DatosDelitos!M17,DatosDelitos!M44)</f>
        <v>48</v>
      </c>
    </row>
    <row r="90" spans="2:13" ht="13.15" customHeight="1" x14ac:dyDescent="0.25">
      <c r="B90" s="232" t="s">
        <v>910</v>
      </c>
      <c r="C90" s="232"/>
      <c r="D90" s="82">
        <f>DatosDelitos!M30</f>
        <v>1</v>
      </c>
    </row>
    <row r="91" spans="2:13" ht="13.15" customHeight="1" x14ac:dyDescent="0.25">
      <c r="B91" s="232" t="s">
        <v>911</v>
      </c>
      <c r="C91" s="232"/>
      <c r="D91" s="82">
        <f>DatosDelitos!M42-DatosDelitos!M44</f>
        <v>1</v>
      </c>
    </row>
    <row r="92" spans="2:13" ht="13.15" customHeight="1" x14ac:dyDescent="0.25">
      <c r="B92" s="232" t="s">
        <v>912</v>
      </c>
      <c r="C92" s="232"/>
      <c r="D92" s="82">
        <f>DatosDelitos!M50</f>
        <v>22</v>
      </c>
    </row>
    <row r="93" spans="2:13" ht="13.15" customHeight="1" x14ac:dyDescent="0.25">
      <c r="B93" s="232" t="s">
        <v>913</v>
      </c>
      <c r="C93" s="232"/>
      <c r="D93" s="82">
        <f>DatosDelitos!M72</f>
        <v>0</v>
      </c>
    </row>
    <row r="94" spans="2:13" ht="27" customHeight="1" x14ac:dyDescent="0.25">
      <c r="B94" s="232" t="s">
        <v>937</v>
      </c>
      <c r="C94" s="232"/>
      <c r="D94" s="82">
        <f>DatosDelitos!M74</f>
        <v>0</v>
      </c>
    </row>
    <row r="95" spans="2:13" ht="13.15" customHeight="1" x14ac:dyDescent="0.25">
      <c r="B95" s="232" t="s">
        <v>915</v>
      </c>
      <c r="C95" s="232"/>
      <c r="D95" s="82">
        <f>DatosDelitos!M82</f>
        <v>3</v>
      </c>
    </row>
    <row r="96" spans="2:13" ht="13.15" customHeight="1" x14ac:dyDescent="0.25">
      <c r="B96" s="232" t="s">
        <v>916</v>
      </c>
      <c r="C96" s="232"/>
      <c r="D96" s="82">
        <f>DatosDelitos!M85</f>
        <v>4</v>
      </c>
    </row>
    <row r="97" spans="2:4" ht="13.15" customHeight="1" x14ac:dyDescent="0.25">
      <c r="B97" s="232" t="s">
        <v>643</v>
      </c>
      <c r="C97" s="232"/>
      <c r="D97" s="82">
        <f>DatosDelitos!M97</f>
        <v>4</v>
      </c>
    </row>
    <row r="98" spans="2:4" ht="27" customHeight="1" x14ac:dyDescent="0.25">
      <c r="B98" s="232" t="s">
        <v>938</v>
      </c>
      <c r="C98" s="232"/>
      <c r="D98" s="82">
        <f>DatosDelitos!M131</f>
        <v>6</v>
      </c>
    </row>
    <row r="99" spans="2:4" ht="13.15" customHeight="1" x14ac:dyDescent="0.25">
      <c r="B99" s="232" t="s">
        <v>918</v>
      </c>
      <c r="C99" s="232"/>
      <c r="D99" s="82">
        <f>DatosDelitos!M137</f>
        <v>4</v>
      </c>
    </row>
    <row r="100" spans="2:4" ht="13.15" customHeight="1" x14ac:dyDescent="0.25">
      <c r="B100" s="232" t="s">
        <v>919</v>
      </c>
      <c r="C100" s="232"/>
      <c r="D100" s="82">
        <f>DatosDelitos!M144</f>
        <v>0</v>
      </c>
    </row>
    <row r="101" spans="2:4" ht="13.15" customHeight="1" x14ac:dyDescent="0.25">
      <c r="B101" s="232" t="s">
        <v>941</v>
      </c>
      <c r="C101" s="232"/>
      <c r="D101" s="82">
        <f>DatosDelitos!M148</f>
        <v>26</v>
      </c>
    </row>
    <row r="102" spans="2:4" ht="13.15" customHeight="1" x14ac:dyDescent="0.25">
      <c r="B102" s="232" t="s">
        <v>850</v>
      </c>
      <c r="C102" s="232"/>
      <c r="D102" s="82">
        <f>SUM(DatosDelitos!M149,DatosDelitos!M150)</f>
        <v>3</v>
      </c>
    </row>
    <row r="103" spans="2:4" ht="13.15" customHeight="1" x14ac:dyDescent="0.25">
      <c r="B103" s="232" t="s">
        <v>848</v>
      </c>
      <c r="C103" s="232"/>
      <c r="D103" s="82">
        <f>SUM(DatosDelitos!M151:N155)</f>
        <v>26</v>
      </c>
    </row>
    <row r="104" spans="2:4" ht="13.15" customHeight="1" x14ac:dyDescent="0.25">
      <c r="B104" s="232" t="s">
        <v>921</v>
      </c>
      <c r="C104" s="232"/>
      <c r="D104" s="82">
        <f>SUM(SUM(DatosDelitos!M157:N160),SUM(DatosDelitos!M167:N172))</f>
        <v>1</v>
      </c>
    </row>
    <row r="105" spans="2:4" ht="13.15" customHeight="1" x14ac:dyDescent="0.25">
      <c r="B105" s="232" t="s">
        <v>942</v>
      </c>
      <c r="C105" s="232"/>
      <c r="D105" s="82">
        <f>SUM(DatosDelitos!M161:N165)</f>
        <v>1</v>
      </c>
    </row>
    <row r="106" spans="2:4" ht="13.15" customHeight="1" x14ac:dyDescent="0.25">
      <c r="B106" s="232" t="s">
        <v>922</v>
      </c>
      <c r="C106" s="232"/>
      <c r="D106" s="82">
        <f>SUM(DatosDelitos!M173:N177)</f>
        <v>80</v>
      </c>
    </row>
    <row r="107" spans="2:4" ht="13.15" customHeight="1" x14ac:dyDescent="0.25">
      <c r="B107" s="232" t="s">
        <v>923</v>
      </c>
      <c r="C107" s="232"/>
      <c r="D107" s="82">
        <f>DatosDelitos!M178</f>
        <v>28</v>
      </c>
    </row>
    <row r="108" spans="2:4" ht="13.15" customHeight="1" x14ac:dyDescent="0.25">
      <c r="B108" s="232" t="s">
        <v>924</v>
      </c>
      <c r="C108" s="232"/>
      <c r="D108" s="82">
        <f>DatosDelitos!M186</f>
        <v>11</v>
      </c>
    </row>
    <row r="109" spans="2:4" ht="13.15" customHeight="1" x14ac:dyDescent="0.25">
      <c r="B109" s="232" t="s">
        <v>925</v>
      </c>
      <c r="C109" s="232"/>
      <c r="D109" s="82">
        <f>DatosDelitos!M201</f>
        <v>5</v>
      </c>
    </row>
    <row r="110" spans="2:4" ht="13.15" customHeight="1" x14ac:dyDescent="0.25">
      <c r="B110" s="232" t="s">
        <v>926</v>
      </c>
      <c r="C110" s="232"/>
      <c r="D110" s="82">
        <f>DatosDelitos!M221</f>
        <v>3</v>
      </c>
    </row>
    <row r="111" spans="2:4" ht="13.15" customHeight="1" x14ac:dyDescent="0.25">
      <c r="B111" s="232" t="s">
        <v>927</v>
      </c>
      <c r="C111" s="232"/>
      <c r="D111" s="82">
        <f>DatosDelitos!M242</f>
        <v>1</v>
      </c>
    </row>
    <row r="112" spans="2:4" ht="13.15" customHeight="1" x14ac:dyDescent="0.25">
      <c r="B112" s="232" t="s">
        <v>928</v>
      </c>
      <c r="C112" s="232"/>
      <c r="D112" s="82">
        <f>DatosDelitos!M269</f>
        <v>3</v>
      </c>
    </row>
    <row r="113" spans="2:4" ht="38.25" customHeight="1" x14ac:dyDescent="0.25">
      <c r="B113" s="232" t="s">
        <v>929</v>
      </c>
      <c r="C113" s="232"/>
      <c r="D113" s="82">
        <f>DatosDelitos!M299</f>
        <v>0</v>
      </c>
    </row>
    <row r="114" spans="2:4" ht="13.15" customHeight="1" x14ac:dyDescent="0.25">
      <c r="B114" s="232" t="s">
        <v>930</v>
      </c>
      <c r="C114" s="232"/>
      <c r="D114" s="82">
        <f>DatosDelitos!M303</f>
        <v>0</v>
      </c>
    </row>
    <row r="115" spans="2:4" ht="13.15" customHeight="1" x14ac:dyDescent="0.25">
      <c r="B115" s="232" t="s">
        <v>931</v>
      </c>
      <c r="C115" s="232"/>
      <c r="D115" s="82">
        <f>DatosDelitos!M310+DatosDelitos!M318</f>
        <v>0</v>
      </c>
    </row>
    <row r="116" spans="2:4" ht="13.15" customHeight="1" x14ac:dyDescent="0.25">
      <c r="B116" s="232" t="s">
        <v>614</v>
      </c>
      <c r="C116" s="232"/>
      <c r="D116" s="82">
        <f>DatosDelitos!M316</f>
        <v>0</v>
      </c>
    </row>
    <row r="117" spans="2:4" ht="13.9" customHeight="1" x14ac:dyDescent="0.25">
      <c r="B117" s="232" t="s">
        <v>932</v>
      </c>
      <c r="C117" s="232"/>
      <c r="D117" s="82">
        <f>DatosDelitos!M321</f>
        <v>11</v>
      </c>
    </row>
    <row r="118" spans="2:4" ht="15" x14ac:dyDescent="0.25">
      <c r="B118" s="234" t="s">
        <v>933</v>
      </c>
      <c r="C118" s="234"/>
      <c r="D118" s="82">
        <f>DatosDelitos!M323</f>
        <v>0</v>
      </c>
    </row>
    <row r="119" spans="2:4" ht="15" x14ac:dyDescent="0.25">
      <c r="B119" s="234" t="s">
        <v>623</v>
      </c>
      <c r="C119" s="234"/>
      <c r="D119" s="82">
        <f>DatosDelitos!M325</f>
        <v>0</v>
      </c>
    </row>
    <row r="120" spans="2:4" ht="15" x14ac:dyDescent="0.25">
      <c r="B120" s="232" t="s">
        <v>188</v>
      </c>
      <c r="C120" s="232"/>
      <c r="D120" s="82">
        <f>SUM(D85:D119)</f>
        <v>356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25</v>
      </c>
      <c r="C5" s="30">
        <v>24</v>
      </c>
      <c r="D5" s="31">
        <v>4.1666666666666699E-2</v>
      </c>
      <c r="E5" s="30">
        <v>0</v>
      </c>
      <c r="F5" s="30">
        <v>0</v>
      </c>
      <c r="G5" s="30">
        <v>9</v>
      </c>
      <c r="H5" s="30">
        <v>9</v>
      </c>
      <c r="I5" s="30">
        <v>3</v>
      </c>
      <c r="J5" s="30">
        <v>5</v>
      </c>
      <c r="K5" s="30">
        <v>2</v>
      </c>
      <c r="L5" s="30">
        <v>1</v>
      </c>
      <c r="M5" s="30">
        <v>0</v>
      </c>
      <c r="N5" s="30">
        <v>6</v>
      </c>
      <c r="O5" s="30">
        <v>15</v>
      </c>
    </row>
    <row r="6" spans="1:15" x14ac:dyDescent="0.25">
      <c r="A6" s="12" t="s">
        <v>304</v>
      </c>
      <c r="B6" s="13">
        <v>15</v>
      </c>
      <c r="C6" s="13">
        <v>16</v>
      </c>
      <c r="D6" s="32">
        <v>-6.25E-2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4</v>
      </c>
      <c r="K6" s="13">
        <v>0</v>
      </c>
      <c r="L6" s="13">
        <v>0</v>
      </c>
      <c r="M6" s="13">
        <v>0</v>
      </c>
      <c r="N6" s="13">
        <v>3</v>
      </c>
      <c r="O6" s="23">
        <v>6</v>
      </c>
    </row>
    <row r="7" spans="1:15" x14ac:dyDescent="0.25">
      <c r="A7" s="12" t="s">
        <v>305</v>
      </c>
      <c r="B7" s="13">
        <v>2</v>
      </c>
      <c r="C7" s="13">
        <v>1</v>
      </c>
      <c r="D7" s="32">
        <v>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1</v>
      </c>
      <c r="M7" s="13">
        <v>0</v>
      </c>
      <c r="N7" s="13">
        <v>0</v>
      </c>
      <c r="O7" s="23">
        <v>2</v>
      </c>
    </row>
    <row r="8" spans="1:15" x14ac:dyDescent="0.25">
      <c r="A8" s="12" t="s">
        <v>306</v>
      </c>
      <c r="B8" s="13">
        <v>8</v>
      </c>
      <c r="C8" s="13">
        <v>7</v>
      </c>
      <c r="D8" s="32">
        <v>0.14285714285714299</v>
      </c>
      <c r="E8" s="13">
        <v>0</v>
      </c>
      <c r="F8" s="13">
        <v>0</v>
      </c>
      <c r="G8" s="13">
        <v>9</v>
      </c>
      <c r="H8" s="13">
        <v>9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3</v>
      </c>
      <c r="O8" s="23">
        <v>7</v>
      </c>
    </row>
    <row r="9" spans="1:15" x14ac:dyDescent="0.25">
      <c r="A9" s="12" t="s">
        <v>307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12025</v>
      </c>
      <c r="C13" s="30">
        <v>13100</v>
      </c>
      <c r="D13" s="31">
        <v>-8.2061068702290102E-2</v>
      </c>
      <c r="E13" s="30">
        <v>334</v>
      </c>
      <c r="F13" s="30">
        <v>220</v>
      </c>
      <c r="G13" s="30">
        <v>364</v>
      </c>
      <c r="H13" s="30">
        <v>422</v>
      </c>
      <c r="I13" s="30">
        <v>4</v>
      </c>
      <c r="J13" s="30">
        <v>1</v>
      </c>
      <c r="K13" s="30">
        <v>0</v>
      </c>
      <c r="L13" s="30">
        <v>2</v>
      </c>
      <c r="M13" s="30">
        <v>105</v>
      </c>
      <c r="N13" s="30">
        <v>12</v>
      </c>
      <c r="O13" s="30">
        <v>708</v>
      </c>
    </row>
    <row r="14" spans="1:15" x14ac:dyDescent="0.25">
      <c r="A14" s="12" t="s">
        <v>311</v>
      </c>
      <c r="B14" s="13">
        <v>6512</v>
      </c>
      <c r="C14" s="13">
        <v>7409</v>
      </c>
      <c r="D14" s="32">
        <v>-0.12106897017141301</v>
      </c>
      <c r="E14" s="13">
        <v>30</v>
      </c>
      <c r="F14" s="13">
        <v>28</v>
      </c>
      <c r="G14" s="13">
        <v>143</v>
      </c>
      <c r="H14" s="13">
        <v>217</v>
      </c>
      <c r="I14" s="13">
        <v>2</v>
      </c>
      <c r="J14" s="13">
        <v>0</v>
      </c>
      <c r="K14" s="13">
        <v>0</v>
      </c>
      <c r="L14" s="13">
        <v>0</v>
      </c>
      <c r="M14" s="13">
        <v>0</v>
      </c>
      <c r="N14" s="13">
        <v>4</v>
      </c>
      <c r="O14" s="23">
        <v>317</v>
      </c>
    </row>
    <row r="15" spans="1:15" x14ac:dyDescent="0.25">
      <c r="A15" s="12" t="s">
        <v>312</v>
      </c>
      <c r="B15" s="13">
        <v>10</v>
      </c>
      <c r="C15" s="13">
        <v>13</v>
      </c>
      <c r="D15" s="32">
        <v>-0.230769230769231</v>
      </c>
      <c r="E15" s="13">
        <v>0</v>
      </c>
      <c r="F15" s="13">
        <v>0</v>
      </c>
      <c r="G15" s="13">
        <v>1</v>
      </c>
      <c r="H15" s="13">
        <v>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4312</v>
      </c>
      <c r="C16" s="13">
        <v>4517</v>
      </c>
      <c r="D16" s="32">
        <v>-4.5384104494133298E-2</v>
      </c>
      <c r="E16" s="13">
        <v>2</v>
      </c>
      <c r="F16" s="13">
        <v>1</v>
      </c>
      <c r="G16" s="13">
        <v>16</v>
      </c>
      <c r="H16" s="13">
        <v>9</v>
      </c>
      <c r="I16" s="13">
        <v>0</v>
      </c>
      <c r="J16" s="13">
        <v>0</v>
      </c>
      <c r="K16" s="13">
        <v>0</v>
      </c>
      <c r="L16" s="13">
        <v>2</v>
      </c>
      <c r="M16" s="13">
        <v>64</v>
      </c>
      <c r="N16" s="13">
        <v>0</v>
      </c>
      <c r="O16" s="23">
        <v>7</v>
      </c>
    </row>
    <row r="17" spans="1:15" x14ac:dyDescent="0.25">
      <c r="A17" s="12" t="s">
        <v>314</v>
      </c>
      <c r="B17" s="13">
        <v>1191</v>
      </c>
      <c r="C17" s="13">
        <v>1161</v>
      </c>
      <c r="D17" s="32">
        <v>2.58397932816537E-2</v>
      </c>
      <c r="E17" s="13">
        <v>302</v>
      </c>
      <c r="F17" s="13">
        <v>191</v>
      </c>
      <c r="G17" s="13">
        <v>204</v>
      </c>
      <c r="H17" s="13">
        <v>188</v>
      </c>
      <c r="I17" s="13">
        <v>2</v>
      </c>
      <c r="J17" s="13">
        <v>1</v>
      </c>
      <c r="K17" s="13">
        <v>0</v>
      </c>
      <c r="L17" s="13">
        <v>0</v>
      </c>
      <c r="M17" s="13">
        <v>41</v>
      </c>
      <c r="N17" s="13">
        <v>8</v>
      </c>
      <c r="O17" s="23">
        <v>384</v>
      </c>
    </row>
    <row r="18" spans="1:15" x14ac:dyDescent="0.25">
      <c r="A18" s="12" t="s">
        <v>315</v>
      </c>
      <c r="B18" s="13">
        <v>0</v>
      </c>
      <c r="C18" s="13">
        <v>0</v>
      </c>
      <c r="D18" s="3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3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761</v>
      </c>
      <c r="C30" s="30">
        <v>784</v>
      </c>
      <c r="D30" s="31">
        <v>-2.9336734693877601E-2</v>
      </c>
      <c r="E30" s="30">
        <v>150</v>
      </c>
      <c r="F30" s="30">
        <v>161</v>
      </c>
      <c r="G30" s="30">
        <v>101</v>
      </c>
      <c r="H30" s="30">
        <v>210</v>
      </c>
      <c r="I30" s="30">
        <v>0</v>
      </c>
      <c r="J30" s="30">
        <v>4</v>
      </c>
      <c r="K30" s="30">
        <v>0</v>
      </c>
      <c r="L30" s="30">
        <v>1</v>
      </c>
      <c r="M30" s="30">
        <v>1</v>
      </c>
      <c r="N30" s="30">
        <v>2</v>
      </c>
      <c r="O30" s="30">
        <v>374</v>
      </c>
    </row>
    <row r="31" spans="1:15" x14ac:dyDescent="0.25">
      <c r="A31" s="12" t="s">
        <v>328</v>
      </c>
      <c r="B31" s="13">
        <v>6</v>
      </c>
      <c r="C31" s="13">
        <v>12</v>
      </c>
      <c r="D31" s="32">
        <v>-0.5</v>
      </c>
      <c r="E31" s="13">
        <v>1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5</v>
      </c>
    </row>
    <row r="32" spans="1:15" x14ac:dyDescent="0.25">
      <c r="A32" s="12" t="s">
        <v>329</v>
      </c>
      <c r="B32" s="13">
        <v>2</v>
      </c>
      <c r="C32" s="13">
        <v>3</v>
      </c>
      <c r="D32" s="32">
        <v>-0.33333333333333298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447</v>
      </c>
      <c r="C33" s="13">
        <v>405</v>
      </c>
      <c r="D33" s="32">
        <v>0.10370370370370401</v>
      </c>
      <c r="E33" s="13">
        <v>34</v>
      </c>
      <c r="F33" s="13">
        <v>22</v>
      </c>
      <c r="G33" s="13">
        <v>29</v>
      </c>
      <c r="H33" s="13">
        <v>73</v>
      </c>
      <c r="I33" s="13">
        <v>0</v>
      </c>
      <c r="J33" s="13">
        <v>2</v>
      </c>
      <c r="K33" s="13">
        <v>0</v>
      </c>
      <c r="L33" s="13">
        <v>0</v>
      </c>
      <c r="M33" s="13">
        <v>1</v>
      </c>
      <c r="N33" s="13">
        <v>2</v>
      </c>
      <c r="O33" s="23">
        <v>75</v>
      </c>
    </row>
    <row r="34" spans="1:15" x14ac:dyDescent="0.25">
      <c r="A34" s="12" t="s">
        <v>331</v>
      </c>
      <c r="B34" s="13">
        <v>9</v>
      </c>
      <c r="C34" s="13">
        <v>16</v>
      </c>
      <c r="D34" s="32">
        <v>-0.4375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332</v>
      </c>
      <c r="B35" s="13">
        <v>75</v>
      </c>
      <c r="C35" s="13">
        <v>122</v>
      </c>
      <c r="D35" s="32">
        <v>-0.38524590163934402</v>
      </c>
      <c r="E35" s="13">
        <v>8</v>
      </c>
      <c r="F35" s="13">
        <v>5</v>
      </c>
      <c r="G35" s="13">
        <v>6</v>
      </c>
      <c r="H35" s="13">
        <v>9</v>
      </c>
      <c r="I35" s="13">
        <v>0</v>
      </c>
      <c r="J35" s="13">
        <v>0</v>
      </c>
      <c r="K35" s="13">
        <v>0</v>
      </c>
      <c r="L35" s="13">
        <v>1</v>
      </c>
      <c r="M35" s="13">
        <v>0</v>
      </c>
      <c r="N35" s="13">
        <v>0</v>
      </c>
      <c r="O35" s="23">
        <v>22</v>
      </c>
    </row>
    <row r="36" spans="1:15" x14ac:dyDescent="0.25">
      <c r="A36" s="12" t="s">
        <v>333</v>
      </c>
      <c r="B36" s="13">
        <v>107</v>
      </c>
      <c r="C36" s="13">
        <v>111</v>
      </c>
      <c r="D36" s="32">
        <v>-3.6036036036036001E-2</v>
      </c>
      <c r="E36" s="13">
        <v>79</v>
      </c>
      <c r="F36" s="13">
        <v>107</v>
      </c>
      <c r="G36" s="13">
        <v>43</v>
      </c>
      <c r="H36" s="13">
        <v>88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200</v>
      </c>
    </row>
    <row r="37" spans="1:15" x14ac:dyDescent="0.25">
      <c r="A37" s="12" t="s">
        <v>334</v>
      </c>
      <c r="B37" s="13">
        <v>33</v>
      </c>
      <c r="C37" s="13">
        <v>21</v>
      </c>
      <c r="D37" s="32">
        <v>0.57142857142857095</v>
      </c>
      <c r="E37" s="13">
        <v>15</v>
      </c>
      <c r="F37" s="13">
        <v>22</v>
      </c>
      <c r="G37" s="13">
        <v>14</v>
      </c>
      <c r="H37" s="13">
        <v>28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51</v>
      </c>
    </row>
    <row r="38" spans="1:15" x14ac:dyDescent="0.25">
      <c r="A38" s="12" t="s">
        <v>335</v>
      </c>
      <c r="B38" s="13">
        <v>46</v>
      </c>
      <c r="C38" s="13">
        <v>68</v>
      </c>
      <c r="D38" s="32">
        <v>-0.32352941176470601</v>
      </c>
      <c r="E38" s="13">
        <v>8</v>
      </c>
      <c r="F38" s="13">
        <v>4</v>
      </c>
      <c r="G38" s="13">
        <v>5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15</v>
      </c>
    </row>
    <row r="39" spans="1:15" x14ac:dyDescent="0.25">
      <c r="A39" s="12" t="s">
        <v>336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36</v>
      </c>
      <c r="C41" s="13">
        <v>26</v>
      </c>
      <c r="D41" s="32">
        <v>0.38461538461538503</v>
      </c>
      <c r="E41" s="13">
        <v>5</v>
      </c>
      <c r="F41" s="13">
        <v>1</v>
      </c>
      <c r="G41" s="13">
        <v>4</v>
      </c>
      <c r="H41" s="13">
        <v>4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23">
        <v>5</v>
      </c>
    </row>
    <row r="42" spans="1:15" ht="16.7" customHeight="1" x14ac:dyDescent="0.25">
      <c r="A42" s="33" t="s">
        <v>339</v>
      </c>
      <c r="B42" s="30">
        <v>280</v>
      </c>
      <c r="C42" s="30">
        <v>330</v>
      </c>
      <c r="D42" s="31">
        <v>-0.15151515151515199</v>
      </c>
      <c r="E42" s="30">
        <v>87</v>
      </c>
      <c r="F42" s="30">
        <v>8</v>
      </c>
      <c r="G42" s="30">
        <v>80</v>
      </c>
      <c r="H42" s="30">
        <v>68</v>
      </c>
      <c r="I42" s="30">
        <v>0</v>
      </c>
      <c r="J42" s="30">
        <v>5</v>
      </c>
      <c r="K42" s="30">
        <v>0</v>
      </c>
      <c r="L42" s="30">
        <v>0</v>
      </c>
      <c r="M42" s="30">
        <v>8</v>
      </c>
      <c r="N42" s="30">
        <v>1</v>
      </c>
      <c r="O42" s="30">
        <v>83</v>
      </c>
    </row>
    <row r="43" spans="1:15" x14ac:dyDescent="0.25">
      <c r="A43" s="12" t="s">
        <v>340</v>
      </c>
      <c r="B43" s="13">
        <v>3</v>
      </c>
      <c r="C43" s="13">
        <v>0</v>
      </c>
      <c r="D43" s="3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270</v>
      </c>
      <c r="C44" s="13">
        <v>316</v>
      </c>
      <c r="D44" s="32">
        <v>-0.145569620253165</v>
      </c>
      <c r="E44" s="13">
        <v>87</v>
      </c>
      <c r="F44" s="13">
        <v>8</v>
      </c>
      <c r="G44" s="13">
        <v>79</v>
      </c>
      <c r="H44" s="13">
        <v>66</v>
      </c>
      <c r="I44" s="13">
        <v>0</v>
      </c>
      <c r="J44" s="13">
        <v>5</v>
      </c>
      <c r="K44" s="13">
        <v>0</v>
      </c>
      <c r="L44" s="13">
        <v>0</v>
      </c>
      <c r="M44" s="13">
        <v>7</v>
      </c>
      <c r="N44" s="13">
        <v>1</v>
      </c>
      <c r="O44" s="23">
        <v>83</v>
      </c>
    </row>
    <row r="45" spans="1:15" x14ac:dyDescent="0.25">
      <c r="A45" s="12" t="s">
        <v>342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7</v>
      </c>
      <c r="C48" s="13">
        <v>14</v>
      </c>
      <c r="D48" s="32">
        <v>-0.5</v>
      </c>
      <c r="E48" s="13">
        <v>0</v>
      </c>
      <c r="F48" s="13">
        <v>0</v>
      </c>
      <c r="G48" s="13">
        <v>1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226</v>
      </c>
      <c r="C50" s="30">
        <v>190</v>
      </c>
      <c r="D50" s="31">
        <v>0.18947368421052599</v>
      </c>
      <c r="E50" s="30">
        <v>15</v>
      </c>
      <c r="F50" s="30">
        <v>9</v>
      </c>
      <c r="G50" s="30">
        <v>38</v>
      </c>
      <c r="H50" s="30">
        <v>34</v>
      </c>
      <c r="I50" s="30">
        <v>13</v>
      </c>
      <c r="J50" s="30">
        <v>16</v>
      </c>
      <c r="K50" s="30">
        <v>0</v>
      </c>
      <c r="L50" s="30">
        <v>0</v>
      </c>
      <c r="M50" s="30">
        <v>22</v>
      </c>
      <c r="N50" s="30">
        <v>7</v>
      </c>
      <c r="O50" s="30">
        <v>46</v>
      </c>
    </row>
    <row r="51" spans="1:15" x14ac:dyDescent="0.25">
      <c r="A51" s="12" t="s">
        <v>348</v>
      </c>
      <c r="B51" s="13">
        <v>72</v>
      </c>
      <c r="C51" s="13">
        <v>65</v>
      </c>
      <c r="D51" s="32">
        <v>0.107692307692308</v>
      </c>
      <c r="E51" s="13">
        <v>0</v>
      </c>
      <c r="F51" s="13">
        <v>0</v>
      </c>
      <c r="G51" s="13">
        <v>7</v>
      </c>
      <c r="H51" s="13">
        <v>4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5</v>
      </c>
      <c r="O51" s="23">
        <v>6</v>
      </c>
    </row>
    <row r="52" spans="1:15" x14ac:dyDescent="0.25">
      <c r="A52" s="12" t="s">
        <v>349</v>
      </c>
      <c r="B52" s="13">
        <v>0</v>
      </c>
      <c r="C52" s="13">
        <v>0</v>
      </c>
      <c r="D52" s="32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80</v>
      </c>
      <c r="C53" s="13">
        <v>61</v>
      </c>
      <c r="D53" s="32">
        <v>0.31147540983606598</v>
      </c>
      <c r="E53" s="13">
        <v>9</v>
      </c>
      <c r="F53" s="13">
        <v>6</v>
      </c>
      <c r="G53" s="13">
        <v>13</v>
      </c>
      <c r="H53" s="13">
        <v>10</v>
      </c>
      <c r="I53" s="13">
        <v>4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10</v>
      </c>
    </row>
    <row r="54" spans="1:15" x14ac:dyDescent="0.25">
      <c r="A54" s="12" t="s">
        <v>351</v>
      </c>
      <c r="B54" s="13">
        <v>4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1</v>
      </c>
      <c r="O54" s="23">
        <v>3</v>
      </c>
    </row>
    <row r="55" spans="1:15" x14ac:dyDescent="0.25">
      <c r="A55" s="12" t="s">
        <v>352</v>
      </c>
      <c r="B55" s="13">
        <v>1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2</v>
      </c>
    </row>
    <row r="56" spans="1:15" x14ac:dyDescent="0.25">
      <c r="A56" s="12" t="s">
        <v>353</v>
      </c>
      <c r="B56" s="13">
        <v>16</v>
      </c>
      <c r="C56" s="13">
        <v>13</v>
      </c>
      <c r="D56" s="32">
        <v>0.230769230769231</v>
      </c>
      <c r="E56" s="13">
        <v>0</v>
      </c>
      <c r="F56" s="13">
        <v>0</v>
      </c>
      <c r="G56" s="13">
        <v>5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2</v>
      </c>
    </row>
    <row r="57" spans="1:15" x14ac:dyDescent="0.25">
      <c r="A57" s="12" t="s">
        <v>354</v>
      </c>
      <c r="B57" s="13">
        <v>5</v>
      </c>
      <c r="C57" s="13">
        <v>13</v>
      </c>
      <c r="D57" s="32">
        <v>-0.61538461538461497</v>
      </c>
      <c r="E57" s="13">
        <v>1</v>
      </c>
      <c r="F57" s="13">
        <v>0</v>
      </c>
      <c r="G57" s="13">
        <v>2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1</v>
      </c>
      <c r="C58" s="13">
        <v>0</v>
      </c>
      <c r="D58" s="32">
        <v>0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356</v>
      </c>
      <c r="B59" s="13">
        <v>2</v>
      </c>
      <c r="C59" s="13">
        <v>0</v>
      </c>
      <c r="D59" s="32">
        <v>0</v>
      </c>
      <c r="E59" s="13">
        <v>1</v>
      </c>
      <c r="F59" s="13">
        <v>1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8</v>
      </c>
      <c r="C61" s="13">
        <v>1</v>
      </c>
      <c r="D61" s="32">
        <v>7</v>
      </c>
      <c r="E61" s="13">
        <v>0</v>
      </c>
      <c r="F61" s="13">
        <v>0</v>
      </c>
      <c r="G61" s="13">
        <v>2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1</v>
      </c>
    </row>
    <row r="62" spans="1:15" x14ac:dyDescent="0.25">
      <c r="A62" s="12" t="s">
        <v>359</v>
      </c>
      <c r="B62" s="13">
        <v>2</v>
      </c>
      <c r="C62" s="13">
        <v>4</v>
      </c>
      <c r="D62" s="32">
        <v>-0.5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27</v>
      </c>
      <c r="C63" s="13">
        <v>23</v>
      </c>
      <c r="D63" s="32">
        <v>0.173913043478261</v>
      </c>
      <c r="E63" s="13">
        <v>2</v>
      </c>
      <c r="F63" s="13">
        <v>0</v>
      </c>
      <c r="G63" s="13">
        <v>5</v>
      </c>
      <c r="H63" s="13">
        <v>7</v>
      </c>
      <c r="I63" s="13">
        <v>3</v>
      </c>
      <c r="J63" s="13">
        <v>6</v>
      </c>
      <c r="K63" s="13">
        <v>0</v>
      </c>
      <c r="L63" s="13">
        <v>0</v>
      </c>
      <c r="M63" s="13">
        <v>4</v>
      </c>
      <c r="N63" s="13">
        <v>0</v>
      </c>
      <c r="O63" s="23">
        <v>12</v>
      </c>
    </row>
    <row r="64" spans="1:15" x14ac:dyDescent="0.25">
      <c r="A64" s="12" t="s">
        <v>361</v>
      </c>
      <c r="B64" s="13">
        <v>5</v>
      </c>
      <c r="C64" s="13">
        <v>8</v>
      </c>
      <c r="D64" s="32">
        <v>-0.375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4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362</v>
      </c>
      <c r="B65" s="13">
        <v>2</v>
      </c>
      <c r="C65" s="13">
        <v>1</v>
      </c>
      <c r="D65" s="32">
        <v>1</v>
      </c>
      <c r="E65" s="13">
        <v>1</v>
      </c>
      <c r="F65" s="13">
        <v>2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3</v>
      </c>
    </row>
    <row r="66" spans="1:15" x14ac:dyDescent="0.25">
      <c r="A66" s="12" t="s">
        <v>363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1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18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</v>
      </c>
      <c r="C69" s="13">
        <v>1</v>
      </c>
      <c r="D69" s="32">
        <v>0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369</v>
      </c>
      <c r="B72" s="30">
        <v>4</v>
      </c>
      <c r="C72" s="30">
        <v>2</v>
      </c>
      <c r="D72" s="31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</row>
    <row r="73" spans="1:15" x14ac:dyDescent="0.25">
      <c r="A73" s="12" t="s">
        <v>370</v>
      </c>
      <c r="B73" s="13">
        <v>4</v>
      </c>
      <c r="C73" s="13">
        <v>2</v>
      </c>
      <c r="D73" s="32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1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3" t="s">
        <v>371</v>
      </c>
      <c r="B74" s="30">
        <v>22</v>
      </c>
      <c r="C74" s="30">
        <v>19</v>
      </c>
      <c r="D74" s="31">
        <v>0.157894736842105</v>
      </c>
      <c r="E74" s="30">
        <v>1</v>
      </c>
      <c r="F74" s="30">
        <v>3</v>
      </c>
      <c r="G74" s="30">
        <v>5</v>
      </c>
      <c r="H74" s="30">
        <v>12</v>
      </c>
      <c r="I74" s="30">
        <v>0</v>
      </c>
      <c r="J74" s="30">
        <v>1</v>
      </c>
      <c r="K74" s="30">
        <v>2</v>
      </c>
      <c r="L74" s="30">
        <v>1</v>
      </c>
      <c r="M74" s="30">
        <v>0</v>
      </c>
      <c r="N74" s="30">
        <v>0</v>
      </c>
      <c r="O74" s="30">
        <v>11</v>
      </c>
    </row>
    <row r="75" spans="1:15" x14ac:dyDescent="0.25">
      <c r="A75" s="12" t="s">
        <v>372</v>
      </c>
      <c r="B75" s="13">
        <v>9</v>
      </c>
      <c r="C75" s="13">
        <v>6</v>
      </c>
      <c r="D75" s="32">
        <v>0.5</v>
      </c>
      <c r="E75" s="13">
        <v>0</v>
      </c>
      <c r="F75" s="13">
        <v>0</v>
      </c>
      <c r="G75" s="13">
        <v>4</v>
      </c>
      <c r="H75" s="13">
        <v>9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373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5</v>
      </c>
      <c r="C77" s="13">
        <v>6</v>
      </c>
      <c r="D77" s="32">
        <v>-0.16666666666666699</v>
      </c>
      <c r="E77" s="13">
        <v>0</v>
      </c>
      <c r="F77" s="13">
        <v>1</v>
      </c>
      <c r="G77" s="13">
        <v>1</v>
      </c>
      <c r="H77" s="13">
        <v>0</v>
      </c>
      <c r="I77" s="13">
        <v>0</v>
      </c>
      <c r="J77" s="13">
        <v>1</v>
      </c>
      <c r="K77" s="13">
        <v>2</v>
      </c>
      <c r="L77" s="13">
        <v>1</v>
      </c>
      <c r="M77" s="13">
        <v>0</v>
      </c>
      <c r="N77" s="13">
        <v>0</v>
      </c>
      <c r="O77" s="23">
        <v>3</v>
      </c>
    </row>
    <row r="78" spans="1:15" x14ac:dyDescent="0.25">
      <c r="A78" s="12" t="s">
        <v>375</v>
      </c>
      <c r="B78" s="13">
        <v>1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6</v>
      </c>
      <c r="C79" s="13">
        <v>7</v>
      </c>
      <c r="D79" s="32">
        <v>-0.14285714285714299</v>
      </c>
      <c r="E79" s="13">
        <v>1</v>
      </c>
      <c r="F79" s="13">
        <v>1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6</v>
      </c>
    </row>
    <row r="80" spans="1:15" x14ac:dyDescent="0.25">
      <c r="A80" s="12" t="s">
        <v>377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</v>
      </c>
      <c r="C81" s="21"/>
      <c r="D81" s="32">
        <v>0</v>
      </c>
      <c r="E81" s="13">
        <v>0</v>
      </c>
      <c r="F81" s="13">
        <v>1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3" t="s">
        <v>379</v>
      </c>
      <c r="B82" s="30">
        <v>87</v>
      </c>
      <c r="C82" s="30">
        <v>81</v>
      </c>
      <c r="D82" s="31">
        <v>7.4074074074074098E-2</v>
      </c>
      <c r="E82" s="30">
        <v>0</v>
      </c>
      <c r="F82" s="30">
        <v>8</v>
      </c>
      <c r="G82" s="30">
        <v>6</v>
      </c>
      <c r="H82" s="30">
        <v>5</v>
      </c>
      <c r="I82" s="30">
        <v>0</v>
      </c>
      <c r="J82" s="30">
        <v>0</v>
      </c>
      <c r="K82" s="30">
        <v>0</v>
      </c>
      <c r="L82" s="30">
        <v>0</v>
      </c>
      <c r="M82" s="30">
        <v>3</v>
      </c>
      <c r="N82" s="30">
        <v>0</v>
      </c>
      <c r="O82" s="30">
        <v>14</v>
      </c>
    </row>
    <row r="83" spans="1:15" x14ac:dyDescent="0.25">
      <c r="A83" s="12" t="s">
        <v>380</v>
      </c>
      <c r="B83" s="13">
        <v>11</v>
      </c>
      <c r="C83" s="13">
        <v>13</v>
      </c>
      <c r="D83" s="32">
        <v>-0.15384615384615399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76</v>
      </c>
      <c r="C84" s="13">
        <v>68</v>
      </c>
      <c r="D84" s="32">
        <v>0.11764705882352899</v>
      </c>
      <c r="E84" s="13">
        <v>0</v>
      </c>
      <c r="F84" s="13">
        <v>8</v>
      </c>
      <c r="G84" s="13">
        <v>4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3">
        <v>13</v>
      </c>
    </row>
    <row r="85" spans="1:15" ht="16.7" customHeight="1" x14ac:dyDescent="0.25">
      <c r="A85" s="33" t="s">
        <v>382</v>
      </c>
      <c r="B85" s="30">
        <v>382</v>
      </c>
      <c r="C85" s="30">
        <v>528</v>
      </c>
      <c r="D85" s="31">
        <v>-0.27651515151515199</v>
      </c>
      <c r="E85" s="30">
        <v>8</v>
      </c>
      <c r="F85" s="30">
        <v>8</v>
      </c>
      <c r="G85" s="30">
        <v>189</v>
      </c>
      <c r="H85" s="30">
        <v>168</v>
      </c>
      <c r="I85" s="30">
        <v>0</v>
      </c>
      <c r="J85" s="30">
        <v>0</v>
      </c>
      <c r="K85" s="30">
        <v>0</v>
      </c>
      <c r="L85" s="30">
        <v>0</v>
      </c>
      <c r="M85" s="30">
        <v>4</v>
      </c>
      <c r="N85" s="30">
        <v>0</v>
      </c>
      <c r="O85" s="30">
        <v>177</v>
      </c>
    </row>
    <row r="86" spans="1:15" x14ac:dyDescent="0.25">
      <c r="A86" s="12" t="s">
        <v>383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3</v>
      </c>
      <c r="C89" s="13">
        <v>2</v>
      </c>
      <c r="D89" s="32">
        <v>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0</v>
      </c>
      <c r="D90" s="32">
        <v>0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6</v>
      </c>
      <c r="C91" s="13">
        <v>10</v>
      </c>
      <c r="D91" s="32">
        <v>-0.4</v>
      </c>
      <c r="E91" s="13">
        <v>0</v>
      </c>
      <c r="F91" s="13">
        <v>0</v>
      </c>
      <c r="G91" s="13">
        <v>5</v>
      </c>
      <c r="H91" s="13">
        <v>7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2</v>
      </c>
    </row>
    <row r="92" spans="1:15" x14ac:dyDescent="0.25">
      <c r="A92" s="12" t="s">
        <v>389</v>
      </c>
      <c r="B92" s="13">
        <v>84</v>
      </c>
      <c r="C92" s="13">
        <v>62</v>
      </c>
      <c r="D92" s="32">
        <v>0.35483870967741898</v>
      </c>
      <c r="E92" s="13">
        <v>1</v>
      </c>
      <c r="F92" s="13">
        <v>2</v>
      </c>
      <c r="G92" s="13">
        <v>13</v>
      </c>
      <c r="H92" s="13">
        <v>27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38</v>
      </c>
    </row>
    <row r="93" spans="1:15" x14ac:dyDescent="0.25">
      <c r="A93" s="12" t="s">
        <v>390</v>
      </c>
      <c r="B93" s="13">
        <v>4</v>
      </c>
      <c r="C93" s="13">
        <v>6</v>
      </c>
      <c r="D93" s="32">
        <v>-0.33333333333333298</v>
      </c>
      <c r="E93" s="13">
        <v>1</v>
      </c>
      <c r="F93" s="13">
        <v>1</v>
      </c>
      <c r="G93" s="13">
        <v>1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</v>
      </c>
    </row>
    <row r="94" spans="1:15" x14ac:dyDescent="0.25">
      <c r="A94" s="12" t="s">
        <v>391</v>
      </c>
      <c r="B94" s="13">
        <v>281</v>
      </c>
      <c r="C94" s="13">
        <v>448</v>
      </c>
      <c r="D94" s="32">
        <v>-0.37276785714285698</v>
      </c>
      <c r="E94" s="13">
        <v>6</v>
      </c>
      <c r="F94" s="13">
        <v>5</v>
      </c>
      <c r="G94" s="13">
        <v>169</v>
      </c>
      <c r="H94" s="13">
        <v>130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133</v>
      </c>
    </row>
    <row r="95" spans="1:15" x14ac:dyDescent="0.25">
      <c r="A95" s="12" t="s">
        <v>392</v>
      </c>
      <c r="B95" s="13">
        <v>2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3411</v>
      </c>
      <c r="C97" s="30">
        <v>3471</v>
      </c>
      <c r="D97" s="31">
        <v>-1.7286084701814999E-2</v>
      </c>
      <c r="E97" s="30">
        <v>106</v>
      </c>
      <c r="F97" s="30">
        <v>94</v>
      </c>
      <c r="G97" s="30">
        <v>712</v>
      </c>
      <c r="H97" s="30">
        <v>663</v>
      </c>
      <c r="I97" s="30">
        <v>0</v>
      </c>
      <c r="J97" s="30">
        <v>1</v>
      </c>
      <c r="K97" s="30">
        <v>0</v>
      </c>
      <c r="L97" s="30">
        <v>0</v>
      </c>
      <c r="M97" s="30">
        <v>4</v>
      </c>
      <c r="N97" s="30">
        <v>33</v>
      </c>
      <c r="O97" s="30">
        <v>763</v>
      </c>
    </row>
    <row r="98" spans="1:15" x14ac:dyDescent="0.25">
      <c r="A98" s="12" t="s">
        <v>395</v>
      </c>
      <c r="B98" s="13">
        <v>536</v>
      </c>
      <c r="C98" s="13">
        <v>619</v>
      </c>
      <c r="D98" s="32">
        <v>-0.134087237479806</v>
      </c>
      <c r="E98" s="13">
        <v>27</v>
      </c>
      <c r="F98" s="13">
        <v>29</v>
      </c>
      <c r="G98" s="13">
        <v>113</v>
      </c>
      <c r="H98" s="13">
        <v>116</v>
      </c>
      <c r="I98" s="13">
        <v>0</v>
      </c>
      <c r="J98" s="13">
        <v>1</v>
      </c>
      <c r="K98" s="13">
        <v>0</v>
      </c>
      <c r="L98" s="13">
        <v>0</v>
      </c>
      <c r="M98" s="13">
        <v>1</v>
      </c>
      <c r="N98" s="13">
        <v>0</v>
      </c>
      <c r="O98" s="23">
        <v>127</v>
      </c>
    </row>
    <row r="99" spans="1:15" x14ac:dyDescent="0.25">
      <c r="A99" s="12" t="s">
        <v>396</v>
      </c>
      <c r="B99" s="13">
        <v>567</v>
      </c>
      <c r="C99" s="13">
        <v>552</v>
      </c>
      <c r="D99" s="32">
        <v>2.7173913043478298E-2</v>
      </c>
      <c r="E99" s="13">
        <v>42</v>
      </c>
      <c r="F99" s="13">
        <v>31</v>
      </c>
      <c r="G99" s="13">
        <v>168</v>
      </c>
      <c r="H99" s="13">
        <v>116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10</v>
      </c>
      <c r="O99" s="23">
        <v>193</v>
      </c>
    </row>
    <row r="100" spans="1:15" x14ac:dyDescent="0.25">
      <c r="A100" s="12" t="s">
        <v>397</v>
      </c>
      <c r="B100" s="13">
        <v>52</v>
      </c>
      <c r="C100" s="13">
        <v>50</v>
      </c>
      <c r="D100" s="32">
        <v>0.04</v>
      </c>
      <c r="E100" s="13">
        <v>4</v>
      </c>
      <c r="F100" s="13">
        <v>3</v>
      </c>
      <c r="G100" s="13">
        <v>59</v>
      </c>
      <c r="H100" s="13">
        <v>76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8</v>
      </c>
      <c r="O100" s="23">
        <v>44</v>
      </c>
    </row>
    <row r="101" spans="1:15" x14ac:dyDescent="0.25">
      <c r="A101" s="12" t="s">
        <v>398</v>
      </c>
      <c r="B101" s="13">
        <v>227</v>
      </c>
      <c r="C101" s="13">
        <v>270</v>
      </c>
      <c r="D101" s="32">
        <v>-0.15925925925925899</v>
      </c>
      <c r="E101" s="13">
        <v>8</v>
      </c>
      <c r="F101" s="13">
        <v>6</v>
      </c>
      <c r="G101" s="13">
        <v>60</v>
      </c>
      <c r="H101" s="13">
        <v>57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13</v>
      </c>
      <c r="O101" s="23">
        <v>83</v>
      </c>
    </row>
    <row r="102" spans="1:15" x14ac:dyDescent="0.25">
      <c r="A102" s="12" t="s">
        <v>399</v>
      </c>
      <c r="B102" s="13">
        <v>12</v>
      </c>
      <c r="C102" s="13">
        <v>19</v>
      </c>
      <c r="D102" s="32">
        <v>-0.36842105263157898</v>
      </c>
      <c r="E102" s="13">
        <v>0</v>
      </c>
      <c r="F102" s="13">
        <v>0</v>
      </c>
      <c r="G102" s="13">
        <v>3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56</v>
      </c>
      <c r="C103" s="13">
        <v>48</v>
      </c>
      <c r="D103" s="32">
        <v>0.16666666666666699</v>
      </c>
      <c r="E103" s="13">
        <v>0</v>
      </c>
      <c r="F103" s="13">
        <v>1</v>
      </c>
      <c r="G103" s="13">
        <v>12</v>
      </c>
      <c r="H103" s="13">
        <v>14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29</v>
      </c>
    </row>
    <row r="104" spans="1:15" x14ac:dyDescent="0.25">
      <c r="A104" s="12" t="s">
        <v>401</v>
      </c>
      <c r="B104" s="13">
        <v>118</v>
      </c>
      <c r="C104" s="13">
        <v>164</v>
      </c>
      <c r="D104" s="32">
        <v>-0.28048780487804897</v>
      </c>
      <c r="E104" s="13">
        <v>2</v>
      </c>
      <c r="F104" s="13">
        <v>1</v>
      </c>
      <c r="G104" s="13">
        <v>11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8</v>
      </c>
    </row>
    <row r="105" spans="1:15" x14ac:dyDescent="0.25">
      <c r="A105" s="12" t="s">
        <v>402</v>
      </c>
      <c r="B105" s="13">
        <v>957</v>
      </c>
      <c r="C105" s="13">
        <v>830</v>
      </c>
      <c r="D105" s="32">
        <v>0.15301204819277101</v>
      </c>
      <c r="E105" s="13">
        <v>8</v>
      </c>
      <c r="F105" s="13">
        <v>4</v>
      </c>
      <c r="G105" s="13">
        <v>153</v>
      </c>
      <c r="H105" s="13">
        <v>129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2</v>
      </c>
      <c r="O105" s="23">
        <v>91</v>
      </c>
    </row>
    <row r="106" spans="1:15" x14ac:dyDescent="0.25">
      <c r="A106" s="12" t="s">
        <v>403</v>
      </c>
      <c r="B106" s="13">
        <v>166</v>
      </c>
      <c r="C106" s="13">
        <v>177</v>
      </c>
      <c r="D106" s="32">
        <v>-6.21468926553672E-2</v>
      </c>
      <c r="E106" s="13">
        <v>4</v>
      </c>
      <c r="F106" s="13">
        <v>2</v>
      </c>
      <c r="G106" s="13">
        <v>50</v>
      </c>
      <c r="H106" s="13">
        <v>34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39</v>
      </c>
    </row>
    <row r="107" spans="1:15" x14ac:dyDescent="0.25">
      <c r="A107" s="12" t="s">
        <v>404</v>
      </c>
      <c r="B107" s="13">
        <v>38</v>
      </c>
      <c r="C107" s="13">
        <v>45</v>
      </c>
      <c r="D107" s="32">
        <v>-0.155555555555556</v>
      </c>
      <c r="E107" s="13">
        <v>0</v>
      </c>
      <c r="F107" s="13">
        <v>0</v>
      </c>
      <c r="G107" s="13">
        <v>1</v>
      </c>
      <c r="H107" s="13">
        <v>8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9</v>
      </c>
    </row>
    <row r="108" spans="1:15" x14ac:dyDescent="0.25">
      <c r="A108" s="12" t="s">
        <v>405</v>
      </c>
      <c r="B108" s="13">
        <v>8</v>
      </c>
      <c r="C108" s="13">
        <v>6</v>
      </c>
      <c r="D108" s="32">
        <v>0.33333333333333298</v>
      </c>
      <c r="E108" s="13">
        <v>0</v>
      </c>
      <c r="F108" s="13">
        <v>0</v>
      </c>
      <c r="G108" s="13">
        <v>2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6</v>
      </c>
      <c r="C109" s="13">
        <v>10</v>
      </c>
      <c r="D109" s="32">
        <v>-0.4</v>
      </c>
      <c r="E109" s="13">
        <v>0</v>
      </c>
      <c r="F109" s="13">
        <v>0</v>
      </c>
      <c r="G109" s="13">
        <v>4</v>
      </c>
      <c r="H109" s="13">
        <v>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600</v>
      </c>
      <c r="C111" s="13">
        <v>620</v>
      </c>
      <c r="D111" s="32">
        <v>-3.2258064516128997E-2</v>
      </c>
      <c r="E111" s="13">
        <v>10</v>
      </c>
      <c r="F111" s="13">
        <v>15</v>
      </c>
      <c r="G111" s="13">
        <v>52</v>
      </c>
      <c r="H111" s="13">
        <v>65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89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2">
        <v>0</v>
      </c>
      <c r="E113" s="13">
        <v>0</v>
      </c>
      <c r="F113" s="13">
        <v>0</v>
      </c>
      <c r="G113" s="13">
        <v>0</v>
      </c>
      <c r="H113" s="13">
        <v>5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18</v>
      </c>
      <c r="C114" s="13">
        <v>15</v>
      </c>
      <c r="D114" s="32">
        <v>0.2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</v>
      </c>
      <c r="C115" s="13">
        <v>2</v>
      </c>
      <c r="D115" s="32">
        <v>-0.5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0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414</v>
      </c>
      <c r="B117" s="13">
        <v>1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6</v>
      </c>
      <c r="C120" s="13">
        <v>3</v>
      </c>
      <c r="D120" s="32">
        <v>1</v>
      </c>
      <c r="E120" s="13">
        <v>0</v>
      </c>
      <c r="F120" s="13">
        <v>0</v>
      </c>
      <c r="G120" s="13">
        <v>3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30</v>
      </c>
      <c r="C121" s="13">
        <v>24</v>
      </c>
      <c r="D121" s="32">
        <v>0.25</v>
      </c>
      <c r="E121" s="13">
        <v>0</v>
      </c>
      <c r="F121" s="13">
        <v>2</v>
      </c>
      <c r="G121" s="13">
        <v>15</v>
      </c>
      <c r="H121" s="13">
        <v>27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37</v>
      </c>
    </row>
    <row r="122" spans="1:15" x14ac:dyDescent="0.25">
      <c r="A122" s="12" t="s">
        <v>419</v>
      </c>
      <c r="B122" s="13">
        <v>3</v>
      </c>
      <c r="C122" s="13">
        <v>1</v>
      </c>
      <c r="D122" s="32">
        <v>2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1</v>
      </c>
      <c r="C123" s="13">
        <v>1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1</v>
      </c>
      <c r="D125" s="32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6</v>
      </c>
      <c r="C126" s="13">
        <v>4</v>
      </c>
      <c r="D126" s="32">
        <v>0.5</v>
      </c>
      <c r="E126" s="13">
        <v>0</v>
      </c>
      <c r="F126" s="13">
        <v>0</v>
      </c>
      <c r="G126" s="13">
        <v>3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</v>
      </c>
      <c r="C128" s="13">
        <v>10</v>
      </c>
      <c r="D128" s="32">
        <v>-0.9</v>
      </c>
      <c r="E128" s="13">
        <v>1</v>
      </c>
      <c r="F128" s="13">
        <v>0</v>
      </c>
      <c r="G128" s="13">
        <v>1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5</v>
      </c>
    </row>
    <row r="129" spans="1:15" x14ac:dyDescent="0.25">
      <c r="A129" s="12" t="s">
        <v>426</v>
      </c>
      <c r="B129" s="13">
        <v>1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0</v>
      </c>
      <c r="C130" s="13">
        <v>0</v>
      </c>
      <c r="D130" s="3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3" t="s">
        <v>428</v>
      </c>
      <c r="B131" s="30">
        <v>14</v>
      </c>
      <c r="C131" s="30">
        <v>28</v>
      </c>
      <c r="D131" s="31">
        <v>-0.5</v>
      </c>
      <c r="E131" s="30">
        <v>0</v>
      </c>
      <c r="F131" s="30">
        <v>0</v>
      </c>
      <c r="G131" s="30">
        <v>17</v>
      </c>
      <c r="H131" s="30">
        <v>16</v>
      </c>
      <c r="I131" s="30">
        <v>0</v>
      </c>
      <c r="J131" s="30">
        <v>0</v>
      </c>
      <c r="K131" s="30">
        <v>0</v>
      </c>
      <c r="L131" s="30">
        <v>0</v>
      </c>
      <c r="M131" s="30">
        <v>6</v>
      </c>
      <c r="N131" s="30">
        <v>0</v>
      </c>
      <c r="O131" s="30">
        <v>12</v>
      </c>
    </row>
    <row r="132" spans="1:15" x14ac:dyDescent="0.25">
      <c r="A132" s="12" t="s">
        <v>429</v>
      </c>
      <c r="B132" s="13">
        <v>0</v>
      </c>
      <c r="C132" s="13">
        <v>5</v>
      </c>
      <c r="D132" s="32">
        <v>-1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5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13</v>
      </c>
      <c r="C134" s="13">
        <v>21</v>
      </c>
      <c r="D134" s="32">
        <v>-0.38095238095238099</v>
      </c>
      <c r="E134" s="13">
        <v>0</v>
      </c>
      <c r="F134" s="13">
        <v>0</v>
      </c>
      <c r="G134" s="13">
        <v>15</v>
      </c>
      <c r="H134" s="13">
        <v>15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7</v>
      </c>
    </row>
    <row r="135" spans="1:15" x14ac:dyDescent="0.25">
      <c r="A135" s="12" t="s">
        <v>432</v>
      </c>
      <c r="B135" s="13">
        <v>1</v>
      </c>
      <c r="C135" s="13">
        <v>2</v>
      </c>
      <c r="D135" s="32">
        <v>-0.5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3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434</v>
      </c>
      <c r="B137" s="30">
        <v>7</v>
      </c>
      <c r="C137" s="30">
        <v>6</v>
      </c>
      <c r="D137" s="31">
        <v>0.16666666666666699</v>
      </c>
      <c r="E137" s="30">
        <v>0</v>
      </c>
      <c r="F137" s="30">
        <v>0</v>
      </c>
      <c r="G137" s="30">
        <v>2</v>
      </c>
      <c r="H137" s="30">
        <v>7</v>
      </c>
      <c r="I137" s="30">
        <v>0</v>
      </c>
      <c r="J137" s="30">
        <v>0</v>
      </c>
      <c r="K137" s="30">
        <v>0</v>
      </c>
      <c r="L137" s="30">
        <v>0</v>
      </c>
      <c r="M137" s="30">
        <v>4</v>
      </c>
      <c r="N137" s="30">
        <v>0</v>
      </c>
      <c r="O137" s="30">
        <v>4</v>
      </c>
    </row>
    <row r="138" spans="1:15" x14ac:dyDescent="0.25">
      <c r="A138" s="12" t="s">
        <v>435</v>
      </c>
      <c r="B138" s="13">
        <v>0</v>
      </c>
      <c r="C138" s="13">
        <v>2</v>
      </c>
      <c r="D138" s="32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3</v>
      </c>
      <c r="C140" s="13">
        <v>0</v>
      </c>
      <c r="D140" s="32">
        <v>0</v>
      </c>
      <c r="E140" s="13">
        <v>0</v>
      </c>
      <c r="F140" s="13">
        <v>0</v>
      </c>
      <c r="G140" s="13">
        <v>1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1</v>
      </c>
    </row>
    <row r="141" spans="1:15" x14ac:dyDescent="0.25">
      <c r="A141" s="12" t="s">
        <v>438</v>
      </c>
      <c r="B141" s="13">
        <v>0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4</v>
      </c>
      <c r="C142" s="13">
        <v>4</v>
      </c>
      <c r="D142" s="32">
        <v>0</v>
      </c>
      <c r="E142" s="13">
        <v>0</v>
      </c>
      <c r="F142" s="13">
        <v>0</v>
      </c>
      <c r="G142" s="13">
        <v>1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0</v>
      </c>
      <c r="C143" s="13">
        <v>0</v>
      </c>
      <c r="D143" s="32">
        <v>0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4</v>
      </c>
      <c r="N143" s="13">
        <v>0</v>
      </c>
      <c r="O143" s="23">
        <v>1</v>
      </c>
    </row>
    <row r="144" spans="1:15" ht="16.7" customHeight="1" x14ac:dyDescent="0.25">
      <c r="A144" s="33" t="s">
        <v>441</v>
      </c>
      <c r="B144" s="30">
        <v>0</v>
      </c>
      <c r="C144" s="30">
        <v>5</v>
      </c>
      <c r="D144" s="31">
        <v>-1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5</v>
      </c>
      <c r="D146" s="32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3" t="s">
        <v>444</v>
      </c>
      <c r="B147" s="30">
        <v>81</v>
      </c>
      <c r="C147" s="30">
        <v>67</v>
      </c>
      <c r="D147" s="31">
        <v>0.20895522388059701</v>
      </c>
      <c r="E147" s="30">
        <v>5</v>
      </c>
      <c r="F147" s="30">
        <v>6</v>
      </c>
      <c r="G147" s="30">
        <v>39</v>
      </c>
      <c r="H147" s="30">
        <v>30</v>
      </c>
      <c r="I147" s="30">
        <v>0</v>
      </c>
      <c r="J147" s="30">
        <v>2</v>
      </c>
      <c r="K147" s="30">
        <v>0</v>
      </c>
      <c r="L147" s="30">
        <v>0</v>
      </c>
      <c r="M147" s="30">
        <v>55</v>
      </c>
      <c r="N147" s="30">
        <v>0</v>
      </c>
      <c r="O147" s="30">
        <v>24</v>
      </c>
    </row>
    <row r="148" spans="1:15" x14ac:dyDescent="0.25">
      <c r="A148" s="12" t="s">
        <v>445</v>
      </c>
      <c r="B148" s="13">
        <v>29</v>
      </c>
      <c r="C148" s="13">
        <v>22</v>
      </c>
      <c r="D148" s="32">
        <v>0.31818181818181801</v>
      </c>
      <c r="E148" s="13">
        <v>0</v>
      </c>
      <c r="F148" s="13">
        <v>0</v>
      </c>
      <c r="G148" s="13">
        <v>20</v>
      </c>
      <c r="H148" s="13">
        <v>15</v>
      </c>
      <c r="I148" s="13">
        <v>0</v>
      </c>
      <c r="J148" s="13">
        <v>0</v>
      </c>
      <c r="K148" s="13">
        <v>0</v>
      </c>
      <c r="L148" s="13">
        <v>0</v>
      </c>
      <c r="M148" s="13">
        <v>26</v>
      </c>
      <c r="N148" s="13">
        <v>0</v>
      </c>
      <c r="O148" s="23">
        <v>11</v>
      </c>
    </row>
    <row r="149" spans="1:15" x14ac:dyDescent="0.25">
      <c r="A149" s="12" t="s">
        <v>446</v>
      </c>
      <c r="B149" s="13">
        <v>3</v>
      </c>
      <c r="C149" s="13">
        <v>6</v>
      </c>
      <c r="D149" s="32">
        <v>-0.5</v>
      </c>
      <c r="E149" s="13">
        <v>0</v>
      </c>
      <c r="F149" s="13">
        <v>0</v>
      </c>
      <c r="G149" s="13">
        <v>2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12</v>
      </c>
      <c r="C151" s="13">
        <v>9</v>
      </c>
      <c r="D151" s="32">
        <v>0.33333333333333298</v>
      </c>
      <c r="E151" s="13">
        <v>0</v>
      </c>
      <c r="F151" s="13">
        <v>0</v>
      </c>
      <c r="G151" s="13">
        <v>6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1</v>
      </c>
    </row>
    <row r="152" spans="1:15" x14ac:dyDescent="0.25">
      <c r="A152" s="12" t="s">
        <v>449</v>
      </c>
      <c r="B152" s="13">
        <v>2</v>
      </c>
      <c r="C152" s="13">
        <v>1</v>
      </c>
      <c r="D152" s="32">
        <v>1</v>
      </c>
      <c r="E152" s="13">
        <v>0</v>
      </c>
      <c r="F152" s="13">
        <v>0</v>
      </c>
      <c r="G152" s="13">
        <v>3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5</v>
      </c>
      <c r="C153" s="13">
        <v>2</v>
      </c>
      <c r="D153" s="32">
        <v>1.5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16</v>
      </c>
      <c r="C154" s="13">
        <v>17</v>
      </c>
      <c r="D154" s="32">
        <v>-5.8823529411764698E-2</v>
      </c>
      <c r="E154" s="13">
        <v>4</v>
      </c>
      <c r="F154" s="13">
        <v>6</v>
      </c>
      <c r="G154" s="13">
        <v>6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13</v>
      </c>
      <c r="N154" s="13">
        <v>0</v>
      </c>
      <c r="O154" s="23">
        <v>9</v>
      </c>
    </row>
    <row r="155" spans="1:15" x14ac:dyDescent="0.25">
      <c r="A155" s="12" t="s">
        <v>452</v>
      </c>
      <c r="B155" s="13">
        <v>14</v>
      </c>
      <c r="C155" s="13">
        <v>10</v>
      </c>
      <c r="D155" s="32">
        <v>0.4</v>
      </c>
      <c r="E155" s="13">
        <v>1</v>
      </c>
      <c r="F155" s="13">
        <v>0</v>
      </c>
      <c r="G155" s="13">
        <v>2</v>
      </c>
      <c r="H155" s="13">
        <v>6</v>
      </c>
      <c r="I155" s="13">
        <v>0</v>
      </c>
      <c r="J155" s="13">
        <v>2</v>
      </c>
      <c r="K155" s="13">
        <v>0</v>
      </c>
      <c r="L155" s="13">
        <v>0</v>
      </c>
      <c r="M155" s="13">
        <v>1</v>
      </c>
      <c r="N155" s="13">
        <v>0</v>
      </c>
      <c r="O155" s="23">
        <v>3</v>
      </c>
    </row>
    <row r="156" spans="1:15" ht="16.7" customHeight="1" x14ac:dyDescent="0.25">
      <c r="A156" s="33" t="s">
        <v>453</v>
      </c>
      <c r="B156" s="30">
        <v>38</v>
      </c>
      <c r="C156" s="30">
        <v>68</v>
      </c>
      <c r="D156" s="31">
        <v>-0.441176470588235</v>
      </c>
      <c r="E156" s="30">
        <v>1</v>
      </c>
      <c r="F156" s="30">
        <v>1</v>
      </c>
      <c r="G156" s="30">
        <v>8</v>
      </c>
      <c r="H156" s="30">
        <v>4</v>
      </c>
      <c r="I156" s="30">
        <v>0</v>
      </c>
      <c r="J156" s="30">
        <v>1</v>
      </c>
      <c r="K156" s="30">
        <v>0</v>
      </c>
      <c r="L156" s="30">
        <v>0</v>
      </c>
      <c r="M156" s="30">
        <v>0</v>
      </c>
      <c r="N156" s="30">
        <v>1</v>
      </c>
      <c r="O156" s="30">
        <v>5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5</v>
      </c>
      <c r="C161" s="13">
        <v>2</v>
      </c>
      <c r="D161" s="32">
        <v>1.5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25">
      <c r="A162" s="12" t="s">
        <v>459</v>
      </c>
      <c r="B162" s="13">
        <v>15</v>
      </c>
      <c r="C162" s="13">
        <v>39</v>
      </c>
      <c r="D162" s="32">
        <v>-0.61538461538461497</v>
      </c>
      <c r="E162" s="13">
        <v>0</v>
      </c>
      <c r="F162" s="13">
        <v>0</v>
      </c>
      <c r="G162" s="13">
        <v>5</v>
      </c>
      <c r="H162" s="13">
        <v>3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5</v>
      </c>
    </row>
    <row r="163" spans="1:15" x14ac:dyDescent="0.25">
      <c r="A163" s="12" t="s">
        <v>460</v>
      </c>
      <c r="B163" s="13">
        <v>2</v>
      </c>
      <c r="C163" s="13">
        <v>1</v>
      </c>
      <c r="D163" s="32">
        <v>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8</v>
      </c>
      <c r="C164" s="13">
        <v>9</v>
      </c>
      <c r="D164" s="32">
        <v>-0.11111111111111099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8</v>
      </c>
      <c r="C165" s="13">
        <v>17</v>
      </c>
      <c r="D165" s="32">
        <v>-0.52941176470588203</v>
      </c>
      <c r="E165" s="13">
        <v>1</v>
      </c>
      <c r="F165" s="13">
        <v>1</v>
      </c>
      <c r="G165" s="13">
        <v>2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3" t="s">
        <v>463</v>
      </c>
      <c r="B166" s="30">
        <v>159</v>
      </c>
      <c r="C166" s="30">
        <v>138</v>
      </c>
      <c r="D166" s="31">
        <v>0.15217391304347799</v>
      </c>
      <c r="E166" s="30">
        <v>7</v>
      </c>
      <c r="F166" s="30">
        <v>6</v>
      </c>
      <c r="G166" s="30">
        <v>99</v>
      </c>
      <c r="H166" s="30">
        <v>84</v>
      </c>
      <c r="I166" s="30">
        <v>1</v>
      </c>
      <c r="J166" s="30">
        <v>1</v>
      </c>
      <c r="K166" s="30">
        <v>0</v>
      </c>
      <c r="L166" s="30">
        <v>0</v>
      </c>
      <c r="M166" s="30">
        <v>2</v>
      </c>
      <c r="N166" s="30">
        <v>79</v>
      </c>
      <c r="O166" s="30">
        <v>85</v>
      </c>
    </row>
    <row r="167" spans="1:15" x14ac:dyDescent="0.25">
      <c r="A167" s="12" t="s">
        <v>464</v>
      </c>
      <c r="B167" s="13">
        <v>2</v>
      </c>
      <c r="C167" s="13">
        <v>1</v>
      </c>
      <c r="D167" s="32">
        <v>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46</v>
      </c>
      <c r="C173" s="13">
        <v>41</v>
      </c>
      <c r="D173" s="32">
        <v>0.12195121951219499</v>
      </c>
      <c r="E173" s="13">
        <v>0</v>
      </c>
      <c r="F173" s="13">
        <v>0</v>
      </c>
      <c r="G173" s="13">
        <v>32</v>
      </c>
      <c r="H173" s="13">
        <v>31</v>
      </c>
      <c r="I173" s="13">
        <v>1</v>
      </c>
      <c r="J173" s="13">
        <v>1</v>
      </c>
      <c r="K173" s="13">
        <v>0</v>
      </c>
      <c r="L173" s="13">
        <v>0</v>
      </c>
      <c r="M173" s="13">
        <v>0</v>
      </c>
      <c r="N173" s="13">
        <v>66</v>
      </c>
      <c r="O173" s="23">
        <v>27</v>
      </c>
    </row>
    <row r="174" spans="1:15" x14ac:dyDescent="0.25">
      <c r="A174" s="12" t="s">
        <v>471</v>
      </c>
      <c r="B174" s="13">
        <v>109</v>
      </c>
      <c r="C174" s="13">
        <v>95</v>
      </c>
      <c r="D174" s="32">
        <v>0.14736842105263201</v>
      </c>
      <c r="E174" s="13">
        <v>7</v>
      </c>
      <c r="F174" s="13">
        <v>6</v>
      </c>
      <c r="G174" s="13">
        <v>66</v>
      </c>
      <c r="H174" s="13">
        <v>51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13</v>
      </c>
      <c r="O174" s="23">
        <v>55</v>
      </c>
    </row>
    <row r="175" spans="1:15" x14ac:dyDescent="0.25">
      <c r="A175" s="12" t="s">
        <v>472</v>
      </c>
      <c r="B175" s="13">
        <v>1</v>
      </c>
      <c r="C175" s="13">
        <v>1</v>
      </c>
      <c r="D175" s="32">
        <v>0</v>
      </c>
      <c r="E175" s="13">
        <v>0</v>
      </c>
      <c r="F175" s="13">
        <v>0</v>
      </c>
      <c r="G175" s="13">
        <v>1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3</v>
      </c>
    </row>
    <row r="176" spans="1:15" x14ac:dyDescent="0.25">
      <c r="A176" s="12" t="s">
        <v>473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185</v>
      </c>
      <c r="C178" s="30">
        <v>153</v>
      </c>
      <c r="D178" s="31">
        <v>0.20915032679738599</v>
      </c>
      <c r="E178" s="30">
        <v>601</v>
      </c>
      <c r="F178" s="30">
        <v>602</v>
      </c>
      <c r="G178" s="30">
        <v>114</v>
      </c>
      <c r="H178" s="30">
        <v>137</v>
      </c>
      <c r="I178" s="30">
        <v>0</v>
      </c>
      <c r="J178" s="30">
        <v>0</v>
      </c>
      <c r="K178" s="30">
        <v>0</v>
      </c>
      <c r="L178" s="30">
        <v>0</v>
      </c>
      <c r="M178" s="30">
        <v>28</v>
      </c>
      <c r="N178" s="30">
        <v>1</v>
      </c>
      <c r="O178" s="30">
        <v>803</v>
      </c>
    </row>
    <row r="179" spans="1:15" x14ac:dyDescent="0.25">
      <c r="A179" s="12" t="s">
        <v>476</v>
      </c>
      <c r="B179" s="13">
        <v>1</v>
      </c>
      <c r="C179" s="13">
        <v>0</v>
      </c>
      <c r="D179" s="32">
        <v>0</v>
      </c>
      <c r="E179" s="13">
        <v>0</v>
      </c>
      <c r="F179" s="13">
        <v>0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80</v>
      </c>
      <c r="C180" s="13">
        <v>85</v>
      </c>
      <c r="D180" s="32">
        <v>-5.8823529411764698E-2</v>
      </c>
      <c r="E180" s="13">
        <v>330</v>
      </c>
      <c r="F180" s="13">
        <v>326</v>
      </c>
      <c r="G180" s="13">
        <v>42</v>
      </c>
      <c r="H180" s="13">
        <v>39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399</v>
      </c>
    </row>
    <row r="181" spans="1:15" x14ac:dyDescent="0.25">
      <c r="A181" s="12" t="s">
        <v>478</v>
      </c>
      <c r="B181" s="13">
        <v>16</v>
      </c>
      <c r="C181" s="13">
        <v>18</v>
      </c>
      <c r="D181" s="32">
        <v>-0.11111111111111099</v>
      </c>
      <c r="E181" s="13">
        <v>9</v>
      </c>
      <c r="F181" s="13">
        <v>10</v>
      </c>
      <c r="G181" s="13">
        <v>7</v>
      </c>
      <c r="H181" s="13">
        <v>12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20</v>
      </c>
    </row>
    <row r="182" spans="1:15" x14ac:dyDescent="0.25">
      <c r="A182" s="12" t="s">
        <v>479</v>
      </c>
      <c r="B182" s="13">
        <v>0</v>
      </c>
      <c r="C182" s="13">
        <v>1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10</v>
      </c>
    </row>
    <row r="183" spans="1:15" x14ac:dyDescent="0.25">
      <c r="A183" s="12" t="s">
        <v>480</v>
      </c>
      <c r="B183" s="13">
        <v>1</v>
      </c>
      <c r="C183" s="13">
        <v>0</v>
      </c>
      <c r="D183" s="32">
        <v>0</v>
      </c>
      <c r="E183" s="13">
        <v>5</v>
      </c>
      <c r="F183" s="13">
        <v>19</v>
      </c>
      <c r="G183" s="13">
        <v>0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34</v>
      </c>
    </row>
    <row r="184" spans="1:15" x14ac:dyDescent="0.25">
      <c r="A184" s="12" t="s">
        <v>481</v>
      </c>
      <c r="B184" s="13">
        <v>87</v>
      </c>
      <c r="C184" s="13">
        <v>49</v>
      </c>
      <c r="D184" s="32">
        <v>0.77551020408163296</v>
      </c>
      <c r="E184" s="13">
        <v>257</v>
      </c>
      <c r="F184" s="13">
        <v>247</v>
      </c>
      <c r="G184" s="13">
        <v>64</v>
      </c>
      <c r="H184" s="13">
        <v>79</v>
      </c>
      <c r="I184" s="13">
        <v>0</v>
      </c>
      <c r="J184" s="13">
        <v>0</v>
      </c>
      <c r="K184" s="13">
        <v>0</v>
      </c>
      <c r="L184" s="13">
        <v>0</v>
      </c>
      <c r="M184" s="13">
        <v>27</v>
      </c>
      <c r="N184" s="13">
        <v>0</v>
      </c>
      <c r="O184" s="23">
        <v>336</v>
      </c>
    </row>
    <row r="185" spans="1:15" x14ac:dyDescent="0.25">
      <c r="A185" s="12" t="s">
        <v>482</v>
      </c>
      <c r="B185" s="13">
        <v>0</v>
      </c>
      <c r="C185" s="13">
        <v>0</v>
      </c>
      <c r="D185" s="3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3">
        <v>1</v>
      </c>
    </row>
    <row r="186" spans="1:15" ht="16.7" customHeight="1" x14ac:dyDescent="0.25">
      <c r="A186" s="33" t="s">
        <v>483</v>
      </c>
      <c r="B186" s="30">
        <v>79</v>
      </c>
      <c r="C186" s="30">
        <v>74</v>
      </c>
      <c r="D186" s="31">
        <v>6.7567567567567599E-2</v>
      </c>
      <c r="E186" s="30">
        <v>6</v>
      </c>
      <c r="F186" s="30">
        <v>6</v>
      </c>
      <c r="G186" s="30">
        <v>45</v>
      </c>
      <c r="H186" s="30">
        <v>53</v>
      </c>
      <c r="I186" s="30">
        <v>0</v>
      </c>
      <c r="J186" s="30">
        <v>0</v>
      </c>
      <c r="K186" s="30">
        <v>0</v>
      </c>
      <c r="L186" s="30">
        <v>0</v>
      </c>
      <c r="M186" s="30">
        <v>11</v>
      </c>
      <c r="N186" s="30">
        <v>0</v>
      </c>
      <c r="O186" s="30">
        <v>36</v>
      </c>
    </row>
    <row r="187" spans="1:15" x14ac:dyDescent="0.25">
      <c r="A187" s="12" t="s">
        <v>484</v>
      </c>
      <c r="B187" s="13">
        <v>14</v>
      </c>
      <c r="C187" s="13">
        <v>4</v>
      </c>
      <c r="D187" s="32">
        <v>2.5</v>
      </c>
      <c r="E187" s="13">
        <v>0</v>
      </c>
      <c r="F187" s="13">
        <v>0</v>
      </c>
      <c r="G187" s="13">
        <v>1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3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487</v>
      </c>
      <c r="B190" s="13">
        <v>0</v>
      </c>
      <c r="C190" s="13">
        <v>0</v>
      </c>
      <c r="D190" s="3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21</v>
      </c>
      <c r="C191" s="13">
        <v>34</v>
      </c>
      <c r="D191" s="32">
        <v>-0.38235294117647101</v>
      </c>
      <c r="E191" s="13">
        <v>5</v>
      </c>
      <c r="F191" s="13">
        <v>4</v>
      </c>
      <c r="G191" s="13">
        <v>27</v>
      </c>
      <c r="H191" s="13">
        <v>34</v>
      </c>
      <c r="I191" s="13">
        <v>0</v>
      </c>
      <c r="J191" s="13">
        <v>0</v>
      </c>
      <c r="K191" s="13">
        <v>0</v>
      </c>
      <c r="L191" s="13">
        <v>0</v>
      </c>
      <c r="M191" s="13">
        <v>8</v>
      </c>
      <c r="N191" s="13">
        <v>0</v>
      </c>
      <c r="O191" s="23">
        <v>24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16</v>
      </c>
      <c r="C193" s="13">
        <v>19</v>
      </c>
      <c r="D193" s="32">
        <v>-0.157894736842105</v>
      </c>
      <c r="E193" s="13">
        <v>1</v>
      </c>
      <c r="F193" s="13">
        <v>2</v>
      </c>
      <c r="G193" s="13">
        <v>8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7</v>
      </c>
    </row>
    <row r="194" spans="1:15" x14ac:dyDescent="0.25">
      <c r="A194" s="12" t="s">
        <v>491</v>
      </c>
      <c r="B194" s="13">
        <v>2</v>
      </c>
      <c r="C194" s="13">
        <v>3</v>
      </c>
      <c r="D194" s="32">
        <v>-0.33333333333333298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4</v>
      </c>
      <c r="C196" s="13">
        <v>0</v>
      </c>
      <c r="D196" s="32">
        <v>0</v>
      </c>
      <c r="E196" s="13">
        <v>0</v>
      </c>
      <c r="F196" s="13">
        <v>0</v>
      </c>
      <c r="G196" s="13">
        <v>4</v>
      </c>
      <c r="H196" s="13">
        <v>8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20</v>
      </c>
      <c r="C197" s="13">
        <v>10</v>
      </c>
      <c r="D197" s="32">
        <v>1</v>
      </c>
      <c r="E197" s="13">
        <v>0</v>
      </c>
      <c r="F197" s="13">
        <v>0</v>
      </c>
      <c r="G197" s="13">
        <v>4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2</v>
      </c>
    </row>
    <row r="198" spans="1:15" x14ac:dyDescent="0.25">
      <c r="A198" s="12" t="s">
        <v>495</v>
      </c>
      <c r="B198" s="13">
        <v>0</v>
      </c>
      <c r="C198" s="13">
        <v>1</v>
      </c>
      <c r="D198" s="32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2</v>
      </c>
      <c r="C199" s="13">
        <v>3</v>
      </c>
      <c r="D199" s="32">
        <v>-0.33333333333333298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2</v>
      </c>
    </row>
    <row r="200" spans="1:15" x14ac:dyDescent="0.25">
      <c r="A200" s="12" t="s">
        <v>497</v>
      </c>
      <c r="B200" s="13">
        <v>0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3" t="s">
        <v>498</v>
      </c>
      <c r="B201" s="30">
        <v>8</v>
      </c>
      <c r="C201" s="30">
        <v>12</v>
      </c>
      <c r="D201" s="31">
        <v>-0.33333333333333298</v>
      </c>
      <c r="E201" s="30">
        <v>0</v>
      </c>
      <c r="F201" s="30">
        <v>0</v>
      </c>
      <c r="G201" s="30">
        <v>2</v>
      </c>
      <c r="H201" s="30">
        <v>5</v>
      </c>
      <c r="I201" s="30">
        <v>0</v>
      </c>
      <c r="J201" s="30">
        <v>0</v>
      </c>
      <c r="K201" s="30">
        <v>0</v>
      </c>
      <c r="L201" s="30">
        <v>0</v>
      </c>
      <c r="M201" s="30">
        <v>5</v>
      </c>
      <c r="N201" s="30">
        <v>0</v>
      </c>
      <c r="O201" s="30">
        <v>1</v>
      </c>
    </row>
    <row r="202" spans="1:15" x14ac:dyDescent="0.25">
      <c r="A202" s="12" t="s">
        <v>499</v>
      </c>
      <c r="B202" s="13">
        <v>6</v>
      </c>
      <c r="C202" s="13">
        <v>10</v>
      </c>
      <c r="D202" s="32">
        <v>-0.4</v>
      </c>
      <c r="E202" s="13">
        <v>0</v>
      </c>
      <c r="F202" s="13">
        <v>0</v>
      </c>
      <c r="G202" s="13">
        <v>1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3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1</v>
      </c>
      <c r="C214" s="13">
        <v>1</v>
      </c>
      <c r="D214" s="32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809</v>
      </c>
      <c r="C221" s="30">
        <v>677</v>
      </c>
      <c r="D221" s="31">
        <v>0.19497784342688301</v>
      </c>
      <c r="E221" s="30">
        <v>193</v>
      </c>
      <c r="F221" s="30">
        <v>134</v>
      </c>
      <c r="G221" s="30">
        <v>203</v>
      </c>
      <c r="H221" s="30">
        <v>192</v>
      </c>
      <c r="I221" s="30">
        <v>0</v>
      </c>
      <c r="J221" s="30">
        <v>1</v>
      </c>
      <c r="K221" s="30">
        <v>0</v>
      </c>
      <c r="L221" s="30">
        <v>0</v>
      </c>
      <c r="M221" s="30">
        <v>3</v>
      </c>
      <c r="N221" s="30">
        <v>10</v>
      </c>
      <c r="O221" s="30">
        <v>345</v>
      </c>
    </row>
    <row r="222" spans="1:15" x14ac:dyDescent="0.25">
      <c r="A222" s="12" t="s">
        <v>519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2</v>
      </c>
      <c r="C228" s="13">
        <v>0</v>
      </c>
      <c r="D228" s="32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526</v>
      </c>
      <c r="B229" s="13">
        <v>41</v>
      </c>
      <c r="C229" s="13">
        <v>59</v>
      </c>
      <c r="D229" s="32">
        <v>-0.305084745762712</v>
      </c>
      <c r="E229" s="13">
        <v>0</v>
      </c>
      <c r="F229" s="13">
        <v>0</v>
      </c>
      <c r="G229" s="13">
        <v>9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527</v>
      </c>
      <c r="B230" s="13">
        <v>19</v>
      </c>
      <c r="C230" s="13">
        <v>22</v>
      </c>
      <c r="D230" s="32">
        <v>-0.13636363636363599</v>
      </c>
      <c r="E230" s="13">
        <v>6</v>
      </c>
      <c r="F230" s="13">
        <v>4</v>
      </c>
      <c r="G230" s="13">
        <v>2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15</v>
      </c>
    </row>
    <row r="231" spans="1:15" x14ac:dyDescent="0.25">
      <c r="A231" s="12" t="s">
        <v>528</v>
      </c>
      <c r="B231" s="13">
        <v>28</v>
      </c>
      <c r="C231" s="13">
        <v>21</v>
      </c>
      <c r="D231" s="32">
        <v>0.33333333333333298</v>
      </c>
      <c r="E231" s="13">
        <v>1</v>
      </c>
      <c r="F231" s="13">
        <v>1</v>
      </c>
      <c r="G231" s="13">
        <v>2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529</v>
      </c>
      <c r="B232" s="13">
        <v>1</v>
      </c>
      <c r="C232" s="13">
        <v>3</v>
      </c>
      <c r="D232" s="32">
        <v>-0.66666666666666696</v>
      </c>
      <c r="E232" s="13">
        <v>0</v>
      </c>
      <c r="F232" s="13">
        <v>0</v>
      </c>
      <c r="G232" s="13">
        <v>3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530</v>
      </c>
      <c r="B233" s="13">
        <v>5</v>
      </c>
      <c r="C233" s="13">
        <v>12</v>
      </c>
      <c r="D233" s="32">
        <v>-0.58333333333333304</v>
      </c>
      <c r="E233" s="13">
        <v>0</v>
      </c>
      <c r="F233" s="13">
        <v>1</v>
      </c>
      <c r="G233" s="13">
        <v>10</v>
      </c>
      <c r="H233" s="13">
        <v>10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7</v>
      </c>
    </row>
    <row r="234" spans="1:15" x14ac:dyDescent="0.25">
      <c r="A234" s="12" t="s">
        <v>531</v>
      </c>
      <c r="B234" s="13">
        <v>1</v>
      </c>
      <c r="C234" s="13">
        <v>0</v>
      </c>
      <c r="D234" s="32">
        <v>0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712</v>
      </c>
      <c r="C236" s="13">
        <v>560</v>
      </c>
      <c r="D236" s="32">
        <v>0.27142857142857102</v>
      </c>
      <c r="E236" s="13">
        <v>185</v>
      </c>
      <c r="F236" s="13">
        <v>128</v>
      </c>
      <c r="G236" s="13">
        <v>175</v>
      </c>
      <c r="H236" s="13">
        <v>166</v>
      </c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10</v>
      </c>
      <c r="O236" s="23">
        <v>312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3" t="s">
        <v>539</v>
      </c>
      <c r="B242" s="30">
        <v>3</v>
      </c>
      <c r="C242" s="30">
        <v>1</v>
      </c>
      <c r="D242" s="31">
        <v>2</v>
      </c>
      <c r="E242" s="30">
        <v>0</v>
      </c>
      <c r="F242" s="30">
        <v>0</v>
      </c>
      <c r="G242" s="30">
        <v>4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1</v>
      </c>
      <c r="N242" s="30">
        <v>0</v>
      </c>
      <c r="O242" s="30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1</v>
      </c>
    </row>
    <row r="247" spans="1:15" x14ac:dyDescent="0.25">
      <c r="A247" s="12" t="s">
        <v>544</v>
      </c>
      <c r="B247" s="13">
        <v>2</v>
      </c>
      <c r="C247" s="13">
        <v>0</v>
      </c>
      <c r="D247" s="32">
        <v>0</v>
      </c>
      <c r="E247" s="13">
        <v>0</v>
      </c>
      <c r="F247" s="13">
        <v>0</v>
      </c>
      <c r="G247" s="13">
        <v>1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2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551</v>
      </c>
      <c r="B254" s="13">
        <v>1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3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208</v>
      </c>
      <c r="C269" s="30">
        <v>183</v>
      </c>
      <c r="D269" s="31">
        <v>0.13661202185792401</v>
      </c>
      <c r="E269" s="30">
        <v>54</v>
      </c>
      <c r="F269" s="30">
        <v>47</v>
      </c>
      <c r="G269" s="30">
        <v>102</v>
      </c>
      <c r="H269" s="30">
        <v>114</v>
      </c>
      <c r="I269" s="30">
        <v>0</v>
      </c>
      <c r="J269" s="30">
        <v>1</v>
      </c>
      <c r="K269" s="30">
        <v>1</v>
      </c>
      <c r="L269" s="30">
        <v>0</v>
      </c>
      <c r="M269" s="30">
        <v>3</v>
      </c>
      <c r="N269" s="30">
        <v>6</v>
      </c>
      <c r="O269" s="30">
        <v>188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90</v>
      </c>
      <c r="C271" s="13">
        <v>88</v>
      </c>
      <c r="D271" s="32">
        <v>2.27272727272727E-2</v>
      </c>
      <c r="E271" s="13">
        <v>21</v>
      </c>
      <c r="F271" s="13">
        <v>12</v>
      </c>
      <c r="G271" s="13">
        <v>73</v>
      </c>
      <c r="H271" s="13">
        <v>75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5</v>
      </c>
      <c r="O271" s="23">
        <v>83</v>
      </c>
    </row>
    <row r="272" spans="1:15" x14ac:dyDescent="0.25">
      <c r="A272" s="12" t="s">
        <v>569</v>
      </c>
      <c r="B272" s="13">
        <v>105</v>
      </c>
      <c r="C272" s="13">
        <v>78</v>
      </c>
      <c r="D272" s="32">
        <v>0.34615384615384598</v>
      </c>
      <c r="E272" s="13">
        <v>29</v>
      </c>
      <c r="F272" s="13">
        <v>31</v>
      </c>
      <c r="G272" s="13">
        <v>27</v>
      </c>
      <c r="H272" s="13">
        <v>35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86</v>
      </c>
    </row>
    <row r="273" spans="1:15" x14ac:dyDescent="0.25">
      <c r="A273" s="12" t="s">
        <v>570</v>
      </c>
      <c r="B273" s="13">
        <v>0</v>
      </c>
      <c r="C273" s="13">
        <v>0</v>
      </c>
      <c r="D273" s="32">
        <v>0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25">
      <c r="A274" s="12" t="s">
        <v>571</v>
      </c>
      <c r="B274" s="13">
        <v>2</v>
      </c>
      <c r="C274" s="13">
        <v>0</v>
      </c>
      <c r="D274" s="32">
        <v>0</v>
      </c>
      <c r="E274" s="13">
        <v>2</v>
      </c>
      <c r="F274" s="13">
        <v>2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572</v>
      </c>
      <c r="B275" s="13">
        <v>1</v>
      </c>
      <c r="C275" s="13">
        <v>10</v>
      </c>
      <c r="D275" s="32">
        <v>-0.9</v>
      </c>
      <c r="E275" s="13">
        <v>1</v>
      </c>
      <c r="F275" s="13">
        <v>1</v>
      </c>
      <c r="G275" s="13">
        <v>0</v>
      </c>
      <c r="H275" s="13">
        <v>1</v>
      </c>
      <c r="I275" s="13">
        <v>0</v>
      </c>
      <c r="J275" s="13">
        <v>0</v>
      </c>
      <c r="K275" s="13">
        <v>1</v>
      </c>
      <c r="L275" s="13">
        <v>0</v>
      </c>
      <c r="M275" s="13">
        <v>0</v>
      </c>
      <c r="N275" s="13">
        <v>1</v>
      </c>
      <c r="O275" s="23">
        <v>9</v>
      </c>
    </row>
    <row r="276" spans="1:15" x14ac:dyDescent="0.25">
      <c r="A276" s="12" t="s">
        <v>573</v>
      </c>
      <c r="B276" s="13">
        <v>8</v>
      </c>
      <c r="C276" s="13">
        <v>6</v>
      </c>
      <c r="D276" s="32">
        <v>0.33333333333333298</v>
      </c>
      <c r="E276" s="13">
        <v>1</v>
      </c>
      <c r="F276" s="13">
        <v>0</v>
      </c>
      <c r="G276" s="13">
        <v>2</v>
      </c>
      <c r="H276" s="13">
        <v>3</v>
      </c>
      <c r="I276" s="13">
        <v>0</v>
      </c>
      <c r="J276" s="13">
        <v>1</v>
      </c>
      <c r="K276" s="13">
        <v>0</v>
      </c>
      <c r="L276" s="13">
        <v>0</v>
      </c>
      <c r="M276" s="13">
        <v>3</v>
      </c>
      <c r="N276" s="13">
        <v>0</v>
      </c>
      <c r="O276" s="23">
        <v>5</v>
      </c>
    </row>
    <row r="277" spans="1:15" x14ac:dyDescent="0.25">
      <c r="A277" s="12" t="s">
        <v>574</v>
      </c>
      <c r="B277" s="13">
        <v>1</v>
      </c>
      <c r="C277" s="13">
        <v>1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0</v>
      </c>
      <c r="C299" s="30">
        <v>0</v>
      </c>
      <c r="D299" s="31">
        <v>0</v>
      </c>
      <c r="E299" s="30">
        <v>0</v>
      </c>
      <c r="F299" s="30">
        <v>0</v>
      </c>
      <c r="G299" s="30">
        <v>1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2">
        <v>0</v>
      </c>
      <c r="E302" s="13">
        <v>0</v>
      </c>
      <c r="F302" s="13">
        <v>0</v>
      </c>
      <c r="G302" s="13">
        <v>1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3" t="s">
        <v>600</v>
      </c>
      <c r="B303" s="30">
        <v>0</v>
      </c>
      <c r="C303" s="30">
        <v>0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10</v>
      </c>
      <c r="C310" s="30">
        <v>9</v>
      </c>
      <c r="D310" s="31">
        <v>0.11111111111111099</v>
      </c>
      <c r="E310" s="30">
        <v>0</v>
      </c>
      <c r="F310" s="30">
        <v>0</v>
      </c>
      <c r="G310" s="30">
        <v>6</v>
      </c>
      <c r="H310" s="30">
        <v>4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3</v>
      </c>
    </row>
    <row r="311" spans="1:15" x14ac:dyDescent="0.25">
      <c r="A311" s="12" t="s">
        <v>608</v>
      </c>
      <c r="B311" s="13">
        <v>7</v>
      </c>
      <c r="C311" s="13">
        <v>8</v>
      </c>
      <c r="D311" s="32">
        <v>-0.125</v>
      </c>
      <c r="E311" s="13">
        <v>0</v>
      </c>
      <c r="F311" s="13">
        <v>0</v>
      </c>
      <c r="G311" s="13">
        <v>6</v>
      </c>
      <c r="H311" s="13">
        <v>4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3</v>
      </c>
      <c r="C313" s="13">
        <v>1</v>
      </c>
      <c r="D313" s="32">
        <v>2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0</v>
      </c>
      <c r="C316" s="30">
        <v>1</v>
      </c>
      <c r="D316" s="31">
        <v>-1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</row>
    <row r="317" spans="1:15" x14ac:dyDescent="0.25">
      <c r="A317" s="12" t="s">
        <v>614</v>
      </c>
      <c r="B317" s="13">
        <v>0</v>
      </c>
      <c r="C317" s="13">
        <v>1</v>
      </c>
      <c r="D317" s="32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3" t="s">
        <v>615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8579</v>
      </c>
      <c r="C321" s="30">
        <v>8925</v>
      </c>
      <c r="D321" s="31">
        <v>-3.8767507002801099E-2</v>
      </c>
      <c r="E321" s="30">
        <v>125</v>
      </c>
      <c r="F321" s="30">
        <v>0</v>
      </c>
      <c r="G321" s="30">
        <v>0</v>
      </c>
      <c r="H321" s="30">
        <v>0</v>
      </c>
      <c r="I321" s="30">
        <v>1</v>
      </c>
      <c r="J321" s="30">
        <v>0</v>
      </c>
      <c r="K321" s="30">
        <v>0</v>
      </c>
      <c r="L321" s="30">
        <v>0</v>
      </c>
      <c r="M321" s="30">
        <v>11</v>
      </c>
      <c r="N321" s="30">
        <v>0</v>
      </c>
      <c r="O321" s="30">
        <v>0</v>
      </c>
    </row>
    <row r="322" spans="1:15" x14ac:dyDescent="0.25">
      <c r="A322" s="12" t="s">
        <v>619</v>
      </c>
      <c r="B322" s="13">
        <v>8579</v>
      </c>
      <c r="C322" s="13">
        <v>8925</v>
      </c>
      <c r="D322" s="32">
        <v>-3.8767507002801099E-2</v>
      </c>
      <c r="E322" s="13">
        <v>125</v>
      </c>
      <c r="F322" s="13">
        <v>0</v>
      </c>
      <c r="G322" s="13">
        <v>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11</v>
      </c>
      <c r="N322" s="13">
        <v>0</v>
      </c>
      <c r="O322" s="23">
        <v>0</v>
      </c>
    </row>
    <row r="323" spans="1:15" ht="16.7" customHeight="1" x14ac:dyDescent="0.25">
      <c r="A323" s="33" t="s">
        <v>620</v>
      </c>
      <c r="B323" s="30">
        <v>0</v>
      </c>
      <c r="C323" s="30">
        <v>1</v>
      </c>
      <c r="D323" s="31">
        <v>-1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</row>
    <row r="324" spans="1:15" x14ac:dyDescent="0.25">
      <c r="A324" s="12" t="s">
        <v>621</v>
      </c>
      <c r="B324" s="13">
        <v>0</v>
      </c>
      <c r="C324" s="13">
        <v>1</v>
      </c>
      <c r="D324" s="32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3" t="s">
        <v>622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27403</v>
      </c>
      <c r="C327" s="30">
        <v>28877</v>
      </c>
      <c r="D327" s="31">
        <v>-5.1044083526682098E-2</v>
      </c>
      <c r="E327" s="30">
        <v>1693</v>
      </c>
      <c r="F327" s="30">
        <v>1313</v>
      </c>
      <c r="G327" s="30">
        <v>2146</v>
      </c>
      <c r="H327" s="30">
        <v>2237</v>
      </c>
      <c r="I327" s="30">
        <v>22</v>
      </c>
      <c r="J327" s="30">
        <v>39</v>
      </c>
      <c r="K327" s="30">
        <v>6</v>
      </c>
      <c r="L327" s="30">
        <v>6</v>
      </c>
      <c r="M327" s="30">
        <v>276</v>
      </c>
      <c r="N327" s="30">
        <v>158</v>
      </c>
      <c r="O327" s="30">
        <v>3699</v>
      </c>
    </row>
  </sheetData>
  <sheetProtection algorithmName="SHA-512" hashValue="MxmwP0eJvl6xMpFRT2AGztocsbYctpa2OegIAUTI0XrNcPiZTo3ber4Fe7gj59anDinqB9QX16y069CJjWysuw==" saltValue="3SvV+jO3i+fCRGGQCJSZU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3">
        <v>0</v>
      </c>
    </row>
    <row r="5" spans="1:3" x14ac:dyDescent="0.25">
      <c r="A5" s="194"/>
      <c r="B5" s="12" t="s">
        <v>311</v>
      </c>
      <c r="C5" s="23">
        <v>22</v>
      </c>
    </row>
    <row r="6" spans="1:3" x14ac:dyDescent="0.25">
      <c r="A6" s="194"/>
      <c r="B6" s="12" t="s">
        <v>629</v>
      </c>
      <c r="C6" s="23">
        <v>2</v>
      </c>
    </row>
    <row r="7" spans="1:3" x14ac:dyDescent="0.25">
      <c r="A7" s="194"/>
      <c r="B7" s="12" t="s">
        <v>630</v>
      </c>
      <c r="C7" s="23">
        <v>7</v>
      </c>
    </row>
    <row r="8" spans="1:3" x14ac:dyDescent="0.25">
      <c r="A8" s="194"/>
      <c r="B8" s="12" t="s">
        <v>631</v>
      </c>
      <c r="C8" s="23">
        <v>23</v>
      </c>
    </row>
    <row r="9" spans="1:3" x14ac:dyDescent="0.25">
      <c r="A9" s="194"/>
      <c r="B9" s="12" t="s">
        <v>632</v>
      </c>
      <c r="C9" s="23">
        <v>20</v>
      </c>
    </row>
    <row r="10" spans="1:3" x14ac:dyDescent="0.25">
      <c r="A10" s="194"/>
      <c r="B10" s="12" t="s">
        <v>633</v>
      </c>
      <c r="C10" s="23">
        <v>11</v>
      </c>
    </row>
    <row r="11" spans="1:3" x14ac:dyDescent="0.25">
      <c r="A11" s="194"/>
      <c r="B11" s="12" t="s">
        <v>408</v>
      </c>
      <c r="C11" s="23">
        <v>17</v>
      </c>
    </row>
    <row r="12" spans="1:3" x14ac:dyDescent="0.25">
      <c r="A12" s="194"/>
      <c r="B12" s="12" t="s">
        <v>634</v>
      </c>
      <c r="C12" s="23">
        <v>3</v>
      </c>
    </row>
    <row r="13" spans="1:3" x14ac:dyDescent="0.25">
      <c r="A13" s="194"/>
      <c r="B13" s="12" t="s">
        <v>635</v>
      </c>
      <c r="C13" s="23">
        <v>6</v>
      </c>
    </row>
    <row r="14" spans="1:3" x14ac:dyDescent="0.25">
      <c r="A14" s="194"/>
      <c r="B14" s="12" t="s">
        <v>478</v>
      </c>
      <c r="C14" s="23">
        <v>2</v>
      </c>
    </row>
    <row r="15" spans="1:3" x14ac:dyDescent="0.25">
      <c r="A15" s="194"/>
      <c r="B15" s="12" t="s">
        <v>636</v>
      </c>
      <c r="C15" s="23">
        <v>16</v>
      </c>
    </row>
    <row r="16" spans="1:3" x14ac:dyDescent="0.25">
      <c r="A16" s="194"/>
      <c r="B16" s="12" t="s">
        <v>637</v>
      </c>
      <c r="C16" s="23">
        <v>26</v>
      </c>
    </row>
    <row r="17" spans="1:3" x14ac:dyDescent="0.25">
      <c r="A17" s="194"/>
      <c r="B17" s="12" t="s">
        <v>638</v>
      </c>
      <c r="C17" s="23">
        <v>3</v>
      </c>
    </row>
    <row r="18" spans="1:3" x14ac:dyDescent="0.25">
      <c r="A18" s="195"/>
      <c r="B18" s="12" t="s">
        <v>107</v>
      </c>
      <c r="C18" s="23">
        <v>42</v>
      </c>
    </row>
    <row r="19" spans="1:3" x14ac:dyDescent="0.25">
      <c r="A19" s="193" t="s">
        <v>639</v>
      </c>
      <c r="B19" s="12" t="s">
        <v>640</v>
      </c>
      <c r="C19" s="23">
        <v>3</v>
      </c>
    </row>
    <row r="20" spans="1:3" x14ac:dyDescent="0.25">
      <c r="A20" s="195"/>
      <c r="B20" s="12" t="s">
        <v>641</v>
      </c>
      <c r="C20" s="23">
        <v>1</v>
      </c>
    </row>
    <row r="21" spans="1:3" x14ac:dyDescent="0.25">
      <c r="A21" s="193" t="s">
        <v>642</v>
      </c>
      <c r="B21" s="12" t="s">
        <v>643</v>
      </c>
      <c r="C21" s="23">
        <v>23</v>
      </c>
    </row>
    <row r="22" spans="1:3" x14ac:dyDescent="0.25">
      <c r="A22" s="194"/>
      <c r="B22" s="12" t="s">
        <v>644</v>
      </c>
      <c r="C22" s="23">
        <v>105</v>
      </c>
    </row>
    <row r="23" spans="1:3" x14ac:dyDescent="0.25">
      <c r="A23" s="195"/>
      <c r="B23" s="15" t="s">
        <v>645</v>
      </c>
      <c r="C23" s="35">
        <v>7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186</v>
      </c>
    </row>
    <row r="26" spans="1:3" x14ac:dyDescent="0.25">
      <c r="A26" s="193" t="s">
        <v>283</v>
      </c>
      <c r="B26" s="12" t="s">
        <v>648</v>
      </c>
      <c r="C26" s="23">
        <v>5</v>
      </c>
    </row>
    <row r="27" spans="1:3" x14ac:dyDescent="0.25">
      <c r="A27" s="194"/>
      <c r="B27" s="12" t="s">
        <v>649</v>
      </c>
      <c r="C27" s="23">
        <v>12</v>
      </c>
    </row>
    <row r="28" spans="1:3" x14ac:dyDescent="0.25">
      <c r="A28" s="194"/>
      <c r="B28" s="12" t="s">
        <v>650</v>
      </c>
      <c r="C28" s="23">
        <v>2</v>
      </c>
    </row>
    <row r="29" spans="1:3" x14ac:dyDescent="0.25">
      <c r="A29" s="195"/>
      <c r="B29" s="12" t="s">
        <v>651</v>
      </c>
      <c r="C29" s="23">
        <v>5</v>
      </c>
    </row>
    <row r="30" spans="1:3" ht="16.7" customHeight="1" x14ac:dyDescent="0.25">
      <c r="A30" s="11" t="s">
        <v>652</v>
      </c>
      <c r="B30" s="18"/>
      <c r="C30" s="23">
        <v>6</v>
      </c>
    </row>
    <row r="31" spans="1:3" ht="16.7" customHeight="1" x14ac:dyDescent="0.25">
      <c r="A31" s="11" t="s">
        <v>653</v>
      </c>
      <c r="B31" s="18"/>
      <c r="C31" s="23">
        <v>74</v>
      </c>
    </row>
    <row r="32" spans="1:3" ht="16.7" customHeight="1" x14ac:dyDescent="0.25">
      <c r="A32" s="11" t="s">
        <v>654</v>
      </c>
      <c r="B32" s="18"/>
      <c r="C32" s="23">
        <v>45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3</v>
      </c>
    </row>
    <row r="35" spans="1:3" ht="16.7" customHeight="1" x14ac:dyDescent="0.25">
      <c r="A35" s="11" t="s">
        <v>657</v>
      </c>
      <c r="B35" s="18"/>
      <c r="C35" s="23">
        <v>7</v>
      </c>
    </row>
    <row r="36" spans="1:3" ht="16.7" customHeight="1" x14ac:dyDescent="0.25">
      <c r="A36" s="11" t="s">
        <v>645</v>
      </c>
      <c r="B36" s="18"/>
      <c r="C36" s="23">
        <v>108</v>
      </c>
    </row>
    <row r="37" spans="1:3" x14ac:dyDescent="0.25">
      <c r="A37" s="193" t="s">
        <v>658</v>
      </c>
      <c r="B37" s="12" t="s">
        <v>659</v>
      </c>
      <c r="C37" s="23">
        <v>14</v>
      </c>
    </row>
    <row r="38" spans="1:3" x14ac:dyDescent="0.25">
      <c r="A38" s="194"/>
      <c r="B38" s="12" t="s">
        <v>660</v>
      </c>
      <c r="C38" s="23">
        <v>15</v>
      </c>
    </row>
    <row r="39" spans="1:3" x14ac:dyDescent="0.25">
      <c r="A39" s="194"/>
      <c r="B39" s="12" t="s">
        <v>661</v>
      </c>
      <c r="C39" s="23">
        <v>2</v>
      </c>
    </row>
    <row r="40" spans="1:3" x14ac:dyDescent="0.25">
      <c r="A40" s="194"/>
      <c r="B40" s="12" t="s">
        <v>662</v>
      </c>
      <c r="C40" s="23">
        <v>0</v>
      </c>
    </row>
    <row r="41" spans="1:3" x14ac:dyDescent="0.25">
      <c r="A41" s="195"/>
      <c r="B41" s="15" t="s">
        <v>663</v>
      </c>
      <c r="C41" s="35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173</v>
      </c>
    </row>
    <row r="44" spans="1:3" x14ac:dyDescent="0.25">
      <c r="A44" s="193" t="s">
        <v>77</v>
      </c>
      <c r="B44" s="12" t="s">
        <v>665</v>
      </c>
      <c r="C44" s="23">
        <v>67</v>
      </c>
    </row>
    <row r="45" spans="1:3" x14ac:dyDescent="0.25">
      <c r="A45" s="195"/>
      <c r="B45" s="12" t="s">
        <v>666</v>
      </c>
      <c r="C45" s="23">
        <v>106</v>
      </c>
    </row>
    <row r="46" spans="1:3" x14ac:dyDescent="0.25">
      <c r="A46" s="193" t="s">
        <v>667</v>
      </c>
      <c r="B46" s="12" t="s">
        <v>668</v>
      </c>
      <c r="C46" s="23">
        <v>16</v>
      </c>
    </row>
    <row r="47" spans="1:3" x14ac:dyDescent="0.25">
      <c r="A47" s="195"/>
      <c r="B47" s="15" t="s">
        <v>669</v>
      </c>
      <c r="C47" s="35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3">
        <v>747</v>
      </c>
    </row>
    <row r="50" spans="1:3" x14ac:dyDescent="0.25">
      <c r="A50" s="194"/>
      <c r="B50" s="12" t="s">
        <v>671</v>
      </c>
      <c r="C50" s="23">
        <v>324</v>
      </c>
    </row>
    <row r="51" spans="1:3" x14ac:dyDescent="0.25">
      <c r="A51" s="194"/>
      <c r="B51" s="12" t="s">
        <v>672</v>
      </c>
      <c r="C51" s="23">
        <v>65</v>
      </c>
    </row>
    <row r="52" spans="1:3" x14ac:dyDescent="0.25">
      <c r="A52" s="194"/>
      <c r="B52" s="12" t="s">
        <v>673</v>
      </c>
      <c r="C52" s="23">
        <v>27</v>
      </c>
    </row>
    <row r="53" spans="1:3" x14ac:dyDescent="0.25">
      <c r="A53" s="195"/>
      <c r="B53" s="12" t="s">
        <v>674</v>
      </c>
      <c r="C53" s="23">
        <v>15</v>
      </c>
    </row>
    <row r="54" spans="1:3" x14ac:dyDescent="0.25">
      <c r="A54" s="193" t="s">
        <v>675</v>
      </c>
      <c r="B54" s="12" t="s">
        <v>676</v>
      </c>
      <c r="C54" s="23">
        <v>316</v>
      </c>
    </row>
    <row r="55" spans="1:3" x14ac:dyDescent="0.25">
      <c r="A55" s="194"/>
      <c r="B55" s="12" t="s">
        <v>677</v>
      </c>
      <c r="C55" s="23">
        <v>143</v>
      </c>
    </row>
    <row r="56" spans="1:3" x14ac:dyDescent="0.25">
      <c r="A56" s="194"/>
      <c r="B56" s="12" t="s">
        <v>678</v>
      </c>
      <c r="C56" s="23">
        <v>27</v>
      </c>
    </row>
    <row r="57" spans="1:3" x14ac:dyDescent="0.25">
      <c r="A57" s="194"/>
      <c r="B57" s="12" t="s">
        <v>679</v>
      </c>
      <c r="C57" s="23">
        <v>149</v>
      </c>
    </row>
    <row r="58" spans="1:3" x14ac:dyDescent="0.25">
      <c r="A58" s="195"/>
      <c r="B58" s="15" t="s">
        <v>674</v>
      </c>
      <c r="C58" s="35">
        <v>72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132</v>
      </c>
    </row>
    <row r="61" spans="1:3" ht="16.7" customHeight="1" x14ac:dyDescent="0.25">
      <c r="A61" s="11" t="s">
        <v>682</v>
      </c>
      <c r="B61" s="18"/>
      <c r="C61" s="23">
        <v>1</v>
      </c>
    </row>
    <row r="62" spans="1:3" ht="16.7" customHeight="1" x14ac:dyDescent="0.25">
      <c r="A62" s="11" t="s">
        <v>683</v>
      </c>
      <c r="B62" s="18"/>
      <c r="C62" s="23">
        <v>165</v>
      </c>
    </row>
    <row r="63" spans="1:3" x14ac:dyDescent="0.25">
      <c r="A63" s="193" t="s">
        <v>684</v>
      </c>
      <c r="B63" s="12" t="s">
        <v>685</v>
      </c>
      <c r="C63" s="23">
        <v>0</v>
      </c>
    </row>
    <row r="64" spans="1:3" x14ac:dyDescent="0.25">
      <c r="A64" s="195"/>
      <c r="B64" s="12" t="s">
        <v>686</v>
      </c>
      <c r="C64" s="23">
        <v>57</v>
      </c>
    </row>
    <row r="65" spans="1:3" ht="16.7" customHeight="1" x14ac:dyDescent="0.25">
      <c r="A65" s="11" t="s">
        <v>687</v>
      </c>
      <c r="B65" s="18"/>
      <c r="C65" s="23">
        <v>11</v>
      </c>
    </row>
    <row r="66" spans="1:3" ht="16.7" customHeight="1" x14ac:dyDescent="0.25">
      <c r="A66" s="11" t="s">
        <v>688</v>
      </c>
      <c r="B66" s="18"/>
      <c r="C66" s="23">
        <v>24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20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5">
        <v>0</v>
      </c>
    </row>
  </sheetData>
  <sheetProtection algorithmName="SHA-512" hashValue="1txzie7oah59Y8oVFmqb3oOQC/NqZCnTij/g11FvOenUQYycC1HesgI2uKqIxsAam9xDsKT5MEEkxNCi+ES2Og==" saltValue="qHDmI+UwhNOflP3wvzyu4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thickBot="1" x14ac:dyDescent="0.3">
      <c r="A3" s="5"/>
      <c r="B3" s="37" t="s">
        <v>694</v>
      </c>
    </row>
    <row r="4" spans="1:3" ht="15.75" thickTop="1" x14ac:dyDescent="0.25">
      <c r="A4" s="204" t="s">
        <v>695</v>
      </c>
      <c r="B4" s="39" t="s">
        <v>696</v>
      </c>
      <c r="C4" s="40">
        <v>11</v>
      </c>
    </row>
    <row r="5" spans="1:3" x14ac:dyDescent="0.25">
      <c r="A5" s="205"/>
      <c r="B5" s="39" t="s">
        <v>289</v>
      </c>
      <c r="C5" s="40">
        <v>297</v>
      </c>
    </row>
    <row r="6" spans="1:3" x14ac:dyDescent="0.25">
      <c r="A6" s="205"/>
      <c r="B6" s="39" t="s">
        <v>697</v>
      </c>
      <c r="C6" s="40">
        <v>124</v>
      </c>
    </row>
    <row r="7" spans="1:3" x14ac:dyDescent="0.25">
      <c r="A7" s="205"/>
      <c r="B7" s="39" t="s">
        <v>698</v>
      </c>
      <c r="C7" s="40">
        <v>3</v>
      </c>
    </row>
    <row r="8" spans="1:3" x14ac:dyDescent="0.25">
      <c r="A8" s="205"/>
      <c r="B8" s="39" t="s">
        <v>699</v>
      </c>
      <c r="C8" s="40">
        <v>2</v>
      </c>
    </row>
    <row r="9" spans="1:3" x14ac:dyDescent="0.25">
      <c r="A9" s="205"/>
      <c r="B9" s="39" t="s">
        <v>700</v>
      </c>
      <c r="C9" s="40">
        <v>1</v>
      </c>
    </row>
    <row r="10" spans="1:3" ht="15.75" thickBot="1" x14ac:dyDescent="0.3">
      <c r="A10" s="206"/>
      <c r="B10" s="39" t="s">
        <v>701</v>
      </c>
      <c r="C10" s="40">
        <v>2</v>
      </c>
    </row>
    <row r="11" spans="1:3" ht="15.75" thickTop="1" x14ac:dyDescent="0.25">
      <c r="A11" s="204" t="s">
        <v>702</v>
      </c>
      <c r="B11" s="39" t="s">
        <v>60</v>
      </c>
      <c r="C11" s="40">
        <v>254</v>
      </c>
    </row>
    <row r="12" spans="1:3" x14ac:dyDescent="0.25">
      <c r="A12" s="205"/>
      <c r="B12" s="39" t="s">
        <v>703</v>
      </c>
      <c r="C12" s="40">
        <v>81</v>
      </c>
    </row>
    <row r="13" spans="1:3" x14ac:dyDescent="0.25">
      <c r="A13" s="205"/>
      <c r="B13" s="39" t="s">
        <v>704</v>
      </c>
      <c r="C13" s="40">
        <v>39</v>
      </c>
    </row>
    <row r="14" spans="1:3" ht="15.75" thickBot="1" x14ac:dyDescent="0.3">
      <c r="A14" s="206"/>
      <c r="B14" s="41" t="s">
        <v>705</v>
      </c>
      <c r="C14" s="42">
        <v>40</v>
      </c>
    </row>
    <row r="15" spans="1:3" ht="18.399999999999999" customHeight="1" thickTop="1" thickBot="1" x14ac:dyDescent="0.3">
      <c r="A15" s="5"/>
      <c r="B15" s="37" t="s">
        <v>706</v>
      </c>
    </row>
    <row r="16" spans="1:3" ht="16.7" customHeight="1" thickTop="1" thickBot="1" x14ac:dyDescent="0.3">
      <c r="A16" s="38" t="s">
        <v>707</v>
      </c>
      <c r="B16" s="18"/>
      <c r="C16" s="40">
        <v>11</v>
      </c>
    </row>
    <row r="17" spans="1:3" ht="16.7" customHeight="1" thickTop="1" thickBot="1" x14ac:dyDescent="0.3">
      <c r="A17" s="38" t="s">
        <v>708</v>
      </c>
      <c r="B17" s="18"/>
      <c r="C17" s="40">
        <v>6</v>
      </c>
    </row>
    <row r="18" spans="1:3" ht="16.7" customHeight="1" thickTop="1" thickBot="1" x14ac:dyDescent="0.3">
      <c r="A18" s="38" t="s">
        <v>709</v>
      </c>
      <c r="B18" s="18"/>
      <c r="C18" s="40">
        <v>8</v>
      </c>
    </row>
    <row r="19" spans="1:3" ht="16.7" customHeight="1" thickTop="1" thickBot="1" x14ac:dyDescent="0.3">
      <c r="A19" s="38" t="s">
        <v>710</v>
      </c>
      <c r="B19" s="18"/>
      <c r="C19" s="40">
        <v>8</v>
      </c>
    </row>
    <row r="20" spans="1:3" ht="16.7" customHeight="1" thickTop="1" thickBot="1" x14ac:dyDescent="0.3">
      <c r="A20" s="38" t="s">
        <v>711</v>
      </c>
      <c r="B20" s="18"/>
      <c r="C20" s="40">
        <v>106</v>
      </c>
    </row>
    <row r="21" spans="1:3" ht="16.7" customHeight="1" thickTop="1" thickBot="1" x14ac:dyDescent="0.3">
      <c r="A21" s="38" t="s">
        <v>712</v>
      </c>
      <c r="B21" s="18"/>
      <c r="C21" s="40">
        <v>141</v>
      </c>
    </row>
    <row r="22" spans="1:3" ht="16.7" customHeight="1" thickTop="1" thickBot="1" x14ac:dyDescent="0.3">
      <c r="A22" s="38" t="s">
        <v>713</v>
      </c>
      <c r="B22" s="18"/>
      <c r="C22" s="40">
        <v>36</v>
      </c>
    </row>
    <row r="23" spans="1:3" ht="16.7" customHeight="1" thickTop="1" thickBot="1" x14ac:dyDescent="0.3">
      <c r="A23" s="38" t="s">
        <v>714</v>
      </c>
      <c r="B23" s="18"/>
      <c r="C23" s="40">
        <v>5</v>
      </c>
    </row>
    <row r="24" spans="1:3" ht="16.7" customHeight="1" thickTop="1" thickBot="1" x14ac:dyDescent="0.3">
      <c r="A24" s="38" t="s">
        <v>715</v>
      </c>
      <c r="B24" s="18"/>
      <c r="C24" s="40">
        <v>1</v>
      </c>
    </row>
    <row r="25" spans="1:3" ht="16.7" customHeight="1" thickTop="1" thickBot="1" x14ac:dyDescent="0.3">
      <c r="A25" s="38" t="s">
        <v>716</v>
      </c>
      <c r="B25" s="19"/>
      <c r="C25" s="42">
        <v>25</v>
      </c>
    </row>
    <row r="27" spans="1:3" ht="18.399999999999999" customHeight="1" thickBot="1" x14ac:dyDescent="0.3">
      <c r="A27" s="5"/>
      <c r="B27" s="37" t="s">
        <v>717</v>
      </c>
    </row>
    <row r="28" spans="1:3" ht="16.7" customHeight="1" thickTop="1" thickBot="1" x14ac:dyDescent="0.3">
      <c r="A28" s="38" t="s">
        <v>718</v>
      </c>
      <c r="B28" s="18"/>
      <c r="C28" s="40">
        <v>7</v>
      </c>
    </row>
    <row r="29" spans="1:3" ht="16.7" customHeight="1" thickTop="1" thickBot="1" x14ac:dyDescent="0.3">
      <c r="A29" s="38" t="s">
        <v>719</v>
      </c>
      <c r="B29" s="18"/>
      <c r="C29" s="40">
        <v>19</v>
      </c>
    </row>
    <row r="30" spans="1:3" ht="16.7" customHeight="1" thickTop="1" thickBot="1" x14ac:dyDescent="0.3">
      <c r="A30" s="38" t="s">
        <v>720</v>
      </c>
      <c r="B30" s="18"/>
      <c r="C30" s="40">
        <v>6</v>
      </c>
    </row>
    <row r="31" spans="1:3" ht="16.7" customHeight="1" thickTop="1" thickBot="1" x14ac:dyDescent="0.3">
      <c r="A31" s="38" t="s">
        <v>721</v>
      </c>
      <c r="B31" s="18"/>
      <c r="C31" s="40">
        <v>6</v>
      </c>
    </row>
    <row r="32" spans="1:3" ht="16.7" customHeight="1" thickTop="1" thickBot="1" x14ac:dyDescent="0.3">
      <c r="A32" s="38" t="s">
        <v>722</v>
      </c>
      <c r="B32" s="18"/>
      <c r="C32" s="40">
        <v>2</v>
      </c>
    </row>
    <row r="33" spans="1:6" ht="16.7" customHeight="1" thickTop="1" thickBot="1" x14ac:dyDescent="0.3">
      <c r="A33" s="38" t="s">
        <v>723</v>
      </c>
      <c r="B33" s="18"/>
      <c r="C33" s="40">
        <v>3</v>
      </c>
    </row>
    <row r="34" spans="1:6" ht="16.7" customHeight="1" thickTop="1" thickBot="1" x14ac:dyDescent="0.3">
      <c r="A34" s="38" t="s">
        <v>724</v>
      </c>
      <c r="B34" s="18"/>
      <c r="C34" s="40">
        <v>1</v>
      </c>
    </row>
    <row r="35" spans="1:6" ht="16.7" customHeight="1" thickTop="1" thickBot="1" x14ac:dyDescent="0.3">
      <c r="A35" s="38" t="s">
        <v>725</v>
      </c>
      <c r="B35" s="19"/>
      <c r="C35" s="42">
        <v>0</v>
      </c>
    </row>
    <row r="37" spans="1:6" ht="18.399999999999999" customHeight="1" thickBot="1" x14ac:dyDescent="0.3">
      <c r="A37" s="5"/>
      <c r="B37" s="37" t="s">
        <v>726</v>
      </c>
    </row>
    <row r="38" spans="1:6" ht="16.7" customHeight="1" thickTop="1" thickBot="1" x14ac:dyDescent="0.3">
      <c r="A38" s="7"/>
      <c r="B38" s="8"/>
      <c r="C38" s="43" t="s">
        <v>100</v>
      </c>
      <c r="D38" s="43" t="s">
        <v>727</v>
      </c>
      <c r="E38" s="43" t="s">
        <v>704</v>
      </c>
      <c r="F38" s="43" t="s">
        <v>703</v>
      </c>
    </row>
    <row r="39" spans="1:6" ht="15.75" thickTop="1" x14ac:dyDescent="0.25">
      <c r="A39" s="204" t="s">
        <v>627</v>
      </c>
      <c r="B39" s="39" t="s">
        <v>728</v>
      </c>
      <c r="C39" s="44">
        <v>0</v>
      </c>
      <c r="D39" s="44">
        <v>0</v>
      </c>
      <c r="E39" s="44">
        <v>0</v>
      </c>
      <c r="F39" s="40">
        <v>0</v>
      </c>
    </row>
    <row r="40" spans="1:6" x14ac:dyDescent="0.25">
      <c r="A40" s="205"/>
      <c r="B40" s="39" t="s">
        <v>729</v>
      </c>
      <c r="C40" s="44">
        <v>0</v>
      </c>
      <c r="D40" s="44">
        <v>0</v>
      </c>
      <c r="E40" s="44">
        <v>0</v>
      </c>
      <c r="F40" s="40">
        <v>0</v>
      </c>
    </row>
    <row r="41" spans="1:6" x14ac:dyDescent="0.25">
      <c r="A41" s="205"/>
      <c r="B41" s="39" t="s">
        <v>730</v>
      </c>
      <c r="C41" s="44">
        <v>0</v>
      </c>
      <c r="D41" s="44">
        <v>0</v>
      </c>
      <c r="E41" s="44">
        <v>0</v>
      </c>
      <c r="F41" s="40">
        <v>0</v>
      </c>
    </row>
    <row r="42" spans="1:6" x14ac:dyDescent="0.25">
      <c r="A42" s="205"/>
      <c r="B42" s="39" t="s">
        <v>731</v>
      </c>
      <c r="C42" s="44">
        <v>0</v>
      </c>
      <c r="D42" s="44">
        <v>0</v>
      </c>
      <c r="E42" s="44">
        <v>0</v>
      </c>
      <c r="F42" s="40">
        <v>0</v>
      </c>
    </row>
    <row r="43" spans="1:6" x14ac:dyDescent="0.25">
      <c r="A43" s="205"/>
      <c r="B43" s="39" t="s">
        <v>311</v>
      </c>
      <c r="C43" s="44">
        <v>5</v>
      </c>
      <c r="D43" s="44">
        <v>16</v>
      </c>
      <c r="E43" s="44">
        <v>10</v>
      </c>
      <c r="F43" s="40">
        <v>13</v>
      </c>
    </row>
    <row r="44" spans="1:6" x14ac:dyDescent="0.25">
      <c r="A44" s="205"/>
      <c r="B44" s="39" t="s">
        <v>732</v>
      </c>
      <c r="C44" s="44">
        <v>201</v>
      </c>
      <c r="D44" s="44">
        <v>106</v>
      </c>
      <c r="E44" s="44">
        <v>22</v>
      </c>
      <c r="F44" s="40">
        <v>50</v>
      </c>
    </row>
    <row r="45" spans="1:6" x14ac:dyDescent="0.25">
      <c r="A45" s="205"/>
      <c r="B45" s="39" t="s">
        <v>733</v>
      </c>
      <c r="C45" s="44">
        <v>48</v>
      </c>
      <c r="D45" s="44">
        <v>14</v>
      </c>
      <c r="E45" s="44">
        <v>7</v>
      </c>
      <c r="F45" s="40">
        <v>17</v>
      </c>
    </row>
    <row r="46" spans="1:6" x14ac:dyDescent="0.25">
      <c r="A46" s="205"/>
      <c r="B46" s="39" t="s">
        <v>734</v>
      </c>
      <c r="C46" s="44">
        <v>1</v>
      </c>
      <c r="D46" s="44">
        <v>0</v>
      </c>
      <c r="E46" s="44">
        <v>0</v>
      </c>
      <c r="F46" s="40">
        <v>0</v>
      </c>
    </row>
    <row r="47" spans="1:6" x14ac:dyDescent="0.25">
      <c r="A47" s="205"/>
      <c r="B47" s="39" t="s">
        <v>735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205"/>
      <c r="B48" s="39" t="s">
        <v>736</v>
      </c>
      <c r="C48" s="44">
        <v>10</v>
      </c>
      <c r="D48" s="44">
        <v>28</v>
      </c>
      <c r="E48" s="44">
        <v>6</v>
      </c>
      <c r="F48" s="40">
        <v>11</v>
      </c>
    </row>
    <row r="49" spans="1:6" x14ac:dyDescent="0.25">
      <c r="A49" s="205"/>
      <c r="B49" s="39" t="s">
        <v>737</v>
      </c>
      <c r="C49" s="44">
        <v>0</v>
      </c>
      <c r="D49" s="44">
        <v>4</v>
      </c>
      <c r="E49" s="44">
        <v>1</v>
      </c>
      <c r="F49" s="40">
        <v>0</v>
      </c>
    </row>
    <row r="50" spans="1:6" x14ac:dyDescent="0.25">
      <c r="A50" s="205"/>
      <c r="B50" s="39" t="s">
        <v>738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205"/>
      <c r="B51" s="39" t="s">
        <v>349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205"/>
      <c r="B52" s="39" t="s">
        <v>739</v>
      </c>
      <c r="C52" s="44">
        <v>3</v>
      </c>
      <c r="D52" s="44">
        <v>3</v>
      </c>
      <c r="E52" s="44">
        <v>0</v>
      </c>
      <c r="F52" s="40">
        <v>0</v>
      </c>
    </row>
    <row r="53" spans="1:6" x14ac:dyDescent="0.25">
      <c r="A53" s="205"/>
      <c r="B53" s="39" t="s">
        <v>740</v>
      </c>
      <c r="C53" s="44">
        <v>1</v>
      </c>
      <c r="D53" s="44">
        <v>0</v>
      </c>
      <c r="E53" s="44">
        <v>0</v>
      </c>
      <c r="F53" s="40">
        <v>0</v>
      </c>
    </row>
    <row r="54" spans="1:6" x14ac:dyDescent="0.25">
      <c r="A54" s="205"/>
      <c r="B54" s="39" t="s">
        <v>741</v>
      </c>
      <c r="C54" s="44">
        <v>1</v>
      </c>
      <c r="D54" s="44">
        <v>1</v>
      </c>
      <c r="E54" s="44">
        <v>0</v>
      </c>
      <c r="F54" s="40">
        <v>0</v>
      </c>
    </row>
    <row r="55" spans="1:6" x14ac:dyDescent="0.25">
      <c r="A55" s="205"/>
      <c r="B55" s="39" t="s">
        <v>742</v>
      </c>
      <c r="C55" s="44">
        <v>30</v>
      </c>
      <c r="D55" s="44">
        <v>37</v>
      </c>
      <c r="E55" s="44">
        <v>13</v>
      </c>
      <c r="F55" s="40">
        <v>23</v>
      </c>
    </row>
    <row r="56" spans="1:6" x14ac:dyDescent="0.25">
      <c r="A56" s="205"/>
      <c r="B56" s="39" t="s">
        <v>743</v>
      </c>
      <c r="C56" s="44">
        <v>0</v>
      </c>
      <c r="D56" s="44">
        <v>0</v>
      </c>
      <c r="E56" s="44">
        <v>0</v>
      </c>
      <c r="F56" s="40">
        <v>0</v>
      </c>
    </row>
    <row r="57" spans="1:6" ht="15.75" thickBot="1" x14ac:dyDescent="0.3">
      <c r="A57" s="206"/>
      <c r="B57" s="39" t="s">
        <v>744</v>
      </c>
      <c r="C57" s="44">
        <v>0</v>
      </c>
      <c r="D57" s="44">
        <v>0</v>
      </c>
      <c r="E57" s="44">
        <v>0</v>
      </c>
      <c r="F57" s="40">
        <v>0</v>
      </c>
    </row>
    <row r="58" spans="1:6" ht="16.7" customHeight="1" thickTop="1" thickBot="1" x14ac:dyDescent="0.3">
      <c r="A58" s="202" t="s">
        <v>745</v>
      </c>
      <c r="B58" s="203"/>
      <c r="C58" s="45">
        <v>300</v>
      </c>
      <c r="D58" s="45">
        <v>209</v>
      </c>
      <c r="E58" s="45">
        <v>59</v>
      </c>
      <c r="F58" s="45">
        <v>114</v>
      </c>
    </row>
    <row r="59" spans="1:6" ht="15.75" thickTop="1" x14ac:dyDescent="0.25">
      <c r="A59" s="204" t="s">
        <v>642</v>
      </c>
      <c r="B59" s="39" t="s">
        <v>746</v>
      </c>
      <c r="C59" s="44">
        <v>6</v>
      </c>
      <c r="D59" s="44">
        <v>0</v>
      </c>
      <c r="E59" s="44">
        <v>0</v>
      </c>
      <c r="F59" s="40">
        <v>0</v>
      </c>
    </row>
    <row r="60" spans="1:6" x14ac:dyDescent="0.25">
      <c r="A60" s="205"/>
      <c r="B60" s="39" t="s">
        <v>747</v>
      </c>
      <c r="C60" s="44">
        <v>1</v>
      </c>
      <c r="D60" s="44">
        <v>0</v>
      </c>
      <c r="E60" s="44">
        <v>0</v>
      </c>
      <c r="F60" s="40">
        <v>0</v>
      </c>
    </row>
    <row r="61" spans="1:6" ht="15.75" thickBot="1" x14ac:dyDescent="0.3">
      <c r="A61" s="206"/>
      <c r="B61" s="39" t="s">
        <v>107</v>
      </c>
      <c r="C61" s="44">
        <v>3</v>
      </c>
      <c r="D61" s="44">
        <v>0</v>
      </c>
      <c r="E61" s="44">
        <v>0</v>
      </c>
      <c r="F61" s="40">
        <v>0</v>
      </c>
    </row>
    <row r="62" spans="1:6" ht="16.7" customHeight="1" thickTop="1" thickBot="1" x14ac:dyDescent="0.3">
      <c r="A62" s="202" t="s">
        <v>748</v>
      </c>
      <c r="B62" s="203"/>
      <c r="C62" s="45">
        <v>10</v>
      </c>
      <c r="D62" s="45">
        <v>0</v>
      </c>
      <c r="E62" s="45">
        <v>0</v>
      </c>
      <c r="F62" s="45">
        <v>0</v>
      </c>
    </row>
  </sheetData>
  <sheetProtection algorithmName="SHA-512" hashValue="BLRCQTbSUMxE3SDtzIDAajU0Fls/BX/idsqOLapotxe/oLpB7pTOKiylUM7oq/95HJCqJO8F8lZAJCmCrtFT2g==" saltValue="8r3ziWJHue19ud0yI9Gbg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3">
        <v>509</v>
      </c>
    </row>
    <row r="6" spans="1:3" x14ac:dyDescent="0.25">
      <c r="A6" s="194"/>
      <c r="B6" s="12" t="s">
        <v>696</v>
      </c>
      <c r="C6" s="23">
        <v>124</v>
      </c>
    </row>
    <row r="7" spans="1:3" x14ac:dyDescent="0.25">
      <c r="A7" s="194"/>
      <c r="B7" s="12" t="s">
        <v>753</v>
      </c>
      <c r="C7" s="23">
        <v>1435</v>
      </c>
    </row>
    <row r="8" spans="1:3" x14ac:dyDescent="0.25">
      <c r="A8" s="194"/>
      <c r="B8" s="12" t="s">
        <v>754</v>
      </c>
      <c r="C8" s="23">
        <v>369</v>
      </c>
    </row>
    <row r="9" spans="1:3" x14ac:dyDescent="0.25">
      <c r="A9" s="194"/>
      <c r="B9" s="12" t="s">
        <v>698</v>
      </c>
      <c r="C9" s="23">
        <v>5</v>
      </c>
    </row>
    <row r="10" spans="1:3" x14ac:dyDescent="0.25">
      <c r="A10" s="194"/>
      <c r="B10" s="12" t="s">
        <v>699</v>
      </c>
      <c r="C10" s="23">
        <v>5</v>
      </c>
    </row>
    <row r="11" spans="1:3" x14ac:dyDescent="0.25">
      <c r="A11" s="194"/>
      <c r="B11" s="12" t="s">
        <v>755</v>
      </c>
      <c r="C11" s="23">
        <v>0</v>
      </c>
    </row>
    <row r="12" spans="1:3" ht="15.75" thickBot="1" x14ac:dyDescent="0.3">
      <c r="A12" s="195"/>
      <c r="B12" s="15" t="s">
        <v>756</v>
      </c>
      <c r="C12" s="35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1136</v>
      </c>
    </row>
    <row r="15" spans="1:3" ht="16.7" customHeight="1" thickTop="1" thickBot="1" x14ac:dyDescent="0.3">
      <c r="A15" s="11" t="s">
        <v>759</v>
      </c>
      <c r="B15" s="18"/>
      <c r="C15" s="23">
        <v>54</v>
      </c>
    </row>
    <row r="16" spans="1:3" ht="16.7" customHeight="1" thickTop="1" thickBot="1" x14ac:dyDescent="0.3">
      <c r="A16" s="11" t="s">
        <v>760</v>
      </c>
      <c r="B16" s="18"/>
      <c r="C16" s="23">
        <v>418</v>
      </c>
    </row>
    <row r="17" spans="1:3" ht="16.7" customHeight="1" thickTop="1" thickBot="1" x14ac:dyDescent="0.3">
      <c r="A17" s="11" t="s">
        <v>761</v>
      </c>
      <c r="B17" s="19"/>
      <c r="C17" s="35">
        <v>164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2</v>
      </c>
    </row>
    <row r="20" spans="1:3" ht="16.7" customHeight="1" thickTop="1" thickBot="1" x14ac:dyDescent="0.3">
      <c r="A20" s="11" t="s">
        <v>764</v>
      </c>
      <c r="B20" s="18"/>
      <c r="C20" s="23">
        <v>9</v>
      </c>
    </row>
    <row r="21" spans="1:3" ht="16.7" customHeight="1" thickTop="1" thickBot="1" x14ac:dyDescent="0.3">
      <c r="A21" s="11" t="s">
        <v>765</v>
      </c>
      <c r="B21" s="19"/>
      <c r="C21" s="35">
        <v>1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349</v>
      </c>
    </row>
    <row r="24" spans="1:3" ht="16.7" customHeight="1" thickTop="1" thickBot="1" x14ac:dyDescent="0.3">
      <c r="A24" s="11" t="s">
        <v>708</v>
      </c>
      <c r="B24" s="18"/>
      <c r="C24" s="23">
        <v>204</v>
      </c>
    </row>
    <row r="25" spans="1:3" ht="16.7" customHeight="1" thickTop="1" thickBot="1" x14ac:dyDescent="0.3">
      <c r="A25" s="11" t="s">
        <v>709</v>
      </c>
      <c r="B25" s="18"/>
      <c r="C25" s="23">
        <v>551</v>
      </c>
    </row>
    <row r="26" spans="1:3" ht="16.7" customHeight="1" thickTop="1" thickBot="1" x14ac:dyDescent="0.3">
      <c r="A26" s="11" t="s">
        <v>710</v>
      </c>
      <c r="B26" s="18"/>
      <c r="C26" s="23">
        <v>504</v>
      </c>
    </row>
    <row r="27" spans="1:3" ht="16.7" customHeight="1" thickTop="1" thickBot="1" x14ac:dyDescent="0.3">
      <c r="A27" s="11" t="s">
        <v>766</v>
      </c>
      <c r="B27" s="19"/>
      <c r="C27" s="35">
        <v>126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5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22</v>
      </c>
    </row>
    <row r="34" spans="1:3" ht="16.7" customHeight="1" thickTop="1" thickBot="1" x14ac:dyDescent="0.3">
      <c r="A34" s="11" t="s">
        <v>771</v>
      </c>
      <c r="B34" s="18"/>
      <c r="C34" s="23">
        <v>134</v>
      </c>
    </row>
    <row r="35" spans="1:3" ht="16.7" customHeight="1" thickTop="1" thickBot="1" x14ac:dyDescent="0.3">
      <c r="A35" s="11" t="s">
        <v>772</v>
      </c>
      <c r="B35" s="18"/>
      <c r="C35" s="23">
        <v>161</v>
      </c>
    </row>
    <row r="36" spans="1:3" ht="16.7" customHeight="1" thickTop="1" thickBot="1" x14ac:dyDescent="0.3">
      <c r="A36" s="11" t="s">
        <v>722</v>
      </c>
      <c r="B36" s="18"/>
      <c r="C36" s="23">
        <v>36</v>
      </c>
    </row>
    <row r="37" spans="1:3" ht="16.7" customHeight="1" thickTop="1" thickBot="1" x14ac:dyDescent="0.3">
      <c r="A37" s="11" t="s">
        <v>773</v>
      </c>
      <c r="B37" s="18"/>
      <c r="C37" s="23">
        <v>84</v>
      </c>
    </row>
    <row r="38" spans="1:3" ht="16.7" customHeight="1" thickTop="1" thickBot="1" x14ac:dyDescent="0.3">
      <c r="A38" s="11" t="s">
        <v>774</v>
      </c>
      <c r="B38" s="18"/>
      <c r="C38" s="23">
        <v>38</v>
      </c>
    </row>
    <row r="39" spans="1:3" ht="16.7" customHeight="1" thickTop="1" thickBot="1" x14ac:dyDescent="0.3">
      <c r="A39" s="11" t="s">
        <v>775</v>
      </c>
      <c r="B39" s="19"/>
      <c r="C39" s="35">
        <v>2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9</v>
      </c>
    </row>
    <row r="43" spans="1:3" ht="16.7" customHeight="1" thickTop="1" thickBot="1" x14ac:dyDescent="0.3">
      <c r="A43" s="11" t="s">
        <v>778</v>
      </c>
      <c r="B43" s="18"/>
      <c r="C43" s="23">
        <v>12</v>
      </c>
    </row>
    <row r="44" spans="1:3" ht="16.7" customHeight="1" thickTop="1" thickBot="1" x14ac:dyDescent="0.3">
      <c r="A44" s="11" t="s">
        <v>779</v>
      </c>
      <c r="B44" s="19"/>
      <c r="C44" s="35">
        <v>21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3">
        <v>107</v>
      </c>
    </row>
    <row r="47" spans="1:3" x14ac:dyDescent="0.25">
      <c r="A47" s="194"/>
      <c r="B47" s="12" t="s">
        <v>121</v>
      </c>
      <c r="C47" s="23">
        <v>50</v>
      </c>
    </row>
    <row r="48" spans="1:3" x14ac:dyDescent="0.25">
      <c r="A48" s="194"/>
      <c r="B48" s="12" t="s">
        <v>783</v>
      </c>
      <c r="C48" s="23">
        <v>196</v>
      </c>
    </row>
    <row r="49" spans="1:6" ht="15.75" thickBot="1" x14ac:dyDescent="0.3">
      <c r="A49" s="195"/>
      <c r="B49" s="15" t="s">
        <v>784</v>
      </c>
      <c r="C49" s="35">
        <v>10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6" t="s">
        <v>100</v>
      </c>
      <c r="D52" s="46" t="s">
        <v>727</v>
      </c>
      <c r="E52" s="47" t="s">
        <v>704</v>
      </c>
      <c r="F52" s="47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731</v>
      </c>
      <c r="C56" s="13">
        <v>2</v>
      </c>
      <c r="D56" s="13">
        <v>2</v>
      </c>
      <c r="E56" s="13">
        <v>2</v>
      </c>
      <c r="F56" s="23">
        <v>1</v>
      </c>
    </row>
    <row r="57" spans="1:6" x14ac:dyDescent="0.25">
      <c r="A57" s="194"/>
      <c r="B57" s="12" t="s">
        <v>311</v>
      </c>
      <c r="C57" s="13">
        <v>18</v>
      </c>
      <c r="D57" s="13">
        <v>10</v>
      </c>
      <c r="E57" s="13">
        <v>1</v>
      </c>
      <c r="F57" s="23">
        <v>11</v>
      </c>
    </row>
    <row r="58" spans="1:6" x14ac:dyDescent="0.25">
      <c r="A58" s="194"/>
      <c r="B58" s="12" t="s">
        <v>785</v>
      </c>
      <c r="C58" s="13">
        <v>923</v>
      </c>
      <c r="D58" s="13">
        <v>331</v>
      </c>
      <c r="E58" s="13">
        <v>18</v>
      </c>
      <c r="F58" s="23">
        <v>218</v>
      </c>
    </row>
    <row r="59" spans="1:6" x14ac:dyDescent="0.25">
      <c r="A59" s="194"/>
      <c r="B59" s="12" t="s">
        <v>786</v>
      </c>
      <c r="C59" s="13">
        <v>183</v>
      </c>
      <c r="D59" s="13">
        <v>71</v>
      </c>
      <c r="E59" s="13">
        <v>3</v>
      </c>
      <c r="F59" s="23">
        <v>71</v>
      </c>
    </row>
    <row r="60" spans="1:6" x14ac:dyDescent="0.25">
      <c r="A60" s="194"/>
      <c r="B60" s="12" t="s">
        <v>734</v>
      </c>
      <c r="C60" s="13">
        <v>4</v>
      </c>
      <c r="D60" s="13">
        <v>3</v>
      </c>
      <c r="E60" s="13">
        <v>2</v>
      </c>
      <c r="F60" s="23">
        <v>2</v>
      </c>
    </row>
    <row r="61" spans="1:6" x14ac:dyDescent="0.25">
      <c r="A61" s="194"/>
      <c r="B61" s="12" t="s">
        <v>787</v>
      </c>
      <c r="C61" s="13">
        <v>1</v>
      </c>
      <c r="D61" s="13">
        <v>2</v>
      </c>
      <c r="E61" s="13">
        <v>0</v>
      </c>
      <c r="F61" s="23">
        <v>3</v>
      </c>
    </row>
    <row r="62" spans="1:6" x14ac:dyDescent="0.25">
      <c r="A62" s="194"/>
      <c r="B62" s="12" t="s">
        <v>788</v>
      </c>
      <c r="C62" s="13">
        <v>19</v>
      </c>
      <c r="D62" s="13">
        <v>49</v>
      </c>
      <c r="E62" s="13">
        <v>6</v>
      </c>
      <c r="F62" s="23">
        <v>41</v>
      </c>
    </row>
    <row r="63" spans="1:6" x14ac:dyDescent="0.25">
      <c r="A63" s="194"/>
      <c r="B63" s="12" t="s">
        <v>789</v>
      </c>
      <c r="C63" s="13">
        <v>9</v>
      </c>
      <c r="D63" s="13">
        <v>7</v>
      </c>
      <c r="E63" s="13">
        <v>0</v>
      </c>
      <c r="F63" s="23">
        <v>10</v>
      </c>
    </row>
    <row r="64" spans="1:6" x14ac:dyDescent="0.25">
      <c r="A64" s="194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349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4"/>
      <c r="B66" s="12" t="s">
        <v>739</v>
      </c>
      <c r="C66" s="13">
        <v>1</v>
      </c>
      <c r="D66" s="13">
        <v>1</v>
      </c>
      <c r="E66" s="13">
        <v>0</v>
      </c>
      <c r="F66" s="23">
        <v>1</v>
      </c>
    </row>
    <row r="67" spans="1:6" x14ac:dyDescent="0.25">
      <c r="A67" s="194"/>
      <c r="B67" s="12" t="s">
        <v>740</v>
      </c>
      <c r="C67" s="13">
        <v>2</v>
      </c>
      <c r="D67" s="13">
        <v>1</v>
      </c>
      <c r="E67" s="13">
        <v>0</v>
      </c>
      <c r="F67" s="23">
        <v>0</v>
      </c>
    </row>
    <row r="68" spans="1:6" x14ac:dyDescent="0.25">
      <c r="A68" s="194"/>
      <c r="B68" s="12" t="s">
        <v>741</v>
      </c>
      <c r="C68" s="13">
        <v>0</v>
      </c>
      <c r="D68" s="13">
        <v>2</v>
      </c>
      <c r="E68" s="13">
        <v>1</v>
      </c>
      <c r="F68" s="23">
        <v>1</v>
      </c>
    </row>
    <row r="69" spans="1:6" x14ac:dyDescent="0.25">
      <c r="A69" s="194"/>
      <c r="B69" s="12" t="s">
        <v>742</v>
      </c>
      <c r="C69" s="13">
        <v>373</v>
      </c>
      <c r="D69" s="13">
        <v>300</v>
      </c>
      <c r="E69" s="13">
        <v>29</v>
      </c>
      <c r="F69" s="23">
        <v>118</v>
      </c>
    </row>
    <row r="70" spans="1:6" x14ac:dyDescent="0.25">
      <c r="A70" s="194"/>
      <c r="B70" s="12" t="s">
        <v>743</v>
      </c>
      <c r="C70" s="13">
        <v>11</v>
      </c>
      <c r="D70" s="13">
        <v>14</v>
      </c>
      <c r="E70" s="13">
        <v>0</v>
      </c>
      <c r="F70" s="23">
        <v>2</v>
      </c>
    </row>
    <row r="71" spans="1:6" ht="15.75" thickBot="1" x14ac:dyDescent="0.3">
      <c r="A71" s="195"/>
      <c r="B71" s="12" t="s">
        <v>744</v>
      </c>
      <c r="C71" s="13">
        <v>0</v>
      </c>
      <c r="D71" s="13">
        <v>3</v>
      </c>
      <c r="E71" s="13">
        <v>0</v>
      </c>
      <c r="F71" s="23">
        <v>2</v>
      </c>
    </row>
    <row r="72" spans="1:6" ht="16.7" customHeight="1" thickTop="1" thickBot="1" x14ac:dyDescent="0.3">
      <c r="A72" s="207" t="s">
        <v>745</v>
      </c>
      <c r="B72" s="208"/>
      <c r="C72" s="48">
        <v>1549</v>
      </c>
      <c r="D72" s="48">
        <v>796</v>
      </c>
      <c r="E72" s="48">
        <v>62</v>
      </c>
      <c r="F72" s="48">
        <v>481</v>
      </c>
    </row>
    <row r="73" spans="1:6" ht="15.75" thickTop="1" x14ac:dyDescent="0.25">
      <c r="A73" s="193" t="s">
        <v>790</v>
      </c>
      <c r="B73" s="12" t="s">
        <v>746</v>
      </c>
      <c r="C73" s="13">
        <v>10</v>
      </c>
      <c r="D73" s="13">
        <v>0</v>
      </c>
      <c r="E73" s="13">
        <v>0</v>
      </c>
      <c r="F73" s="23">
        <v>0</v>
      </c>
    </row>
    <row r="74" spans="1:6" x14ac:dyDescent="0.25">
      <c r="A74" s="194"/>
      <c r="B74" s="12" t="s">
        <v>747</v>
      </c>
      <c r="C74" s="13">
        <v>2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5"/>
      <c r="B75" s="12" t="s">
        <v>107</v>
      </c>
      <c r="C75" s="13">
        <v>9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7" t="s">
        <v>791</v>
      </c>
      <c r="B76" s="208"/>
      <c r="C76" s="48">
        <v>21</v>
      </c>
      <c r="D76" s="48">
        <v>0</v>
      </c>
      <c r="E76" s="48">
        <v>0</v>
      </c>
      <c r="F76" s="48">
        <v>0</v>
      </c>
    </row>
  </sheetData>
  <sheetProtection algorithmName="SHA-512" hashValue="5d/+M71AvaENov/nB87gtWlLPOW6xsTvncMHMLPGpqEf+RmnhJDhEiGhRLWpiu3qIwASIZlTy/EMuoEupzmc+w==" saltValue="lmZsVH0WASjgQd3FJOvcZ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5.285156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4</v>
      </c>
    </row>
    <row r="5" spans="1:3" ht="16.7" customHeight="1" x14ac:dyDescent="0.25">
      <c r="A5" s="11" t="s">
        <v>794</v>
      </c>
      <c r="B5" s="18"/>
      <c r="C5" s="23">
        <v>1279</v>
      </c>
    </row>
    <row r="6" spans="1:3" ht="16.7" customHeight="1" x14ac:dyDescent="0.25">
      <c r="A6" s="11" t="s">
        <v>795</v>
      </c>
      <c r="B6" s="18"/>
      <c r="C6" s="23">
        <v>1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5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3</v>
      </c>
    </row>
    <row r="15" spans="1:3" ht="16.7" customHeight="1" x14ac:dyDescent="0.25">
      <c r="A15" s="11" t="s">
        <v>803</v>
      </c>
      <c r="B15" s="18"/>
      <c r="C15" s="23">
        <v>16</v>
      </c>
    </row>
    <row r="16" spans="1:3" ht="16.7" customHeight="1" x14ac:dyDescent="0.25">
      <c r="A16" s="11" t="s">
        <v>804</v>
      </c>
      <c r="B16" s="19"/>
      <c r="C16" s="35">
        <v>1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68</v>
      </c>
    </row>
    <row r="19" spans="1:3" ht="16.7" customHeight="1" x14ac:dyDescent="0.25">
      <c r="A19" s="11" t="s">
        <v>807</v>
      </c>
      <c r="B19" s="18"/>
      <c r="C19" s="23">
        <v>68</v>
      </c>
    </row>
    <row r="20" spans="1:3" ht="16.7" customHeight="1" x14ac:dyDescent="0.25">
      <c r="A20" s="11" t="s">
        <v>808</v>
      </c>
      <c r="B20" s="18"/>
      <c r="C20" s="23">
        <v>12</v>
      </c>
    </row>
    <row r="21" spans="1:3" ht="16.7" customHeight="1" x14ac:dyDescent="0.25">
      <c r="A21" s="11" t="s">
        <v>809</v>
      </c>
      <c r="B21" s="19"/>
      <c r="C21" s="35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8</v>
      </c>
    </row>
    <row r="24" spans="1:3" ht="16.7" customHeight="1" x14ac:dyDescent="0.25">
      <c r="A24" s="11" t="s">
        <v>812</v>
      </c>
      <c r="B24" s="18"/>
      <c r="C24" s="23">
        <v>7</v>
      </c>
    </row>
    <row r="25" spans="1:3" ht="16.7" customHeight="1" x14ac:dyDescent="0.25">
      <c r="A25" s="11" t="s">
        <v>813</v>
      </c>
      <c r="B25" s="19"/>
      <c r="C25" s="35">
        <v>4</v>
      </c>
    </row>
  </sheetData>
  <sheetProtection algorithmName="SHA-512" hashValue="zRiPixYkYGyFuVHGJWw3FXGJorHXLlhpl+ttNK4A0TzyPhajAG2FUd34+x6gqwLoRxSuTMZK7HixZ9QzQ98uZw==" saltValue="CpGc8xUZHnxqB58+8Z30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6</v>
      </c>
    </row>
    <row r="5" spans="1:3" ht="16.7" customHeight="1" x14ac:dyDescent="0.25">
      <c r="A5" s="11" t="s">
        <v>817</v>
      </c>
      <c r="B5" s="18"/>
      <c r="C5" s="23">
        <v>14</v>
      </c>
    </row>
    <row r="6" spans="1:3" ht="16.7" customHeight="1" x14ac:dyDescent="0.25">
      <c r="A6" s="11" t="s">
        <v>818</v>
      </c>
      <c r="B6" s="18"/>
      <c r="C6" s="23">
        <v>5</v>
      </c>
    </row>
    <row r="7" spans="1:3" ht="16.7" customHeight="1" x14ac:dyDescent="0.25">
      <c r="A7" s="11" t="s">
        <v>819</v>
      </c>
      <c r="B7" s="18"/>
      <c r="C7" s="23">
        <v>2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5">
        <v>5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14</v>
      </c>
    </row>
    <row r="13" spans="1:3" ht="16.7" customHeight="1" x14ac:dyDescent="0.25">
      <c r="A13" s="11" t="s">
        <v>824</v>
      </c>
      <c r="B13" s="18"/>
      <c r="C13" s="23">
        <v>0</v>
      </c>
    </row>
    <row r="14" spans="1:3" ht="16.7" customHeight="1" x14ac:dyDescent="0.25">
      <c r="A14" s="11" t="s">
        <v>825</v>
      </c>
      <c r="B14" s="19"/>
      <c r="C14" s="35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2</v>
      </c>
    </row>
    <row r="17" spans="1:3" ht="16.7" customHeight="1" x14ac:dyDescent="0.25">
      <c r="A17" s="11" t="s">
        <v>828</v>
      </c>
      <c r="B17" s="18"/>
      <c r="C17" s="23">
        <v>2</v>
      </c>
    </row>
    <row r="18" spans="1:3" ht="16.7" customHeight="1" x14ac:dyDescent="0.25">
      <c r="A18" s="11" t="s">
        <v>829</v>
      </c>
      <c r="B18" s="19"/>
      <c r="C18" s="35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1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5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2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5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3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5">
        <v>1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0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5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5">
        <v>0</v>
      </c>
    </row>
  </sheetData>
  <sheetProtection algorithmName="SHA-512" hashValue="7ptEu5qSuYqqc90W8f3KDwO8YFW8iNLht3W842DY6PIb5xmnLplMu5vTzVBsEox40g2/3/+MP9W8/4Z5mSToYA==" saltValue="8CvRaX+8x+Kz5EbpZD6y9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185</v>
      </c>
      <c r="C4" s="30">
        <v>153</v>
      </c>
      <c r="D4" s="31">
        <v>0.20915032679738599</v>
      </c>
      <c r="E4" s="30">
        <v>601</v>
      </c>
      <c r="F4" s="30">
        <v>602</v>
      </c>
      <c r="G4" s="30">
        <v>114</v>
      </c>
      <c r="H4" s="30">
        <v>137</v>
      </c>
      <c r="I4" s="30">
        <v>0</v>
      </c>
      <c r="J4" s="30">
        <v>0</v>
      </c>
      <c r="K4" s="30">
        <v>0</v>
      </c>
      <c r="L4" s="30">
        <v>0</v>
      </c>
      <c r="M4" s="30">
        <v>28</v>
      </c>
      <c r="N4" s="30">
        <v>1</v>
      </c>
      <c r="O4" s="30">
        <v>803</v>
      </c>
    </row>
    <row r="5" spans="1:15" x14ac:dyDescent="0.25">
      <c r="A5" s="12" t="s">
        <v>476</v>
      </c>
      <c r="B5" s="13">
        <v>1</v>
      </c>
      <c r="C5" s="13">
        <v>0</v>
      </c>
      <c r="D5" s="32">
        <v>0</v>
      </c>
      <c r="E5" s="13">
        <v>0</v>
      </c>
      <c r="F5" s="13">
        <v>0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80</v>
      </c>
      <c r="C6" s="13">
        <v>85</v>
      </c>
      <c r="D6" s="32">
        <v>-5.8823529411764698E-2</v>
      </c>
      <c r="E6" s="13">
        <v>330</v>
      </c>
      <c r="F6" s="13">
        <v>326</v>
      </c>
      <c r="G6" s="13">
        <v>42</v>
      </c>
      <c r="H6" s="13">
        <v>39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399</v>
      </c>
    </row>
    <row r="7" spans="1:15" x14ac:dyDescent="0.25">
      <c r="A7" s="12" t="s">
        <v>478</v>
      </c>
      <c r="B7" s="13">
        <v>16</v>
      </c>
      <c r="C7" s="13">
        <v>18</v>
      </c>
      <c r="D7" s="32">
        <v>-0.11111111111111099</v>
      </c>
      <c r="E7" s="13">
        <v>9</v>
      </c>
      <c r="F7" s="13">
        <v>10</v>
      </c>
      <c r="G7" s="13">
        <v>7</v>
      </c>
      <c r="H7" s="13">
        <v>12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20</v>
      </c>
    </row>
    <row r="8" spans="1:15" x14ac:dyDescent="0.25">
      <c r="A8" s="12" t="s">
        <v>479</v>
      </c>
      <c r="B8" s="13">
        <v>0</v>
      </c>
      <c r="C8" s="13">
        <v>1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10</v>
      </c>
    </row>
    <row r="9" spans="1:15" x14ac:dyDescent="0.25">
      <c r="A9" s="12" t="s">
        <v>480</v>
      </c>
      <c r="B9" s="13">
        <v>1</v>
      </c>
      <c r="C9" s="13">
        <v>0</v>
      </c>
      <c r="D9" s="32">
        <v>0</v>
      </c>
      <c r="E9" s="13">
        <v>5</v>
      </c>
      <c r="F9" s="13">
        <v>19</v>
      </c>
      <c r="G9" s="13">
        <v>0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34</v>
      </c>
    </row>
    <row r="10" spans="1:15" x14ac:dyDescent="0.25">
      <c r="A10" s="12" t="s">
        <v>481</v>
      </c>
      <c r="B10" s="13">
        <v>87</v>
      </c>
      <c r="C10" s="13">
        <v>49</v>
      </c>
      <c r="D10" s="32">
        <v>0.77551020408163296</v>
      </c>
      <c r="E10" s="13">
        <v>257</v>
      </c>
      <c r="F10" s="13">
        <v>247</v>
      </c>
      <c r="G10" s="13">
        <v>64</v>
      </c>
      <c r="H10" s="13">
        <v>79</v>
      </c>
      <c r="I10" s="13">
        <v>0</v>
      </c>
      <c r="J10" s="13">
        <v>0</v>
      </c>
      <c r="K10" s="13">
        <v>0</v>
      </c>
      <c r="L10" s="13">
        <v>0</v>
      </c>
      <c r="M10" s="13">
        <v>27</v>
      </c>
      <c r="N10" s="13">
        <v>0</v>
      </c>
      <c r="O10" s="23">
        <v>336</v>
      </c>
    </row>
    <row r="11" spans="1:15" x14ac:dyDescent="0.25">
      <c r="A11" s="15" t="s">
        <v>482</v>
      </c>
      <c r="B11" s="16">
        <v>0</v>
      </c>
      <c r="C11" s="16">
        <v>0</v>
      </c>
      <c r="D11" s="49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35">
        <v>1</v>
      </c>
    </row>
  </sheetData>
  <sheetProtection algorithmName="SHA-512" hashValue="IAcZzhtbdi5l5QHMWVTKDKsJiry4Mpo7Kb1Bo8jCplE2YN/hY8jVTCaoTkSaoLNJiBG8oSfaLNevu1qVE4QOfQ==" saltValue="7cCUaLeMj6gIVGnZeDflj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2019-05-23T11:02:12Z</dcterms:created>
  <dcterms:modified xsi:type="dcterms:W3CDTF">2019-05-31T10:53:12Z</dcterms:modified>
</cp:coreProperties>
</file>