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S2ZkXV3Qyj8tT7cWlM0y6LDy99af4rNldfxgRyRE+rzEfysnGU6cT+F4IuunhSMYYSICXan/6K4KgBywoBlQ==" workbookSaltValue="lYuX2ctDBbETzk18zmXxV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D80" i="12" s="1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F42" i="12"/>
  <c r="D120" i="12" l="1"/>
  <c r="E42" i="12"/>
  <c r="L42" i="12"/>
  <c r="K42" i="12"/>
  <c r="G42" i="12"/>
  <c r="H42" i="12"/>
  <c r="D42" i="12"/>
  <c r="J42" i="12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<sst xmlns="http://schemas.openxmlformats.org/spreadsheetml/2006/main" count="1922" uniqueCount="1099">
  <si>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</si>
  <si>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</si>
  <si>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</si>
  <si>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</si>
  <si>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</si>
  <si>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</si>
  <si>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Granada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</si>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</sst>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6F-4538-A816-21E634C11E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6F-4538-A816-21E634C11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2019</c:v>
                </c:pt>
                <c:pt idx="1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F-4538-A816-21E634C11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96-4BED-B84F-71F9B52FAF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96-4BED-B84F-71F9B52FAF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1120</c:v>
                </c:pt>
                <c:pt idx="1">
                  <c:v>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6-4BED-B84F-71F9B52FA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62-4116-AF32-C508D16302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62-4116-AF32-C508D16302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62-4116-AF32-C508D16302F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69</c:v>
                </c:pt>
                <c:pt idx="1">
                  <c:v>1217</c:v>
                </c:pt>
                <c:pt idx="2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2-4116-AF32-C508D1630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B-4C2B-BBA8-4297787009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2B-4C2B-BBA8-4297787009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1481</c:v>
                </c:pt>
                <c:pt idx="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2B-4C2B-BBA8-429778700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24-41CE-8446-8094671C0F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24-41CE-8446-8094671C0F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6018</c:v>
                </c:pt>
                <c:pt idx="1">
                  <c:v>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24-41CE-8446-8094671C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1063</c:v>
              </c:pt>
              <c:pt idx="1">
                <c:v>3265</c:v>
              </c:pt>
              <c:pt idx="2">
                <c:v>29</c:v>
              </c:pt>
              <c:pt idx="3">
                <c:v>6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548D-4428-A386-026719AC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2506</c:v>
              </c:pt>
              <c:pt idx="1">
                <c:v>2674</c:v>
              </c:pt>
              <c:pt idx="2">
                <c:v>65</c:v>
              </c:pt>
              <c:pt idx="3">
                <c:v>35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091-4911-8B88-757B413CE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</c:v>
              </c:pt>
              <c:pt idx="1">
                <c:v>102</c:v>
              </c:pt>
              <c:pt idx="2">
                <c:v>14</c:v>
              </c:pt>
              <c:pt idx="3">
                <c:v>1</c:v>
              </c:pt>
              <c:pt idx="4">
                <c:v>101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EBD-4F57-8FB9-2AA875209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141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005A-4ECD-BA6B-4224937E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3313</c:v>
              </c:pt>
              <c:pt idx="1">
                <c:v>37</c:v>
              </c:pt>
              <c:pt idx="2">
                <c:v>523</c:v>
              </c:pt>
              <c:pt idx="3">
                <c:v>22</c:v>
              </c:pt>
              <c:pt idx="4">
                <c:v>29</c:v>
              </c:pt>
              <c:pt idx="5">
                <c:v>14</c:v>
              </c:pt>
              <c:pt idx="6">
                <c:v>88</c:v>
              </c:pt>
              <c:pt idx="7">
                <c:v>522</c:v>
              </c:pt>
              <c:pt idx="8">
                <c:v>101</c:v>
              </c:pt>
              <c:pt idx="9">
                <c:v>1990</c:v>
              </c:pt>
            </c:numLit>
          </c:val>
          <c:extLst>
            <c:ext xmlns:c16="http://schemas.microsoft.com/office/drawing/2014/chart" uri="{C3380CC4-5D6E-409C-BE32-E72D297353CC}">
              <c16:uniqueId val="{00000000-2A8F-4E60-AAA4-32745776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45</c:v>
              </c:pt>
              <c:pt idx="2">
                <c:v>572</c:v>
              </c:pt>
              <c:pt idx="3">
                <c:v>645</c:v>
              </c:pt>
              <c:pt idx="4">
                <c:v>524</c:v>
              </c:pt>
              <c:pt idx="5">
                <c:v>269</c:v>
              </c:pt>
              <c:pt idx="6">
                <c:v>429</c:v>
              </c:pt>
              <c:pt idx="7">
                <c:v>570</c:v>
              </c:pt>
              <c:pt idx="8">
                <c:v>148</c:v>
              </c:pt>
              <c:pt idx="9">
                <c:v>72</c:v>
              </c:pt>
              <c:pt idx="1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0C3-498D-B594-B6325D9D7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A6-4D94-977E-6912352F23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A6-4D94-977E-6912352F2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6-4D94-977E-6912352F2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18227</c:v>
              </c:pt>
              <c:pt idx="1">
                <c:v>1262</c:v>
              </c:pt>
              <c:pt idx="2">
                <c:v>1106</c:v>
              </c:pt>
              <c:pt idx="3">
                <c:v>358</c:v>
              </c:pt>
              <c:pt idx="4">
                <c:v>164</c:v>
              </c:pt>
              <c:pt idx="5">
                <c:v>535</c:v>
              </c:pt>
              <c:pt idx="6">
                <c:v>5392</c:v>
              </c:pt>
              <c:pt idx="7">
                <c:v>214</c:v>
              </c:pt>
              <c:pt idx="8">
                <c:v>660</c:v>
              </c:pt>
              <c:pt idx="9">
                <c:v>313</c:v>
              </c:pt>
              <c:pt idx="10">
                <c:v>215</c:v>
              </c:pt>
              <c:pt idx="11">
                <c:v>736</c:v>
              </c:pt>
              <c:pt idx="12">
                <c:v>149</c:v>
              </c:pt>
              <c:pt idx="13">
                <c:v>6987</c:v>
              </c:pt>
              <c:pt idx="14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BEDF-4D42-AC4C-DB0043566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128</c:v>
              </c:pt>
              <c:pt idx="1">
                <c:v>933</c:v>
              </c:pt>
              <c:pt idx="2">
                <c:v>167</c:v>
              </c:pt>
              <c:pt idx="3">
                <c:v>146</c:v>
              </c:pt>
              <c:pt idx="4">
                <c:v>227</c:v>
              </c:pt>
              <c:pt idx="5">
                <c:v>64</c:v>
              </c:pt>
              <c:pt idx="6">
                <c:v>1260</c:v>
              </c:pt>
              <c:pt idx="7">
                <c:v>322</c:v>
              </c:pt>
              <c:pt idx="8">
                <c:v>154</c:v>
              </c:pt>
              <c:pt idx="9">
                <c:v>72</c:v>
              </c:pt>
              <c:pt idx="1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32D8-4CB7-90DF-281B3E6F0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9362204724409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164</c:v>
              </c:pt>
              <c:pt idx="1">
                <c:v>291</c:v>
              </c:pt>
              <c:pt idx="2">
                <c:v>165</c:v>
              </c:pt>
              <c:pt idx="3">
                <c:v>108</c:v>
              </c:pt>
              <c:pt idx="4">
                <c:v>186</c:v>
              </c:pt>
              <c:pt idx="5">
                <c:v>521</c:v>
              </c:pt>
              <c:pt idx="6">
                <c:v>1142</c:v>
              </c:pt>
              <c:pt idx="7">
                <c:v>13</c:v>
              </c:pt>
              <c:pt idx="8">
                <c:v>12</c:v>
              </c:pt>
              <c:pt idx="9">
                <c:v>211</c:v>
              </c:pt>
              <c:pt idx="10">
                <c:v>120</c:v>
              </c:pt>
              <c:pt idx="1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AA5-442F-8818-0C9C6906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120314960629920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342</c:v>
              </c:pt>
              <c:pt idx="1">
                <c:v>246</c:v>
              </c:pt>
              <c:pt idx="2">
                <c:v>100</c:v>
              </c:pt>
              <c:pt idx="3">
                <c:v>70</c:v>
              </c:pt>
              <c:pt idx="4">
                <c:v>330</c:v>
              </c:pt>
              <c:pt idx="5">
                <c:v>1206</c:v>
              </c:pt>
              <c:pt idx="6">
                <c:v>490</c:v>
              </c:pt>
              <c:pt idx="7">
                <c:v>209</c:v>
              </c:pt>
              <c:pt idx="8">
                <c:v>51</c:v>
              </c:pt>
              <c:pt idx="9">
                <c:v>292</c:v>
              </c:pt>
              <c:pt idx="10">
                <c:v>108</c:v>
              </c:pt>
              <c:pt idx="11">
                <c:v>156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BC37-4BC2-945F-366B83E1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210</c:v>
              </c:pt>
              <c:pt idx="1">
                <c:v>93</c:v>
              </c:pt>
              <c:pt idx="2">
                <c:v>72</c:v>
              </c:pt>
              <c:pt idx="3">
                <c:v>206</c:v>
              </c:pt>
              <c:pt idx="4">
                <c:v>802</c:v>
              </c:pt>
              <c:pt idx="5">
                <c:v>381</c:v>
              </c:pt>
              <c:pt idx="6">
                <c:v>181</c:v>
              </c:pt>
              <c:pt idx="7">
                <c:v>56</c:v>
              </c:pt>
              <c:pt idx="8">
                <c:v>208</c:v>
              </c:pt>
              <c:pt idx="9">
                <c:v>95</c:v>
              </c:pt>
              <c:pt idx="10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1AC8-4CD9-B489-128F8AEA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33362204724409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4</c:v>
              </c:pt>
              <c:pt idx="2">
                <c:v>1</c:v>
              </c:pt>
              <c:pt idx="3">
                <c:v>25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574-478E-BB38-4B403B5F9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</c:v>
              </c:pt>
              <c:pt idx="2">
                <c:v>1</c:v>
              </c:pt>
              <c:pt idx="3">
                <c:v>21</c:v>
              </c:pt>
              <c:pt idx="4">
                <c:v>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BBB-40AC-B63F-6187BBAEC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6A-475B-9538-0A2C22C2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0.24665354330708661"/>
          <c:w val="0.26124744094488189"/>
          <c:h val="0.542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FA-43A1-9C21-34FE7403B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39</c:v>
              </c:pt>
              <c:pt idx="1">
                <c:v>20</c:v>
              </c:pt>
              <c:pt idx="2">
                <c:v>20</c:v>
              </c:pt>
              <c:pt idx="3">
                <c:v>32</c:v>
              </c:pt>
              <c:pt idx="4">
                <c:v>27</c:v>
              </c:pt>
              <c:pt idx="5">
                <c:v>30</c:v>
              </c:pt>
              <c:pt idx="6">
                <c:v>33</c:v>
              </c:pt>
              <c:pt idx="7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BDDC-4893-88EB-8EEFB638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1-4212-9C26-94F72B3039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E1-4212-9C26-94F72B303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105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1-4212-9C26-94F72B303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Orden público</c:v>
                </c:pt>
                <c:pt idx="8">
                  <c:v>S / E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</c:v>
              </c:pt>
              <c:pt idx="1">
                <c:v>5</c:v>
              </c:pt>
              <c:pt idx="2">
                <c:v>4</c:v>
              </c:pt>
              <c:pt idx="3">
                <c:v>64</c:v>
              </c:pt>
              <c:pt idx="4">
                <c:v>1</c:v>
              </c:pt>
              <c:pt idx="5">
                <c:v>24</c:v>
              </c:pt>
              <c:pt idx="6">
                <c:v>1</c:v>
              </c:pt>
              <c:pt idx="7">
                <c:v>2</c:v>
              </c:pt>
              <c:pt idx="8">
                <c:v>11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0F5-40D6-BD1B-9C096C1E8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442</c:v>
              </c:pt>
              <c:pt idx="1">
                <c:v>361</c:v>
              </c:pt>
              <c:pt idx="2">
                <c:v>249</c:v>
              </c:pt>
              <c:pt idx="3">
                <c:v>59</c:v>
              </c:pt>
              <c:pt idx="4">
                <c:v>145</c:v>
              </c:pt>
              <c:pt idx="5">
                <c:v>936</c:v>
              </c:pt>
              <c:pt idx="6">
                <c:v>382</c:v>
              </c:pt>
              <c:pt idx="7">
                <c:v>1391</c:v>
              </c:pt>
              <c:pt idx="8">
                <c:v>68</c:v>
              </c:pt>
              <c:pt idx="9">
                <c:v>371</c:v>
              </c:pt>
              <c:pt idx="10">
                <c:v>220</c:v>
              </c:pt>
              <c:pt idx="11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8538-47D7-8E85-CE591ABA8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AD-4CD5-AB7C-9A7C712468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AD-4CD5-AB7C-9A7C712468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AD-4CD5-AB7C-9A7C7124685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51</c:v>
                </c:pt>
                <c:pt idx="1">
                  <c:v>47</c:v>
                </c:pt>
                <c:pt idx="2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AD-4CD5-AB7C-9A7C7124685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6E-4D58-90D8-2ACE518E2F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6E-4D58-90D8-2ACE518E2F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6E-4D58-90D8-2ACE518E2F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6E-4D58-90D8-2ACE518E2F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86E-4D58-90D8-2ACE518E2FD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86E-4D58-90D8-2ACE518E2F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86E-4D58-90D8-2ACE518E2F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86E-4D58-90D8-2ACE518E2F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86E-4D58-90D8-2ACE518E2FDF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6E-4D58-90D8-2ACE518E2FD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62</c:v>
                </c:pt>
                <c:pt idx="1">
                  <c:v>97</c:v>
                </c:pt>
                <c:pt idx="2">
                  <c:v>2</c:v>
                </c:pt>
                <c:pt idx="3">
                  <c:v>362</c:v>
                </c:pt>
                <c:pt idx="4">
                  <c:v>120</c:v>
                </c:pt>
                <c:pt idx="5">
                  <c:v>0</c:v>
                </c:pt>
                <c:pt idx="6">
                  <c:v>18</c:v>
                </c:pt>
                <c:pt idx="7">
                  <c:v>7</c:v>
                </c:pt>
                <c:pt idx="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6E-4D58-90D8-2ACE518E2F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E3-4088-ACBE-1C0B8C44BB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E3-4088-ACBE-1C0B8C44BB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E3-4088-ACBE-1C0B8C44BB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E3-4088-ACBE-1C0B8C44BB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8E3-4088-ACBE-1C0B8C44BB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788</c:v>
                </c:pt>
                <c:pt idx="1">
                  <c:v>105</c:v>
                </c:pt>
                <c:pt idx="2">
                  <c:v>30</c:v>
                </c:pt>
                <c:pt idx="3">
                  <c:v>594</c:v>
                </c:pt>
                <c:pt idx="4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3-4088-ACBE-1C0B8C44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D9-4703-A1AD-BF6500671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D9-4703-A1AD-BF6500671D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D9-4703-A1AD-BF6500671D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D9-4703-A1AD-BF6500671D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D9-4703-A1AD-BF6500671D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7D9-4703-A1AD-BF6500671D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7D9-4703-A1AD-BF6500671D9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7D9-4703-A1AD-BF6500671D9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7D9-4703-A1AD-BF6500671D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7D9-4703-A1AD-BF6500671D9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7D9-4703-A1AD-BF6500671D9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7D9-4703-A1AD-BF6500671D9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7D9-4703-A1AD-BF6500671D9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7D9-4703-A1AD-BF6500671D9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7D9-4703-A1AD-BF6500671D9E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D9-4703-A1AD-BF6500671D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D9-4703-A1AD-BF6500671D9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08D-471C-90F6-CAB80BAA906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8D-471C-90F6-CAB80BAA90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382</c:v>
                </c:pt>
                <c:pt idx="2">
                  <c:v>5</c:v>
                </c:pt>
                <c:pt idx="3">
                  <c:v>43</c:v>
                </c:pt>
                <c:pt idx="4">
                  <c:v>121</c:v>
                </c:pt>
                <c:pt idx="5">
                  <c:v>106</c:v>
                </c:pt>
                <c:pt idx="6">
                  <c:v>253</c:v>
                </c:pt>
                <c:pt idx="7">
                  <c:v>107</c:v>
                </c:pt>
                <c:pt idx="8">
                  <c:v>24</c:v>
                </c:pt>
                <c:pt idx="9">
                  <c:v>0</c:v>
                </c:pt>
                <c:pt idx="10">
                  <c:v>0</c:v>
                </c:pt>
                <c:pt idx="11">
                  <c:v>77</c:v>
                </c:pt>
                <c:pt idx="12">
                  <c:v>114</c:v>
                </c:pt>
                <c:pt idx="13">
                  <c:v>3</c:v>
                </c:pt>
                <c:pt idx="14">
                  <c:v>133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D9-4703-A1AD-BF650067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B9-4E8B-863B-D2D00F4B4B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B9-4E8B-863B-D2D00F4B4B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B9-4E8B-863B-D2D00F4B4B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B9-4E8B-863B-D2D00F4B4B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9B9-4E8B-863B-D2D00F4B4B6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9B9-4E8B-863B-D2D00F4B4B6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9B9-4E8B-863B-D2D00F4B4B6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9B9-4E8B-863B-D2D00F4B4B6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9B9-4E8B-863B-D2D00F4B4B6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9B9-4E8B-863B-D2D00F4B4B6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9B9-4E8B-863B-D2D00F4B4B6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B9-4E8B-863B-D2D00F4B4B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B9-4E8B-863B-D2D00F4B4B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B9-4E8B-863B-D2D00F4B4B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B9-4E8B-863B-D2D00F4B4B6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B9-4E8B-863B-D2D00F4B4B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B9-4E8B-863B-D2D00F4B4B6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279</c:v>
                </c:pt>
                <c:pt idx="1">
                  <c:v>4</c:v>
                </c:pt>
                <c:pt idx="2">
                  <c:v>2585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B9-4E8B-863B-D2D00F4B4B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9"/>
        <c:delete val="1"/>
      </c:legendEntry>
      <c:legendEntry>
        <c:idx val="1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1B-4EDF-A055-D917243616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1B-4EDF-A055-D917243616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1B-4EDF-A055-D917243616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1B-4EDF-A055-D917243616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1B-4EDF-A055-D91724361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1578</c:v>
                </c:pt>
                <c:pt idx="1">
                  <c:v>113</c:v>
                </c:pt>
                <c:pt idx="2">
                  <c:v>142</c:v>
                </c:pt>
                <c:pt idx="3">
                  <c:v>584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1B-4EDF-A055-D9172436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74-42D1-A3B5-FE9559F339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74-42D1-A3B5-FE9559F339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74-42D1-A3B5-FE9559F339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74-42D1-A3B5-FE9559F33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60</c:v>
                </c:pt>
                <c:pt idx="2">
                  <c:v>13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74-42D1-A3B5-FE9559F33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2D-4B69-A72D-8E8A6E0C46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2D-4B69-A72D-8E8A6E0C46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2D-4B69-A72D-8E8A6E0C46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2D-4B69-A72D-8E8A6E0C46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02D-4B69-A72D-8E8A6E0C463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2D-4B69-A72D-8E8A6E0C46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2D-4B69-A72D-8E8A6E0C4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19</c:v>
                </c:pt>
                <c:pt idx="1">
                  <c:v>75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2D-4B69-A72D-8E8A6E0C4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059502106113784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A3-4E8E-B8E3-122EF2B3DE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A3-4E8E-B8E3-122EF2B3DE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A3-4E8E-B8E3-122EF2B3D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A3-4E8E-B8E3-122EF2B3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ED-4FA1-865E-E503E39ED4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ED-4FA1-865E-E503E39ED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D-4FA1-865E-E503E39E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59-4A4A-8945-6515A88561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59-4A4A-8945-6515A88561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59-4A4A-8945-6515A88561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59-4A4A-8945-6515A88561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59-4A4A-8945-6515A88561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59-4A4A-8945-6515A88561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59-4A4A-8945-6515A8856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9-4A4A-8945-6515A8856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299</c:v>
              </c:pt>
              <c:pt idx="1">
                <c:v>5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0B5-4C97-AF8E-2FFE5876B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105</c:v>
              </c:pt>
              <c:pt idx="1">
                <c:v>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909-427A-AB63-A6E0130AD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12</c:v>
              </c:pt>
              <c:pt idx="2">
                <c:v>22</c:v>
              </c:pt>
              <c:pt idx="3">
                <c:v>19</c:v>
              </c:pt>
              <c:pt idx="4">
                <c:v>205</c:v>
              </c:pt>
              <c:pt idx="5">
                <c:v>72</c:v>
              </c:pt>
              <c:pt idx="6">
                <c:v>34</c:v>
              </c:pt>
              <c:pt idx="7">
                <c:v>1</c:v>
              </c:pt>
              <c:pt idx="8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6587-4C4C-8196-4A72CEF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EE-476B-A552-9E1B13CF69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EE-476B-A552-9E1B13CF69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131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E-476B-A552-9E1B13CF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1B-4CC1-B073-459CA1554F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1B-4CC1-B073-459CA1554F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1B-4CC1-B073-459CA1554F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1B-4CC1-B073-459CA1554F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6</c:v>
                </c:pt>
                <c:pt idx="1">
                  <c:v>46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1B-4CC1-B073-459CA155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1667</c:v>
              </c:pt>
              <c:pt idx="1">
                <c:v>163</c:v>
              </c:pt>
              <c:pt idx="2">
                <c:v>1</c:v>
              </c:pt>
              <c:pt idx="3">
                <c:v>5</c:v>
              </c:pt>
              <c:pt idx="4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9D18-41C9-AA91-A741AE3A4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458</c:v>
              </c:pt>
              <c:pt idx="1">
                <c:v>99</c:v>
              </c:pt>
              <c:pt idx="2">
                <c:v>1</c:v>
              </c:pt>
              <c:pt idx="3">
                <c:v>1</c:v>
              </c:pt>
              <c:pt idx="4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9714-435B-AB32-CBFF23EE8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457</c:v>
              </c:pt>
              <c:pt idx="1">
                <c:v>238</c:v>
              </c:pt>
              <c:pt idx="2">
                <c:v>917</c:v>
              </c:pt>
              <c:pt idx="3">
                <c:v>708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A368-4E65-9A55-B82DAE62E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70-4A46-9A7D-1E9FA0CA04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70-4A46-9A7D-1E9FA0CA04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70-4A46-9A7D-1E9FA0CA0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1344</c:v>
                </c:pt>
                <c:pt idx="1">
                  <c:v>242</c:v>
                </c:pt>
                <c:pt idx="2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70-4A46-9A7D-1E9FA0CA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A792-424D-83B9-3C4DF11F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548-4DC3-ABC6-A75A682A7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</c:v>
              </c:pt>
              <c:pt idx="1">
                <c:v>34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25-481B-B1EA-D195FA11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154</c:v>
              </c:pt>
              <c:pt idx="2">
                <c:v>34</c:v>
              </c:pt>
              <c:pt idx="3">
                <c:v>2</c:v>
              </c:pt>
              <c:pt idx="4">
                <c:v>119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86-49C7-8238-49A7B8FE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585</c:v>
              </c:pt>
              <c:pt idx="2">
                <c:v>12</c:v>
              </c:pt>
              <c:pt idx="3">
                <c:v>2</c:v>
              </c:pt>
              <c:pt idx="4">
                <c:v>6</c:v>
              </c:pt>
              <c:pt idx="5">
                <c:v>654</c:v>
              </c:pt>
            </c:numLit>
          </c:val>
          <c:extLst>
            <c:ext xmlns:c16="http://schemas.microsoft.com/office/drawing/2014/chart" uri="{C3380CC4-5D6E-409C-BE32-E72D297353CC}">
              <c16:uniqueId val="{00000000-BF69-4743-AD57-BE3CB398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569</c:v>
              </c:pt>
              <c:pt idx="2">
                <c:v>12</c:v>
              </c:pt>
              <c:pt idx="3">
                <c:v>3</c:v>
              </c:pt>
              <c:pt idx="4">
                <c:v>15</c:v>
              </c:pt>
              <c:pt idx="5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0-CF64-4592-8D88-014D3B06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114</c:v>
              </c:pt>
              <c:pt idx="1">
                <c:v>22</c:v>
              </c:pt>
              <c:pt idx="2">
                <c:v>5</c:v>
              </c:pt>
              <c:pt idx="3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91E-45CF-90E3-C5208928A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93</c:v>
              </c:pt>
              <c:pt idx="2">
                <c:v>23</c:v>
              </c:pt>
              <c:pt idx="3">
                <c:v>1</c:v>
              </c:pt>
              <c:pt idx="4">
                <c:v>1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1FE3-4A33-89EC-9245E1883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448-40D7-9F66-0F7646D43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DC-4261-93B3-AC86BE57A8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DC-4261-93B3-AC86BE57A8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279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C-4261-93B3-AC86BE57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64-45E7-B04D-B7BEB48F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684</c:v>
              </c:pt>
              <c:pt idx="2">
                <c:v>46</c:v>
              </c:pt>
              <c:pt idx="3">
                <c:v>35</c:v>
              </c:pt>
              <c:pt idx="4">
                <c:v>623</c:v>
              </c:pt>
            </c:numLit>
          </c:val>
          <c:extLst>
            <c:ext xmlns:c16="http://schemas.microsoft.com/office/drawing/2014/chart" uri="{C3380CC4-5D6E-409C-BE32-E72D297353CC}">
              <c16:uniqueId val="{00000000-CEE6-4969-933B-C8806B38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20</c:v>
              </c:pt>
              <c:pt idx="2">
                <c:v>8</c:v>
              </c:pt>
              <c:pt idx="3">
                <c:v>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C5B-4ECB-8323-7771DD625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121</c:v>
              </c:pt>
              <c:pt idx="1">
                <c:v>8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EFDB-4B2B-A8C1-81C15A34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14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01CF-4EAB-9ACE-42705CA14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E7A-4099-BDE5-95D14F51B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44-43E0-AD59-AAAA91F118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44-43E0-AD59-AAAA91F118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4470</c:v>
                </c:pt>
                <c:pt idx="1">
                  <c:v>34433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4-43E0-AD59-AAAA91F1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E5-4501-8437-EACF8978E3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E5-4501-8437-EACF8978E3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E5-4501-8437-EACF8978E3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320</c:v>
                </c:pt>
                <c:pt idx="1">
                  <c:v>524</c:v>
                </c:pt>
                <c:pt idx="2">
                  <c:v>2506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5-4501-8437-EACF8978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74-44D8-BDE0-7020CB0812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74-44D8-BDE0-7020CB081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1805</c:v>
                </c:pt>
                <c:pt idx="1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4-44D8-BDE0-7020CB081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222250</xdr:colOff>
      <xdr:row>7</xdr:row>
      <xdr:rowOff>66675</xdr:rowOff>
    </xdr:from>
    <xdr:to>
      <xdr:col>21</xdr:col>
      <xdr:colOff>685800</xdr:colOff>
      <xdr:row>19</xdr:row>
      <xdr:rowOff>28575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3" t="s">
        <v>0</v>
      </c>
      <c r="B1" s="19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vV2qtIkvHNG0KmFbWlz7Rqyog3ZL68/+3lJyfi1C8DQfgXTECdQD0ZlrVNXbip2busHe/TJq9uS52dgU4tmVw==" saltValue="6GHovKrFFtbgL3BUy89cy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>
      <selection activeCell="C4" sqref="C4:C11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0" t="s">
        <v>100</v>
      </c>
      <c r="D4" s="50" t="s">
        <v>847</v>
      </c>
      <c r="E4" s="51" t="s">
        <v>110</v>
      </c>
    </row>
    <row r="5" spans="1:5" ht="16.7" customHeight="1" thickTop="1" thickBot="1" x14ac:dyDescent="0.3">
      <c r="A5" s="11" t="s">
        <v>848</v>
      </c>
      <c r="B5" s="18"/>
      <c r="C5" s="13">
        <v>22</v>
      </c>
      <c r="D5" s="13">
        <v>0</v>
      </c>
      <c r="E5" s="23">
        <v>6</v>
      </c>
    </row>
    <row r="6" spans="1:5" ht="16.7" customHeight="1" thickTop="1" thickBot="1" x14ac:dyDescent="0.3">
      <c r="A6" s="11" t="s">
        <v>849</v>
      </c>
      <c r="B6" s="18"/>
      <c r="C6" s="13">
        <v>20</v>
      </c>
      <c r="D6" s="13">
        <v>3</v>
      </c>
      <c r="E6" s="23">
        <v>9</v>
      </c>
    </row>
    <row r="7" spans="1:5" ht="16.7" customHeight="1" thickTop="1" thickBot="1" x14ac:dyDescent="0.3">
      <c r="A7" s="11" t="s">
        <v>850</v>
      </c>
      <c r="B7" s="18"/>
      <c r="C7" s="13">
        <v>8</v>
      </c>
      <c r="D7" s="13">
        <v>0</v>
      </c>
      <c r="E7" s="23">
        <v>5</v>
      </c>
    </row>
    <row r="8" spans="1:5" ht="16.7" customHeight="1" thickTop="1" thickBot="1" x14ac:dyDescent="0.3">
      <c r="A8" s="11" t="s">
        <v>851</v>
      </c>
      <c r="B8" s="18"/>
      <c r="C8" s="13">
        <v>6</v>
      </c>
      <c r="D8" s="13">
        <v>3</v>
      </c>
      <c r="E8" s="23">
        <v>3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4</v>
      </c>
      <c r="D10" s="13">
        <v>0</v>
      </c>
      <c r="E10" s="23">
        <v>3</v>
      </c>
    </row>
    <row r="11" spans="1:5" ht="16.7" customHeight="1" thickTop="1" thickBot="1" x14ac:dyDescent="0.3">
      <c r="A11" s="53" t="s">
        <v>624</v>
      </c>
      <c r="B11" s="54"/>
      <c r="C11" s="52">
        <v>60</v>
      </c>
      <c r="D11" s="52">
        <v>6</v>
      </c>
      <c r="E11" s="52">
        <v>26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28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8" t="s">
        <v>624</v>
      </c>
      <c r="B18" s="210"/>
      <c r="C18" s="48">
        <v>28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8</v>
      </c>
    </row>
    <row r="21" spans="1:3" ht="16.7" customHeight="1" x14ac:dyDescent="0.25">
      <c r="A21" s="11" t="s">
        <v>849</v>
      </c>
      <c r="B21" s="18"/>
      <c r="C21" s="23">
        <v>24</v>
      </c>
    </row>
    <row r="22" spans="1:3" ht="16.7" customHeight="1" x14ac:dyDescent="0.25">
      <c r="A22" s="11" t="s">
        <v>850</v>
      </c>
      <c r="B22" s="18"/>
      <c r="C22" s="23">
        <v>10</v>
      </c>
    </row>
    <row r="23" spans="1:3" ht="16.7" customHeight="1" x14ac:dyDescent="0.25">
      <c r="A23" s="11" t="s">
        <v>851</v>
      </c>
      <c r="B23" s="18"/>
      <c r="C23" s="23">
        <v>33</v>
      </c>
    </row>
    <row r="24" spans="1:3" ht="16.7" customHeight="1" x14ac:dyDescent="0.25">
      <c r="A24" s="11" t="s">
        <v>459</v>
      </c>
      <c r="B24" s="18"/>
      <c r="C24" s="23">
        <v>49</v>
      </c>
    </row>
    <row r="25" spans="1:3" ht="16.7" customHeight="1" x14ac:dyDescent="0.25">
      <c r="A25" s="11" t="s">
        <v>852</v>
      </c>
      <c r="B25" s="18"/>
      <c r="C25" s="23">
        <v>20</v>
      </c>
    </row>
    <row r="26" spans="1:3" ht="16.7" customHeight="1" x14ac:dyDescent="0.25">
      <c r="A26" s="208" t="s">
        <v>624</v>
      </c>
      <c r="B26" s="210"/>
      <c r="C26" s="48">
        <v>144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121</v>
      </c>
    </row>
    <row r="32" spans="1:3" ht="16.7" customHeight="1" x14ac:dyDescent="0.25">
      <c r="A32" s="11" t="s">
        <v>790</v>
      </c>
      <c r="B32" s="18"/>
      <c r="C32" s="23">
        <v>8</v>
      </c>
    </row>
    <row r="33" spans="1:3" ht="16.7" customHeight="1" x14ac:dyDescent="0.25">
      <c r="A33" s="11" t="s">
        <v>859</v>
      </c>
      <c r="B33" s="18"/>
      <c r="C33" s="23">
        <v>39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8" t="s">
        <v>624</v>
      </c>
      <c r="B38" s="210"/>
      <c r="C38" s="48">
        <v>168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5</v>
      </c>
    </row>
    <row r="42" spans="1:3" ht="16.7" customHeight="1" x14ac:dyDescent="0.25">
      <c r="A42" s="11" t="s">
        <v>849</v>
      </c>
      <c r="B42" s="18"/>
      <c r="C42" s="23">
        <v>8</v>
      </c>
    </row>
    <row r="43" spans="1:3" ht="16.7" customHeight="1" x14ac:dyDescent="0.25">
      <c r="A43" s="11" t="s">
        <v>850</v>
      </c>
      <c r="B43" s="18"/>
      <c r="C43" s="23">
        <v>1</v>
      </c>
    </row>
    <row r="44" spans="1:3" ht="16.7" customHeight="1" x14ac:dyDescent="0.25">
      <c r="A44" s="11" t="s">
        <v>851</v>
      </c>
      <c r="B44" s="18"/>
      <c r="C44" s="23">
        <v>4</v>
      </c>
    </row>
    <row r="45" spans="1:3" ht="16.7" customHeight="1" x14ac:dyDescent="0.25">
      <c r="A45" s="11" t="s">
        <v>459</v>
      </c>
      <c r="B45" s="18"/>
      <c r="C45" s="23">
        <v>11</v>
      </c>
    </row>
    <row r="46" spans="1:3" ht="16.7" customHeight="1" x14ac:dyDescent="0.25">
      <c r="A46" s="11" t="s">
        <v>852</v>
      </c>
      <c r="B46" s="18"/>
      <c r="C46" s="23">
        <v>11</v>
      </c>
    </row>
    <row r="47" spans="1:3" ht="16.7" customHeight="1" x14ac:dyDescent="0.25">
      <c r="A47" s="208" t="s">
        <v>624</v>
      </c>
      <c r="B47" s="210"/>
      <c r="C47" s="48">
        <v>40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4" t="s">
        <v>848</v>
      </c>
      <c r="B52" s="12" t="s">
        <v>77</v>
      </c>
      <c r="C52" s="23">
        <v>2</v>
      </c>
    </row>
    <row r="53" spans="1:3" x14ac:dyDescent="0.25">
      <c r="A53" s="196"/>
      <c r="B53" s="12" t="s">
        <v>78</v>
      </c>
      <c r="C53" s="23">
        <v>2</v>
      </c>
    </row>
    <row r="54" spans="1:3" x14ac:dyDescent="0.25">
      <c r="A54" s="194" t="s">
        <v>849</v>
      </c>
      <c r="B54" s="12" t="s">
        <v>77</v>
      </c>
      <c r="C54" s="23">
        <v>3</v>
      </c>
    </row>
    <row r="55" spans="1:3" x14ac:dyDescent="0.25">
      <c r="A55" s="196"/>
      <c r="B55" s="12" t="s">
        <v>78</v>
      </c>
      <c r="C55" s="23">
        <v>4</v>
      </c>
    </row>
    <row r="56" spans="1:3" x14ac:dyDescent="0.25">
      <c r="A56" s="194" t="s">
        <v>850</v>
      </c>
      <c r="B56" s="12" t="s">
        <v>77</v>
      </c>
      <c r="C56" s="23">
        <v>0</v>
      </c>
    </row>
    <row r="57" spans="1:3" x14ac:dyDescent="0.25">
      <c r="A57" s="196"/>
      <c r="B57" s="12" t="s">
        <v>78</v>
      </c>
      <c r="C57" s="23">
        <v>1</v>
      </c>
    </row>
    <row r="58" spans="1:3" x14ac:dyDescent="0.25">
      <c r="A58" s="194" t="s">
        <v>851</v>
      </c>
      <c r="B58" s="12" t="s">
        <v>77</v>
      </c>
      <c r="C58" s="23">
        <v>0</v>
      </c>
    </row>
    <row r="59" spans="1:3" x14ac:dyDescent="0.25">
      <c r="A59" s="196"/>
      <c r="B59" s="12" t="s">
        <v>78</v>
      </c>
      <c r="C59" s="23">
        <v>2</v>
      </c>
    </row>
    <row r="60" spans="1:3" x14ac:dyDescent="0.25">
      <c r="A60" s="194" t="s">
        <v>459</v>
      </c>
      <c r="B60" s="12" t="s">
        <v>77</v>
      </c>
      <c r="C60" s="23">
        <v>14</v>
      </c>
    </row>
    <row r="61" spans="1:3" x14ac:dyDescent="0.25">
      <c r="A61" s="196"/>
      <c r="B61" s="12" t="s">
        <v>78</v>
      </c>
      <c r="C61" s="23">
        <v>6</v>
      </c>
    </row>
    <row r="62" spans="1:3" x14ac:dyDescent="0.25">
      <c r="A62" s="194" t="s">
        <v>852</v>
      </c>
      <c r="B62" s="12" t="s">
        <v>77</v>
      </c>
      <c r="C62" s="23">
        <v>3</v>
      </c>
    </row>
    <row r="63" spans="1:3" x14ac:dyDescent="0.25">
      <c r="A63" s="196"/>
      <c r="B63" s="12" t="s">
        <v>78</v>
      </c>
      <c r="C63" s="23">
        <v>2</v>
      </c>
    </row>
    <row r="64" spans="1:3" ht="16.7" customHeight="1" x14ac:dyDescent="0.25">
      <c r="A64" s="208" t="s">
        <v>624</v>
      </c>
      <c r="B64" s="210"/>
      <c r="C64" s="48">
        <v>39</v>
      </c>
    </row>
  </sheetData>
  <sheetProtection algorithmName="SHA-512" hashValue="GKf+Z0KCUFMxN/RlrYkDJiS1Mmbjlipau/y5fbPyFxNsfu8Z/D0DmL45AGVeJIi4KdK+JoN18xqvVIZYmsuG/Q==" saltValue="lcUuCCdmLeLKyMuU78+LH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6" t="s">
        <v>864</v>
      </c>
      <c r="D4" s="46" t="s">
        <v>60</v>
      </c>
      <c r="E4" s="46" t="s">
        <v>704</v>
      </c>
      <c r="F4" s="46" t="s">
        <v>865</v>
      </c>
    </row>
    <row r="5" spans="1:6" x14ac:dyDescent="0.25">
      <c r="A5" s="194" t="s">
        <v>866</v>
      </c>
      <c r="B5" s="12" t="s">
        <v>867</v>
      </c>
      <c r="C5" s="13">
        <v>4</v>
      </c>
      <c r="D5" s="13">
        <v>1</v>
      </c>
      <c r="E5" s="13">
        <v>2</v>
      </c>
      <c r="F5" s="23">
        <v>0</v>
      </c>
    </row>
    <row r="6" spans="1:6" x14ac:dyDescent="0.25">
      <c r="A6" s="196"/>
      <c r="B6" s="12" t="s">
        <v>868</v>
      </c>
      <c r="C6" s="13">
        <v>0</v>
      </c>
      <c r="D6" s="13">
        <v>1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4" t="s">
        <v>871</v>
      </c>
      <c r="B8" s="12" t="s">
        <v>872</v>
      </c>
      <c r="C8" s="13">
        <v>2</v>
      </c>
      <c r="D8" s="13">
        <v>1</v>
      </c>
      <c r="E8" s="13">
        <v>1</v>
      </c>
      <c r="F8" s="23">
        <v>0</v>
      </c>
    </row>
    <row r="9" spans="1:6" x14ac:dyDescent="0.25">
      <c r="A9" s="195"/>
      <c r="B9" s="12" t="s">
        <v>873</v>
      </c>
      <c r="C9" s="13">
        <v>2</v>
      </c>
      <c r="D9" s="13">
        <v>2</v>
      </c>
      <c r="E9" s="13">
        <v>1</v>
      </c>
      <c r="F9" s="23">
        <v>0</v>
      </c>
    </row>
    <row r="10" spans="1:6" x14ac:dyDescent="0.25">
      <c r="A10" s="196"/>
      <c r="B10" s="12" t="s">
        <v>874</v>
      </c>
      <c r="C10" s="13">
        <v>16</v>
      </c>
      <c r="D10" s="13">
        <v>3</v>
      </c>
      <c r="E10" s="13">
        <v>3</v>
      </c>
      <c r="F10" s="23">
        <v>0</v>
      </c>
    </row>
    <row r="11" spans="1:6" x14ac:dyDescent="0.25">
      <c r="A11" s="194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6"/>
      <c r="B12" s="12" t="s">
        <v>877</v>
      </c>
      <c r="C12" s="13">
        <v>0</v>
      </c>
      <c r="D12" s="13">
        <v>0</v>
      </c>
      <c r="E12" s="13">
        <v>1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2</v>
      </c>
      <c r="D13" s="13">
        <v>0</v>
      </c>
      <c r="E13" s="13">
        <v>0</v>
      </c>
      <c r="F13" s="23">
        <v>0</v>
      </c>
    </row>
    <row r="14" spans="1:6" x14ac:dyDescent="0.25">
      <c r="A14" s="194" t="s">
        <v>880</v>
      </c>
      <c r="B14" s="12" t="s">
        <v>881</v>
      </c>
      <c r="C14" s="13">
        <v>12</v>
      </c>
      <c r="D14" s="13">
        <v>3</v>
      </c>
      <c r="E14" s="13">
        <v>2</v>
      </c>
      <c r="F14" s="23">
        <v>0</v>
      </c>
    </row>
    <row r="15" spans="1:6" x14ac:dyDescent="0.25">
      <c r="A15" s="195"/>
      <c r="B15" s="12" t="s">
        <v>882</v>
      </c>
      <c r="C15" s="13">
        <v>0</v>
      </c>
      <c r="D15" s="13">
        <v>1</v>
      </c>
      <c r="E15" s="13">
        <v>0</v>
      </c>
      <c r="F15" s="23">
        <v>0</v>
      </c>
    </row>
    <row r="16" spans="1:6" x14ac:dyDescent="0.25">
      <c r="A16" s="195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5"/>
      <c r="B17" s="12" t="s">
        <v>884</v>
      </c>
      <c r="C17" s="13">
        <v>1</v>
      </c>
      <c r="D17" s="13">
        <v>0</v>
      </c>
      <c r="E17" s="13">
        <v>1</v>
      </c>
      <c r="F17" s="23">
        <v>1</v>
      </c>
    </row>
    <row r="18" spans="1:6" x14ac:dyDescent="0.25">
      <c r="A18" s="196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1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2" t="s">
        <v>624</v>
      </c>
      <c r="B21" s="213"/>
      <c r="C21" s="52">
        <v>39</v>
      </c>
      <c r="D21" s="52">
        <v>13</v>
      </c>
      <c r="E21" s="52">
        <v>11</v>
      </c>
      <c r="F21" s="52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8" t="s">
        <v>624</v>
      </c>
      <c r="B26" s="210"/>
      <c r="C26" s="48">
        <v>1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</v>
      </c>
    </row>
    <row r="29" spans="1:6" ht="16.7" customHeight="1" x14ac:dyDescent="0.25">
      <c r="A29" s="11" t="s">
        <v>893</v>
      </c>
      <c r="B29" s="18"/>
      <c r="C29" s="23">
        <v>8</v>
      </c>
    </row>
    <row r="30" spans="1:6" ht="16.7" customHeight="1" x14ac:dyDescent="0.25">
      <c r="A30" s="11" t="s">
        <v>78</v>
      </c>
      <c r="B30" s="18"/>
      <c r="C30" s="23">
        <v>3</v>
      </c>
    </row>
    <row r="31" spans="1:6" ht="16.7" customHeight="1" x14ac:dyDescent="0.25">
      <c r="A31" s="208" t="s">
        <v>624</v>
      </c>
      <c r="B31" s="210"/>
      <c r="C31" s="48">
        <v>12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30</v>
      </c>
    </row>
    <row r="34" spans="1:3" ht="16.7" customHeight="1" x14ac:dyDescent="0.25">
      <c r="A34" s="11" t="s">
        <v>896</v>
      </c>
      <c r="B34" s="18"/>
      <c r="C34" s="23">
        <v>8</v>
      </c>
    </row>
    <row r="35" spans="1:3" ht="16.7" customHeight="1" x14ac:dyDescent="0.25">
      <c r="A35" s="208" t="s">
        <v>624</v>
      </c>
      <c r="B35" s="210"/>
      <c r="C35" s="48">
        <v>38</v>
      </c>
    </row>
    <row r="41" spans="1:3" x14ac:dyDescent="0.25">
      <c r="A41" s="5"/>
    </row>
    <row r="42" spans="1:3" x14ac:dyDescent="0.25">
      <c r="A42" s="211" t="s">
        <v>64</v>
      </c>
    </row>
    <row r="43" spans="1:3" x14ac:dyDescent="0.25">
      <c r="A43" s="211"/>
    </row>
  </sheetData>
  <sheetProtection algorithmName="SHA-512" hashValue="AfkNBVx0JjrwmMaXP84oQdvUe+nThxK3m2cpT/oBfBYm0HiBCfbg11D5+r3H6RwGWXl219L4glmlLfhPAY+LDA==" saltValue="qXFecXrLyGLxy/pGcyB9M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D30" sqref="D30"/>
    </sheetView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6" t="s">
        <v>1006</v>
      </c>
      <c r="D1" s="216"/>
      <c r="E1" s="216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1007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08"/>
    </row>
    <row r="3" spans="1:92" s="107" customFormat="1" ht="11.25" x14ac:dyDescent="0.25">
      <c r="Z3" s="214" t="s">
        <v>1008</v>
      </c>
      <c r="AA3" s="214"/>
      <c r="AB3" s="214"/>
      <c r="AC3" s="214"/>
      <c r="AH3" s="214" t="s">
        <v>1009</v>
      </c>
      <c r="AI3" s="214"/>
      <c r="AJ3" s="214"/>
      <c r="AK3" s="214"/>
      <c r="AV3" s="215" t="s">
        <v>805</v>
      </c>
      <c r="AW3" s="215"/>
      <c r="AX3" s="215"/>
      <c r="AY3" s="215"/>
      <c r="AZ3" s="215"/>
      <c r="BA3" s="215"/>
      <c r="CK3" s="108"/>
    </row>
    <row r="4" spans="1:92" s="109" customFormat="1" ht="21.75" customHeight="1" x14ac:dyDescent="0.25">
      <c r="C4" s="214" t="s">
        <v>12</v>
      </c>
      <c r="D4" s="214"/>
      <c r="E4" s="214"/>
      <c r="I4" s="214" t="s">
        <v>35</v>
      </c>
      <c r="J4" s="214"/>
      <c r="K4" s="214"/>
      <c r="L4" s="214"/>
      <c r="M4" s="214"/>
      <c r="Q4" s="214" t="s">
        <v>1010</v>
      </c>
      <c r="R4" s="214"/>
      <c r="S4" s="214"/>
      <c r="T4" s="214"/>
      <c r="U4" s="214"/>
      <c r="V4" s="214"/>
      <c r="AP4" s="214" t="s">
        <v>1011</v>
      </c>
      <c r="AQ4" s="214"/>
      <c r="AR4" s="214"/>
      <c r="BE4" s="214" t="s">
        <v>805</v>
      </c>
      <c r="BF4" s="214"/>
      <c r="BG4" s="214"/>
      <c r="BK4" s="218" t="s">
        <v>1012</v>
      </c>
      <c r="BL4" s="217" t="s">
        <v>1013</v>
      </c>
      <c r="BM4" s="217" t="s">
        <v>1014</v>
      </c>
      <c r="BN4" s="217" t="s">
        <v>148</v>
      </c>
      <c r="BO4" s="217" t="s">
        <v>1015</v>
      </c>
      <c r="BP4" s="217" t="s">
        <v>1016</v>
      </c>
      <c r="BQ4" s="217" t="s">
        <v>1017</v>
      </c>
      <c r="BR4" s="217" t="s">
        <v>255</v>
      </c>
      <c r="BS4" s="219" t="s">
        <v>1018</v>
      </c>
      <c r="BT4" s="219" t="s">
        <v>262</v>
      </c>
      <c r="BU4" s="219" t="s">
        <v>275</v>
      </c>
      <c r="BX4" s="214" t="s">
        <v>134</v>
      </c>
      <c r="BY4" s="214"/>
      <c r="BZ4" s="214"/>
      <c r="CE4" s="214" t="s">
        <v>1019</v>
      </c>
      <c r="CF4" s="214"/>
      <c r="CK4" s="214" t="s">
        <v>43</v>
      </c>
      <c r="CL4" s="214"/>
      <c r="CM4" s="214"/>
      <c r="CN4" s="214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8" t="s">
        <v>1022</v>
      </c>
      <c r="AW5" s="217" t="s">
        <v>1023</v>
      </c>
      <c r="AX5" s="217" t="s">
        <v>1024</v>
      </c>
      <c r="AY5" s="217" t="s">
        <v>105</v>
      </c>
      <c r="AZ5" s="217" t="s">
        <v>106</v>
      </c>
      <c r="BA5" s="219" t="s">
        <v>107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8"/>
      <c r="AW6" s="217"/>
      <c r="AX6" s="217"/>
      <c r="AY6" s="217"/>
      <c r="AZ6" s="217"/>
      <c r="BA6" s="219"/>
      <c r="BE6" s="115" t="s">
        <v>109</v>
      </c>
      <c r="BF6" s="114" t="s">
        <v>110</v>
      </c>
      <c r="BG6" s="116" t="s">
        <v>1038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36515</v>
      </c>
      <c r="D7" s="123">
        <f>SUM(DatosGenerales!C16:C20)</f>
        <v>4470</v>
      </c>
      <c r="E7" s="124">
        <f>SUM(DatosGenerales!C13:C15)</f>
        <v>34433</v>
      </c>
      <c r="I7" s="125">
        <f>DatosGenerales!C27</f>
        <v>3508</v>
      </c>
      <c r="J7" s="123">
        <f>DatosGenerales!C28</f>
        <v>320</v>
      </c>
      <c r="K7" s="122">
        <f>SUM(DatosGenerales!C29:C30)</f>
        <v>524</v>
      </c>
      <c r="L7" s="123">
        <f>DatosGenerales!C32</f>
        <v>2506</v>
      </c>
      <c r="M7" s="122">
        <f>DatosGenerales!C81</f>
        <v>1805</v>
      </c>
      <c r="N7" s="126">
        <f>L7-M7</f>
        <v>701</v>
      </c>
      <c r="O7" s="126"/>
      <c r="Q7" s="127">
        <f>DatosGenerales!C32</f>
        <v>2506</v>
      </c>
      <c r="R7" s="128">
        <f>DatosGenerales!C43</f>
        <v>2674</v>
      </c>
      <c r="S7" s="128">
        <f>DatosGenerales!C44</f>
        <v>65</v>
      </c>
      <c r="T7" s="128">
        <f>DatosGenerales!C55</f>
        <v>35</v>
      </c>
      <c r="U7" s="128">
        <f>DatosGenerales!C66</f>
        <v>6</v>
      </c>
      <c r="V7" s="129">
        <f>SUM(Q7:U7)</f>
        <v>5286</v>
      </c>
      <c r="Z7" s="125">
        <f>SUM(DatosGenerales!C90,DatosGenerales!C91,DatosGenerales!C93)</f>
        <v>2019</v>
      </c>
      <c r="AA7" s="123">
        <f>SUM(DatosGenerales!C92,DatosGenerales!C94)</f>
        <v>817</v>
      </c>
      <c r="AB7" s="123">
        <f>DatosGenerales!C90</f>
        <v>1481</v>
      </c>
      <c r="AC7" s="130">
        <f>DatosGenerales!C91</f>
        <v>379</v>
      </c>
      <c r="AH7" s="125">
        <f>SUM(DatosGenerales!C98,DatosGenerales!C99,DatosGenerales!C101)</f>
        <v>105</v>
      </c>
      <c r="AI7" s="123">
        <f>SUM(DatosGenerales!C100,DatosGenerales!C102)</f>
        <v>28</v>
      </c>
      <c r="AJ7" s="123">
        <f>DatosGenerales!C98</f>
        <v>6</v>
      </c>
      <c r="AK7" s="130">
        <f>DatosGenerales!C99</f>
        <v>89</v>
      </c>
      <c r="AP7" s="125">
        <f>SUM(DatosGenerales!C116:C117)</f>
        <v>130</v>
      </c>
      <c r="AQ7" s="123">
        <f>SUM(DatosGenerales!C118:C119)</f>
        <v>6</v>
      </c>
      <c r="AR7" s="130">
        <f>SUM(DatosGenerales!C120:C121)</f>
        <v>2</v>
      </c>
      <c r="AV7" s="125">
        <f>DatosGenerales!C125</f>
        <v>31</v>
      </c>
      <c r="AW7" s="123">
        <f>DatosGenerales!C126</f>
        <v>102</v>
      </c>
      <c r="AX7" s="123">
        <f>DatosGenerales!C127</f>
        <v>14</v>
      </c>
      <c r="AY7" s="123">
        <f>DatosGenerales!C128</f>
        <v>1</v>
      </c>
      <c r="AZ7" s="123">
        <f>DatosGenerales!C129</f>
        <v>101</v>
      </c>
      <c r="BA7" s="130">
        <f>DatosGenerales!C130</f>
        <v>5</v>
      </c>
      <c r="BE7" s="125">
        <f>DatosGenerales!C131</f>
        <v>57</v>
      </c>
      <c r="BF7" s="123">
        <f>DatosGenerales!C132</f>
        <v>141</v>
      </c>
      <c r="BG7" s="129">
        <f>DatosGenerales!C134</f>
        <v>56</v>
      </c>
      <c r="BK7" s="125">
        <f>DatosGenerales!C233</f>
        <v>3313</v>
      </c>
      <c r="BL7" s="128">
        <f>DatosGenerales!C237</f>
        <v>37</v>
      </c>
      <c r="BM7" s="128">
        <f>DatosGenerales!C271</f>
        <v>523</v>
      </c>
      <c r="BN7" s="128">
        <f>DatosGenerales!C273</f>
        <v>22</v>
      </c>
      <c r="BO7" s="128">
        <f>DatosGenerales!C283</f>
        <v>29</v>
      </c>
      <c r="BP7" s="128">
        <f>DatosGenerales!C287</f>
        <v>0</v>
      </c>
      <c r="BQ7" s="128">
        <f>DatosGenerales!C299</f>
        <v>14</v>
      </c>
      <c r="BR7" s="128">
        <f>DatosGenerales!C303</f>
        <v>88</v>
      </c>
      <c r="BS7" s="130">
        <f>DatosGenerales!C307</f>
        <v>522</v>
      </c>
      <c r="BT7" s="130">
        <f>DatosGenerales!C321</f>
        <v>101</v>
      </c>
      <c r="BU7" s="130">
        <f>DatosGenerales!C344</f>
        <v>1990</v>
      </c>
      <c r="BX7" s="125">
        <f>DatosGenerales!C176</f>
        <v>1344</v>
      </c>
      <c r="BY7" s="123">
        <f>DatosGenerales!C177</f>
        <v>242</v>
      </c>
      <c r="BZ7" s="130">
        <f>DatosGenerales!C178</f>
        <v>676</v>
      </c>
      <c r="CE7" s="125">
        <f>DatosGenerales!C184</f>
        <v>279</v>
      </c>
      <c r="CF7" s="130">
        <f>DatosGenerales!C187</f>
        <v>233</v>
      </c>
      <c r="CL7" s="125">
        <f>DatosGenerales!C35</f>
        <v>6018</v>
      </c>
      <c r="CM7" s="130">
        <f>DatosGenerales!C36</f>
        <v>4283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1120</v>
      </c>
      <c r="BL53" s="143">
        <f>SUM(DatosGenerales!C221,DatosGenerales!C223,DatosGenerales!C225)</f>
        <v>959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69</v>
      </c>
      <c r="BL66" s="143">
        <f>SUM(DatosGenerales!C222:C223)</f>
        <v>1217</v>
      </c>
      <c r="BM66" s="143">
        <f>SUM(DatosGenerales!C224:C225)</f>
        <v>793</v>
      </c>
      <c r="BN66" s="143"/>
      <c r="BO66" s="121"/>
      <c r="BP66" s="121"/>
      <c r="BQ66" s="121"/>
      <c r="BR66" s="121"/>
      <c r="BS66" s="121"/>
    </row>
  </sheetData>
  <sheetProtection algorithmName="SHA-512" hashValue="znkMs/tkMrn9NRD7t8njPXfnswayUUd8BnYZi13hnlzViWkywZomgSNhDZUJhLICQ4JOsfbhoD3eHrRVN1Cr+g==" saltValue="lWtGwVsLoO1oD5usGQxi8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Fe4Ss9aaYSk4bTVIvs7nVn7o5K+UJgTgEAKPTYXtJLD6t1XkfMYz16BJya51phR1Z475X1AB+hnyX7sMRz6DAw==" saltValue="PYRYozBCoZcVaIDQXbH1v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>
      <selection activeCell="X46" sqref="X46"/>
    </sheetView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21" t="s">
        <v>1066</v>
      </c>
      <c r="D1" s="221"/>
      <c r="E1" s="221"/>
      <c r="F1" s="221"/>
      <c r="G1" s="221"/>
      <c r="H1" s="221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4" t="s">
        <v>670</v>
      </c>
      <c r="D4" s="214"/>
      <c r="E4" s="214"/>
      <c r="F4" s="214"/>
      <c r="G4" s="214"/>
      <c r="H4" s="214"/>
      <c r="I4" s="105"/>
      <c r="L4" s="214" t="s">
        <v>891</v>
      </c>
      <c r="M4" s="214"/>
      <c r="N4" s="214"/>
      <c r="O4" s="214"/>
      <c r="P4" s="214"/>
      <c r="T4" s="214" t="s">
        <v>646</v>
      </c>
      <c r="U4" s="214"/>
      <c r="V4" s="214"/>
      <c r="W4" s="214"/>
      <c r="X4" s="214"/>
      <c r="Y4" s="214"/>
      <c r="Z4" s="214"/>
      <c r="AA4" s="214"/>
      <c r="AE4" s="214" t="s">
        <v>1067</v>
      </c>
      <c r="AF4" s="214"/>
      <c r="AG4" s="214"/>
      <c r="AH4" s="214"/>
      <c r="AI4" s="214"/>
      <c r="AJ4" s="214"/>
      <c r="AK4" s="214"/>
      <c r="AL4" s="214"/>
      <c r="AP4" s="214" t="s">
        <v>943</v>
      </c>
      <c r="AQ4" s="214"/>
      <c r="AR4" s="214"/>
      <c r="AS4" s="214"/>
      <c r="AT4" s="214"/>
      <c r="AU4" s="214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2" t="s">
        <v>78</v>
      </c>
      <c r="M6" s="223" t="s">
        <v>1068</v>
      </c>
      <c r="N6" s="223" t="s">
        <v>1069</v>
      </c>
      <c r="O6" s="224" t="s">
        <v>667</v>
      </c>
      <c r="P6" s="224"/>
      <c r="Q6" s="149"/>
      <c r="AC6" s="107"/>
      <c r="AN6" s="107"/>
    </row>
    <row r="7" spans="1:47" s="109" customFormat="1" ht="20.85" customHeight="1" x14ac:dyDescent="0.25">
      <c r="C7" s="220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2"/>
      <c r="M7" s="223"/>
      <c r="N7" s="223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20"/>
      <c r="D8" s="128">
        <f>DatosMenores!C49</f>
        <v>1578</v>
      </c>
      <c r="E8" s="128">
        <f>DatosMenores!C50</f>
        <v>113</v>
      </c>
      <c r="F8" s="128">
        <f>DatosMenores!C51</f>
        <v>142</v>
      </c>
      <c r="G8" s="128">
        <f>DatosMenores!C52</f>
        <v>584</v>
      </c>
      <c r="H8" s="122">
        <f>DatosMenores!C53</f>
        <v>49</v>
      </c>
      <c r="I8" s="105"/>
      <c r="L8" s="122">
        <f>DatosMenores!C43</f>
        <v>51</v>
      </c>
      <c r="M8" s="123">
        <f>DatosMenores!C44</f>
        <v>47</v>
      </c>
      <c r="N8" s="123">
        <f>DatosMenores!C45</f>
        <v>462</v>
      </c>
      <c r="O8" s="123">
        <f>DatosMenores!C46</f>
        <v>0</v>
      </c>
      <c r="P8" s="124">
        <f>DatosMenores!C47</f>
        <v>0</v>
      </c>
      <c r="S8" s="122">
        <f>DatosMenores!C25</f>
        <v>62</v>
      </c>
      <c r="T8" s="123">
        <f>SUM(DatosMenores!C26:C29)</f>
        <v>97</v>
      </c>
      <c r="U8" s="123">
        <f>DatosMenores!C30</f>
        <v>2</v>
      </c>
      <c r="V8" s="123">
        <f>DatosMenores!C31</f>
        <v>362</v>
      </c>
      <c r="W8" s="123">
        <f>DatosMenores!C32</f>
        <v>120</v>
      </c>
      <c r="X8" s="123">
        <f>DatosMenores!C33</f>
        <v>0</v>
      </c>
      <c r="Y8" s="123">
        <f>DatosMenores!C35</f>
        <v>18</v>
      </c>
      <c r="Z8" s="123">
        <f>DatosMenores!C34</f>
        <v>7</v>
      </c>
      <c r="AA8" s="124">
        <f>DatosMenores!C36</f>
        <v>65</v>
      </c>
      <c r="AC8" s="107"/>
      <c r="AE8" s="127">
        <f>DatosMenores!C4</f>
        <v>1</v>
      </c>
      <c r="AF8" s="128">
        <f>DatosMenores!C5</f>
        <v>382</v>
      </c>
      <c r="AG8" s="128">
        <f>DatosMenores!C6</f>
        <v>5</v>
      </c>
      <c r="AH8" s="128">
        <f>DatosMenores!C7</f>
        <v>43</v>
      </c>
      <c r="AI8" s="128">
        <f>DatosMenores!C8</f>
        <v>121</v>
      </c>
      <c r="AJ8" s="122">
        <f>DatosMenores!C9</f>
        <v>106</v>
      </c>
      <c r="AK8" s="128">
        <f>DatosMenores!C10</f>
        <v>253</v>
      </c>
      <c r="AL8" s="128">
        <f>DatosMenores!C11</f>
        <v>107</v>
      </c>
      <c r="AM8" s="124">
        <f>DatosMenores!C12</f>
        <v>24</v>
      </c>
      <c r="AN8" s="107"/>
      <c r="AP8" s="127">
        <f>DatosMenores!C60</f>
        <v>279</v>
      </c>
      <c r="AQ8" s="127">
        <f>DatosMenores!C61</f>
        <v>4</v>
      </c>
      <c r="AR8" s="128">
        <f>DatosMenores!C62</f>
        <v>2585</v>
      </c>
      <c r="AS8" s="128">
        <f>DatosMenores!C65</f>
        <v>0</v>
      </c>
      <c r="AT8" s="128">
        <f>DatosMenores!C66</f>
        <v>0</v>
      </c>
      <c r="AU8" s="122">
        <f>DatosMenores!C67</f>
        <v>0</v>
      </c>
    </row>
    <row r="9" spans="1:47" ht="14.85" customHeight="1" x14ac:dyDescent="0.25">
      <c r="B9" s="131"/>
      <c r="C9" s="220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20"/>
      <c r="D10" s="122">
        <f>DatosMenores!C54</f>
        <v>788</v>
      </c>
      <c r="E10" s="123">
        <f>DatosMenores!C55</f>
        <v>105</v>
      </c>
      <c r="F10" s="130">
        <f>DatosMenores!C56</f>
        <v>30</v>
      </c>
      <c r="G10" s="130">
        <f>DatosMenores!C57</f>
        <v>594</v>
      </c>
      <c r="H10" s="130">
        <f>DatosMenores!C58</f>
        <v>268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0</v>
      </c>
      <c r="AF11" s="128">
        <f>DatosMenores!C14</f>
        <v>0</v>
      </c>
      <c r="AG11" s="128">
        <f>DatosMenores!C15</f>
        <v>77</v>
      </c>
      <c r="AH11" s="128">
        <f>DatosMenores!C16</f>
        <v>114</v>
      </c>
      <c r="AI11" s="128">
        <f>DatosMenores!C17</f>
        <v>3</v>
      </c>
      <c r="AJ11" s="128">
        <f>DatosMenores!C19</f>
        <v>0</v>
      </c>
      <c r="AK11" s="128">
        <f>DatosMenores!C20</f>
        <v>0</v>
      </c>
      <c r="AL11" s="124">
        <f>DatosMenores!C18</f>
        <v>133</v>
      </c>
      <c r="AP11" s="127">
        <f>DatosMenores!C69</f>
        <v>0</v>
      </c>
      <c r="AQ11" s="128">
        <f>DatosMenores!C68</f>
        <v>30</v>
      </c>
      <c r="AR11" s="128">
        <f>DatosMenores!C70</f>
        <v>1</v>
      </c>
      <c r="AS11" s="127">
        <f>DatosMenores!C63</f>
        <v>0</v>
      </c>
      <c r="AT11" s="122">
        <f>DatosMenores!C64</f>
        <v>0</v>
      </c>
    </row>
  </sheetData>
  <sheetProtection algorithmName="SHA-512" hashValue="bFwSSia+WCnKLJG+TT8ooZPNpQ7k9gOzTCOV0Wt77PbWd6jZ80fdShtr0WVwEI7SW3IVd0ncuTqLLCpYWo9OhQ==" saltValue="N7PwklrgaKYwf7Lr/KCNP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5" t="s">
        <v>1075</v>
      </c>
      <c r="D1" s="225"/>
      <c r="E1" s="225"/>
      <c r="F1" s="225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6" t="s">
        <v>1076</v>
      </c>
      <c r="D3" s="226"/>
      <c r="E3" s="165"/>
      <c r="F3" s="226" t="s">
        <v>891</v>
      </c>
      <c r="G3" s="226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33</v>
      </c>
      <c r="E4" s="165"/>
      <c r="F4" s="168" t="s">
        <v>1081</v>
      </c>
      <c r="G4" s="170">
        <f>DatosViolenciaDoméstica!E58</f>
        <v>39</v>
      </c>
      <c r="H4" s="171"/>
    </row>
    <row r="5" spans="1:29" x14ac:dyDescent="0.2">
      <c r="C5" s="168" t="s">
        <v>12</v>
      </c>
      <c r="D5" s="169">
        <f>DatosViolenciaDoméstica!C5</f>
        <v>233</v>
      </c>
      <c r="E5" s="165"/>
      <c r="F5" s="168" t="s">
        <v>1082</v>
      </c>
      <c r="G5" s="172">
        <f>DatosViolenciaDoméstica!F58</f>
        <v>52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42</v>
      </c>
      <c r="E6" s="165"/>
    </row>
    <row r="7" spans="1:29" x14ac:dyDescent="0.2">
      <c r="C7" s="168" t="s">
        <v>55</v>
      </c>
      <c r="D7" s="169">
        <f>DatosViolenciaDoméstica!C7</f>
        <v>0</v>
      </c>
      <c r="E7" s="165"/>
    </row>
    <row r="8" spans="1:29" x14ac:dyDescent="0.2">
      <c r="C8" s="168" t="s">
        <v>1084</v>
      </c>
      <c r="D8" s="169">
        <f>DatosViolenciaDoméstica!C8</f>
        <v>0</v>
      </c>
      <c r="E8" s="165"/>
    </row>
    <row r="9" spans="1:29" x14ac:dyDescent="0.2">
      <c r="C9" s="168" t="s">
        <v>1085</v>
      </c>
      <c r="D9" s="174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5"/>
      <c r="G21" s="175"/>
    </row>
    <row r="22" spans="6:29" s="175" customFormat="1" ht="12.75" customHeight="1" x14ac:dyDescent="0.2">
      <c r="F22" s="176"/>
      <c r="G22" s="176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6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59"/>
      <c r="AC25" s="159"/>
    </row>
  </sheetData>
  <sheetProtection algorithmName="SHA-512" hashValue="e4En+6jHvAZ5Dgkw8yGbXjQwCxiIHHVVtbRKX+ZLQPPAQbchhCf3r/EZVFU6NOwfiEDA0hzqFNQKyej36zKdSw==" saltValue="rQYgbcKywLs5kEcSpQaL9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5" t="s">
        <v>1086</v>
      </c>
      <c r="D1" s="225"/>
      <c r="E1" s="225"/>
      <c r="F1" s="225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6" t="s">
        <v>1076</v>
      </c>
      <c r="D3" s="226"/>
      <c r="E3" s="165"/>
      <c r="F3" s="226" t="s">
        <v>891</v>
      </c>
      <c r="G3" s="226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1515</v>
      </c>
      <c r="E4" s="165"/>
      <c r="F4" s="168" t="s">
        <v>1081</v>
      </c>
      <c r="G4" s="170">
        <f>DatosViolenciaGénero!E72</f>
        <v>175</v>
      </c>
      <c r="H4" s="171"/>
    </row>
    <row r="5" spans="1:29" x14ac:dyDescent="0.2">
      <c r="C5" s="168" t="s">
        <v>35</v>
      </c>
      <c r="D5" s="169">
        <f>DatosViolenciaGénero!C5</f>
        <v>1316</v>
      </c>
      <c r="E5" s="165"/>
      <c r="F5" s="168" t="s">
        <v>1082</v>
      </c>
      <c r="G5" s="170">
        <f>DatosViolenciaGénero!F72</f>
        <v>462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80">
        <f>DatosViolenciaGénero!C8</f>
        <v>218</v>
      </c>
      <c r="G6" s="165"/>
    </row>
    <row r="7" spans="1:29" x14ac:dyDescent="0.2">
      <c r="C7" s="168" t="s">
        <v>55</v>
      </c>
      <c r="D7" s="180">
        <f>DatosViolenciaGénero!C9</f>
        <v>4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1</v>
      </c>
      <c r="E8" s="165"/>
    </row>
    <row r="9" spans="1:29" x14ac:dyDescent="0.2">
      <c r="C9" s="168" t="s">
        <v>1088</v>
      </c>
      <c r="D9" s="169">
        <f>DatosViolenciaGénero!C12</f>
        <v>1</v>
      </c>
      <c r="E9" s="165"/>
    </row>
    <row r="10" spans="1:29" x14ac:dyDescent="0.2">
      <c r="C10" s="168" t="s">
        <v>1080</v>
      </c>
      <c r="D10" s="180">
        <f>DatosViolenciaGénero!C6</f>
        <v>242</v>
      </c>
      <c r="G10" s="165"/>
    </row>
    <row r="11" spans="1:29" x14ac:dyDescent="0.2">
      <c r="C11" s="168" t="s">
        <v>1084</v>
      </c>
      <c r="D11" s="180">
        <f>DatosViolenciaGénero!C10</f>
        <v>4</v>
      </c>
      <c r="G11" s="165"/>
    </row>
    <row r="20" spans="3:29" x14ac:dyDescent="0.2">
      <c r="C20" s="175"/>
      <c r="D20" s="175"/>
    </row>
    <row r="21" spans="3:29" x14ac:dyDescent="0.2">
      <c r="C21" s="176"/>
      <c r="D21" s="176"/>
    </row>
    <row r="22" spans="3:29" s="175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6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59"/>
      <c r="AC25" s="159"/>
    </row>
  </sheetData>
  <sheetProtection algorithmName="SHA-512" hashValue="NDIaodaA1sbbJiRNoh8Lqku67itHv+9LaM6mQda4oO6NkLnnolaHYoKcrmDzlhzPKZZzasXAQXXHyuJnFdRk9g==" saltValue="FZglhrJuagiWqkZ4DE5wK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.140625" style="182" customWidth="1"/>
    <col min="16" max="16" width="2.7109375" style="182" customWidth="1"/>
    <col min="17" max="16384" width="11.42578125" style="184"/>
  </cols>
  <sheetData>
    <row r="1" spans="1:16" x14ac:dyDescent="0.2">
      <c r="A1" s="181"/>
      <c r="C1" s="227" t="s">
        <v>1089</v>
      </c>
      <c r="D1" s="227"/>
      <c r="E1" s="227"/>
      <c r="F1" s="181"/>
      <c r="H1" s="183"/>
      <c r="I1" s="183"/>
      <c r="J1" s="183"/>
      <c r="K1" s="181"/>
      <c r="P1" s="181"/>
    </row>
    <row r="2" spans="1:16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2.95" customHeight="1" x14ac:dyDescent="0.2">
      <c r="A3" s="186"/>
      <c r="B3" s="186"/>
      <c r="C3" s="186" t="s">
        <v>1090</v>
      </c>
      <c r="D3" s="186"/>
      <c r="E3" s="186"/>
      <c r="F3" s="186"/>
      <c r="G3" s="186"/>
      <c r="H3" s="186" t="s">
        <v>1091</v>
      </c>
      <c r="I3" s="186"/>
      <c r="J3" s="186"/>
      <c r="K3" s="186"/>
      <c r="L3" s="186"/>
      <c r="M3" s="186" t="s">
        <v>1092</v>
      </c>
      <c r="N3" s="186"/>
      <c r="O3" s="186"/>
      <c r="P3" s="186"/>
    </row>
    <row r="5" spans="1:16" x14ac:dyDescent="0.2">
      <c r="C5" s="187"/>
      <c r="D5" s="187"/>
      <c r="H5" s="187"/>
      <c r="I5" s="187"/>
      <c r="M5" s="187"/>
      <c r="N5" s="187"/>
    </row>
    <row r="6" spans="1:16" x14ac:dyDescent="0.2">
      <c r="C6" s="187"/>
      <c r="D6" s="187"/>
      <c r="H6" s="187"/>
      <c r="I6" s="187"/>
      <c r="M6" s="187"/>
      <c r="N6" s="187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5" spans="1:16" ht="15.75" x14ac:dyDescent="0.25">
      <c r="A25" s="190"/>
      <c r="B25" s="190"/>
      <c r="C25" s="140" t="s">
        <v>1044</v>
      </c>
      <c r="D25" s="141">
        <v>0</v>
      </c>
      <c r="E25" s="190"/>
      <c r="F25" s="190"/>
      <c r="G25" s="190"/>
      <c r="H25" s="140" t="s">
        <v>1044</v>
      </c>
      <c r="I25" s="141">
        <v>0</v>
      </c>
      <c r="J25" s="190"/>
      <c r="K25" s="190"/>
      <c r="L25" s="190"/>
      <c r="M25" s="140" t="s">
        <v>1044</v>
      </c>
      <c r="N25" s="141">
        <v>0</v>
      </c>
      <c r="O25" s="190"/>
      <c r="P25" s="190"/>
    </row>
  </sheetData>
  <sheetProtection algorithmName="SHA-512" hashValue="a/rWK7V8oSX6IymuWm9eyHqGnMT2R91NelxxX8u+lI5MixfO+MAXsGDLgaD39NTChm7TBxQ7R4b8WBHsMzRu+A==" saltValue="dPD7uB8Pr5x/nEHCPhZp8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6" sqref="E26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/>
    <col min="60" max="60" width="54" style="182" customWidth="1"/>
    <col min="61" max="61" width="2.7109375" style="182" customWidth="1"/>
    <col min="62" max="16384" width="11.42578125" style="184"/>
  </cols>
  <sheetData>
    <row r="1" spans="1:61" x14ac:dyDescent="0.2">
      <c r="A1" s="181"/>
      <c r="C1" s="227" t="s">
        <v>1093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1"/>
      <c r="R1" s="183"/>
      <c r="S1" s="183"/>
      <c r="T1" s="183"/>
      <c r="U1" s="181"/>
      <c r="W1" s="183"/>
      <c r="X1" s="183"/>
      <c r="Y1" s="183"/>
      <c r="Z1" s="181"/>
      <c r="AB1" s="183"/>
      <c r="AC1" s="183"/>
      <c r="AD1" s="183"/>
      <c r="AE1" s="181"/>
      <c r="AG1" s="183"/>
      <c r="AH1" s="183"/>
      <c r="AI1" s="183"/>
      <c r="AJ1" s="181"/>
      <c r="AL1" s="183"/>
      <c r="AM1" s="183"/>
      <c r="AN1" s="183"/>
      <c r="AO1" s="181"/>
      <c r="AQ1" s="183"/>
      <c r="AR1" s="183"/>
      <c r="AS1" s="183"/>
      <c r="AT1" s="181"/>
      <c r="AV1" s="183"/>
      <c r="AW1" s="183"/>
      <c r="AX1" s="183"/>
      <c r="AY1" s="181"/>
      <c r="BA1" s="183"/>
      <c r="BB1" s="183"/>
      <c r="BC1" s="183"/>
      <c r="BD1" s="181"/>
      <c r="BF1" s="183"/>
      <c r="BG1" s="183"/>
      <c r="BH1" s="183"/>
      <c r="BI1" s="181"/>
    </row>
    <row r="2" spans="1:61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</row>
    <row r="3" spans="1:61" ht="12.95" customHeight="1" x14ac:dyDescent="0.2">
      <c r="A3" s="186"/>
      <c r="B3" s="186"/>
      <c r="C3" s="186" t="s">
        <v>289</v>
      </c>
      <c r="D3" s="186"/>
      <c r="E3" s="186"/>
      <c r="F3" s="186"/>
      <c r="G3" s="186"/>
      <c r="H3" s="186" t="s">
        <v>898</v>
      </c>
      <c r="I3" s="186"/>
      <c r="J3" s="186"/>
      <c r="K3" s="186"/>
      <c r="L3" s="186"/>
      <c r="M3" s="186" t="s">
        <v>1094</v>
      </c>
      <c r="N3" s="186"/>
      <c r="O3" s="186"/>
      <c r="P3" s="186"/>
      <c r="Q3" s="186"/>
      <c r="R3" s="186" t="s">
        <v>1095</v>
      </c>
      <c r="S3" s="186"/>
      <c r="T3" s="186"/>
      <c r="U3" s="186"/>
      <c r="V3" s="186"/>
      <c r="W3" s="186" t="s">
        <v>1096</v>
      </c>
      <c r="X3" s="186"/>
      <c r="Y3" s="186"/>
      <c r="Z3" s="186"/>
      <c r="AA3" s="186"/>
      <c r="AB3" s="186" t="s">
        <v>902</v>
      </c>
      <c r="AC3" s="186"/>
      <c r="AD3" s="186"/>
      <c r="AE3" s="186"/>
      <c r="AF3" s="186"/>
      <c r="AG3" s="186" t="s">
        <v>903</v>
      </c>
      <c r="AH3" s="186"/>
      <c r="AI3" s="186"/>
      <c r="AJ3" s="186"/>
      <c r="AK3" s="186"/>
      <c r="AL3" s="186" t="s">
        <v>904</v>
      </c>
      <c r="AM3" s="186"/>
      <c r="AN3" s="186"/>
      <c r="AO3" s="186"/>
      <c r="AP3" s="186"/>
      <c r="AQ3" s="186" t="s">
        <v>905</v>
      </c>
      <c r="AR3" s="186"/>
      <c r="AS3" s="186"/>
      <c r="AT3" s="186"/>
      <c r="AU3" s="186"/>
      <c r="AV3" s="186" t="s">
        <v>1092</v>
      </c>
      <c r="AW3" s="186"/>
      <c r="AX3" s="186"/>
      <c r="AY3" s="186"/>
      <c r="AZ3" s="186"/>
      <c r="BA3" s="186" t="s">
        <v>906</v>
      </c>
      <c r="BB3" s="186"/>
      <c r="BC3" s="186"/>
      <c r="BD3" s="186"/>
      <c r="BE3" s="186"/>
      <c r="BF3" s="186" t="s">
        <v>302</v>
      </c>
      <c r="BG3" s="186"/>
      <c r="BH3" s="186"/>
      <c r="BI3" s="186"/>
    </row>
    <row r="5" spans="1:61" x14ac:dyDescent="0.2">
      <c r="C5" s="187"/>
      <c r="D5" s="187"/>
      <c r="H5" s="187"/>
      <c r="I5" s="187"/>
      <c r="M5" s="187"/>
      <c r="N5" s="187"/>
      <c r="R5" s="187"/>
      <c r="S5" s="187"/>
      <c r="W5" s="187"/>
      <c r="X5" s="187"/>
      <c r="AB5" s="187"/>
      <c r="AC5" s="187"/>
      <c r="AG5" s="187"/>
      <c r="AH5" s="187"/>
      <c r="AL5" s="187"/>
      <c r="AM5" s="187"/>
      <c r="AQ5" s="187"/>
      <c r="AR5" s="187"/>
      <c r="AV5" s="187"/>
      <c r="AW5" s="187"/>
      <c r="BA5" s="187"/>
      <c r="BB5" s="187"/>
      <c r="BF5" s="187"/>
      <c r="BG5" s="187"/>
    </row>
    <row r="6" spans="1:61" x14ac:dyDescent="0.2">
      <c r="C6" s="187"/>
      <c r="D6" s="187"/>
      <c r="H6" s="187"/>
      <c r="I6" s="187"/>
      <c r="M6" s="187"/>
      <c r="N6" s="187"/>
      <c r="R6" s="187"/>
      <c r="S6" s="187"/>
      <c r="W6" s="187"/>
      <c r="X6" s="187"/>
      <c r="AB6" s="187"/>
      <c r="AC6" s="187"/>
      <c r="AG6" s="187"/>
      <c r="AH6" s="187"/>
      <c r="AL6" s="187"/>
      <c r="AM6" s="187"/>
      <c r="AQ6" s="187"/>
      <c r="AR6" s="187"/>
      <c r="AV6" s="187"/>
      <c r="AW6" s="187"/>
      <c r="BA6" s="187"/>
      <c r="BB6" s="187"/>
      <c r="BF6" s="187"/>
      <c r="BG6" s="18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</row>
    <row r="23" spans="1:61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</row>
    <row r="25" spans="1:61" ht="15.75" x14ac:dyDescent="0.25">
      <c r="A25" s="190"/>
      <c r="B25" s="190"/>
      <c r="C25" s="140" t="s">
        <v>1044</v>
      </c>
      <c r="D25" s="141">
        <v>0</v>
      </c>
      <c r="E25" s="190"/>
      <c r="F25" s="190"/>
      <c r="G25" s="190"/>
      <c r="H25" s="140" t="s">
        <v>1044</v>
      </c>
      <c r="I25" s="141">
        <v>0</v>
      </c>
      <c r="J25" s="190"/>
      <c r="K25" s="190"/>
      <c r="L25" s="190"/>
      <c r="M25" s="140" t="s">
        <v>1044</v>
      </c>
      <c r="N25" s="141">
        <v>0</v>
      </c>
      <c r="O25" s="190"/>
      <c r="P25" s="190"/>
      <c r="Q25" s="190"/>
      <c r="R25" s="140" t="s">
        <v>1044</v>
      </c>
      <c r="S25" s="141">
        <v>0</v>
      </c>
      <c r="T25" s="190"/>
      <c r="U25" s="190"/>
      <c r="V25" s="190"/>
      <c r="W25" s="140" t="s">
        <v>1044</v>
      </c>
      <c r="X25" s="141">
        <v>0</v>
      </c>
      <c r="Y25" s="190"/>
      <c r="Z25" s="190"/>
      <c r="AA25" s="190"/>
      <c r="AB25" s="140" t="s">
        <v>1044</v>
      </c>
      <c r="AC25" s="141">
        <v>0</v>
      </c>
      <c r="AD25" s="190"/>
      <c r="AE25" s="190"/>
      <c r="AF25" s="190"/>
      <c r="AG25" s="140" t="s">
        <v>1044</v>
      </c>
      <c r="AH25" s="141">
        <v>0</v>
      </c>
      <c r="AI25" s="190"/>
      <c r="AJ25" s="190"/>
      <c r="AK25" s="190"/>
      <c r="AL25" s="140" t="s">
        <v>1044</v>
      </c>
      <c r="AM25" s="141">
        <v>0</v>
      </c>
      <c r="AN25" s="190"/>
      <c r="AO25" s="190"/>
      <c r="AP25" s="190"/>
      <c r="AQ25" s="140" t="s">
        <v>1044</v>
      </c>
      <c r="AR25" s="141">
        <v>0</v>
      </c>
      <c r="AS25" s="190"/>
      <c r="AT25" s="190"/>
      <c r="AU25" s="190"/>
      <c r="AV25" s="140" t="s">
        <v>1044</v>
      </c>
      <c r="AW25" s="141">
        <v>0</v>
      </c>
      <c r="AX25" s="190"/>
      <c r="AY25" s="190"/>
      <c r="AZ25" s="190"/>
      <c r="BA25" s="140" t="s">
        <v>1044</v>
      </c>
      <c r="BB25" s="141">
        <v>0</v>
      </c>
      <c r="BC25" s="190"/>
      <c r="BD25" s="190"/>
      <c r="BE25" s="190"/>
      <c r="BF25" s="140" t="s">
        <v>1044</v>
      </c>
      <c r="BG25" s="141">
        <v>0</v>
      </c>
      <c r="BH25" s="190"/>
      <c r="BI25" s="190"/>
    </row>
  </sheetData>
  <sheetProtection algorithmName="SHA-512" hashValue="YyoF3PX3LxZehzvG2FJt5WsAYkWuKnzoKqfx1p40SaAhyG3fGgQvWeH4Mygw8whVVvgAyPuCcmzvr+fhducQbg==" saltValue="or235Uz6KWZn3LTzlDOGH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88"/>
    <col min="19" max="19" width="2.7109375" style="182" customWidth="1"/>
    <col min="20" max="20" width="7.85546875" style="182" customWidth="1"/>
    <col min="21" max="25" width="11.42578125" style="182"/>
    <col min="26" max="16384" width="11.42578125" style="88"/>
  </cols>
  <sheetData>
    <row r="1" spans="1:26" x14ac:dyDescent="0.2">
      <c r="A1" s="181"/>
      <c r="C1" s="227" t="s">
        <v>1097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3"/>
      <c r="Q1" s="183"/>
      <c r="S1" s="181"/>
      <c r="U1" s="183"/>
      <c r="V1" s="183"/>
      <c r="W1" s="183"/>
      <c r="X1" s="183"/>
      <c r="Y1" s="183"/>
    </row>
    <row r="3" spans="1:26" x14ac:dyDescent="0.2">
      <c r="A3" s="186"/>
      <c r="B3" s="186"/>
      <c r="C3" s="186" t="s">
        <v>1092</v>
      </c>
      <c r="D3" s="186"/>
      <c r="E3" s="186"/>
      <c r="F3" s="186"/>
      <c r="G3" s="186"/>
      <c r="H3" s="186" t="s">
        <v>1098</v>
      </c>
      <c r="I3" s="186"/>
      <c r="J3" s="186"/>
      <c r="K3" s="186"/>
      <c r="L3" s="186"/>
      <c r="M3" s="186" t="s">
        <v>704</v>
      </c>
      <c r="N3" s="186"/>
      <c r="O3" s="186"/>
      <c r="P3" s="186"/>
      <c r="Q3" s="186"/>
      <c r="S3" s="186"/>
      <c r="T3" s="186"/>
      <c r="U3" s="186" t="s">
        <v>705</v>
      </c>
      <c r="V3" s="186"/>
      <c r="W3" s="186"/>
      <c r="X3" s="186"/>
      <c r="Y3" s="186"/>
    </row>
    <row r="5" spans="1:26" ht="36" x14ac:dyDescent="0.2">
      <c r="C5" s="187"/>
      <c r="D5" s="187"/>
      <c r="H5" s="187"/>
      <c r="I5" s="187"/>
      <c r="M5" s="191" t="s">
        <v>848</v>
      </c>
      <c r="N5" s="191" t="s">
        <v>849</v>
      </c>
      <c r="O5" s="191" t="s">
        <v>850</v>
      </c>
      <c r="P5" s="191" t="s">
        <v>851</v>
      </c>
      <c r="Q5" s="191" t="s">
        <v>459</v>
      </c>
      <c r="R5" s="191" t="s">
        <v>852</v>
      </c>
      <c r="U5" s="191" t="s">
        <v>848</v>
      </c>
      <c r="V5" s="191" t="s">
        <v>849</v>
      </c>
      <c r="W5" s="191" t="s">
        <v>850</v>
      </c>
      <c r="X5" s="191" t="s">
        <v>851</v>
      </c>
      <c r="Y5" s="191" t="s">
        <v>459</v>
      </c>
      <c r="Z5" s="191" t="s">
        <v>852</v>
      </c>
    </row>
    <row r="6" spans="1:26" x14ac:dyDescent="0.2">
      <c r="C6" s="187"/>
      <c r="D6" s="187"/>
      <c r="H6" s="187"/>
      <c r="I6" s="187"/>
      <c r="M6" s="192">
        <f>DatosMedioAmbiente!C52</f>
        <v>2</v>
      </c>
      <c r="N6" s="192">
        <f>DatosMedioAmbiente!C54</f>
        <v>3</v>
      </c>
      <c r="O6" s="192">
        <f>DatosMedioAmbiente!C56</f>
        <v>0</v>
      </c>
      <c r="P6" s="192">
        <f>DatosMedioAmbiente!C58</f>
        <v>0</v>
      </c>
      <c r="Q6" s="192">
        <f>DatosMedioAmbiente!C60</f>
        <v>14</v>
      </c>
      <c r="R6" s="192">
        <f>DatosMedioAmbiente!C62</f>
        <v>3</v>
      </c>
      <c r="U6" s="192">
        <f>DatosMedioAmbiente!C53</f>
        <v>2</v>
      </c>
      <c r="V6" s="192">
        <f>DatosMedioAmbiente!C55</f>
        <v>4</v>
      </c>
      <c r="W6" s="192">
        <f>DatosMedioAmbiente!C57</f>
        <v>1</v>
      </c>
      <c r="X6" s="192">
        <f>DatosMedioAmbiente!C59</f>
        <v>2</v>
      </c>
      <c r="Y6" s="192">
        <f>DatosMedioAmbiente!C61</f>
        <v>6</v>
      </c>
      <c r="Z6" s="192">
        <f>DatosMedioAmbiente!C63</f>
        <v>2</v>
      </c>
    </row>
    <row r="25" spans="1:25" ht="15.75" x14ac:dyDescent="0.25">
      <c r="A25" s="190"/>
      <c r="B25" s="190"/>
      <c r="C25" s="140" t="s">
        <v>1044</v>
      </c>
      <c r="D25" s="141">
        <v>0</v>
      </c>
      <c r="E25" s="190"/>
      <c r="F25" s="190"/>
      <c r="G25" s="190"/>
      <c r="H25" s="140" t="s">
        <v>1044</v>
      </c>
      <c r="I25" s="141">
        <v>0</v>
      </c>
      <c r="J25" s="190"/>
      <c r="K25" s="190"/>
      <c r="L25" s="190"/>
      <c r="P25" s="88"/>
      <c r="Q25" s="190"/>
      <c r="R25" s="182"/>
      <c r="U25" s="88"/>
      <c r="V25" s="88"/>
      <c r="W25" s="88"/>
      <c r="X25" s="88"/>
      <c r="Y25" s="88"/>
    </row>
  </sheetData>
  <sheetProtection algorithmName="SHA-512" hashValue="cbBEkMGD05s6Vlx72XMZSl+Jhb9/NZChJdufGbHSCeDIgyEnBlHxBJY6aVu+QwKTbA3ENXpj7WZ4SPzAgWO5rg==" saltValue="L3vyzwtaNOc3VRg7vr3OO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4" t="s">
        <v>16</v>
      </c>
      <c r="B8" s="12" t="s">
        <v>17</v>
      </c>
      <c r="C8" s="13">
        <v>5725</v>
      </c>
      <c r="D8" s="13">
        <v>6232</v>
      </c>
      <c r="E8" s="14">
        <v>-8.1354300385109102E-2</v>
      </c>
    </row>
    <row r="9" spans="1:5" x14ac:dyDescent="0.25">
      <c r="A9" s="195"/>
      <c r="B9" s="12" t="s">
        <v>18</v>
      </c>
      <c r="C9" s="13">
        <v>36515</v>
      </c>
      <c r="D9" s="13">
        <v>38179</v>
      </c>
      <c r="E9" s="14">
        <v>-4.3584169307734601E-2</v>
      </c>
    </row>
    <row r="10" spans="1:5" x14ac:dyDescent="0.25">
      <c r="A10" s="195"/>
      <c r="B10" s="12" t="s">
        <v>19</v>
      </c>
      <c r="C10" s="13">
        <v>36140</v>
      </c>
      <c r="D10" s="13">
        <v>37321</v>
      </c>
      <c r="E10" s="14">
        <v>-3.1644382519225099E-2</v>
      </c>
    </row>
    <row r="11" spans="1:5" x14ac:dyDescent="0.25">
      <c r="A11" s="195"/>
      <c r="B11" s="12" t="s">
        <v>20</v>
      </c>
      <c r="C11" s="13">
        <v>204</v>
      </c>
      <c r="D11" s="13">
        <v>196</v>
      </c>
      <c r="E11" s="14">
        <v>4.08163265306122E-2</v>
      </c>
    </row>
    <row r="12" spans="1:5" x14ac:dyDescent="0.25">
      <c r="A12" s="196"/>
      <c r="B12" s="12" t="s">
        <v>21</v>
      </c>
      <c r="C12" s="13">
        <v>3166</v>
      </c>
      <c r="D12" s="13">
        <v>5725</v>
      </c>
      <c r="E12" s="14">
        <v>-0.446986899563319</v>
      </c>
    </row>
    <row r="13" spans="1:5" x14ac:dyDescent="0.25">
      <c r="A13" s="194" t="s">
        <v>22</v>
      </c>
      <c r="B13" s="12" t="s">
        <v>23</v>
      </c>
      <c r="C13" s="13">
        <v>6112</v>
      </c>
      <c r="D13" s="13">
        <v>6324</v>
      </c>
      <c r="E13" s="14">
        <v>-3.3523086654016397E-2</v>
      </c>
    </row>
    <row r="14" spans="1:5" x14ac:dyDescent="0.25">
      <c r="A14" s="195"/>
      <c r="B14" s="12" t="s">
        <v>24</v>
      </c>
      <c r="C14" s="13">
        <v>3201</v>
      </c>
      <c r="D14" s="13">
        <v>4835</v>
      </c>
      <c r="E14" s="14">
        <v>-0.33795243019648402</v>
      </c>
    </row>
    <row r="15" spans="1:5" x14ac:dyDescent="0.25">
      <c r="A15" s="196"/>
      <c r="B15" s="12" t="s">
        <v>25</v>
      </c>
      <c r="C15" s="13">
        <v>25120</v>
      </c>
      <c r="D15" s="13">
        <v>24624</v>
      </c>
      <c r="E15" s="14">
        <v>2.0142949967511401E-2</v>
      </c>
    </row>
    <row r="16" spans="1:5" x14ac:dyDescent="0.25">
      <c r="A16" s="194" t="s">
        <v>26</v>
      </c>
      <c r="B16" s="12" t="s">
        <v>27</v>
      </c>
      <c r="C16" s="13">
        <v>1063</v>
      </c>
      <c r="D16" s="13">
        <v>838</v>
      </c>
      <c r="E16" s="14">
        <v>0.268496420047733</v>
      </c>
    </row>
    <row r="17" spans="1:5" x14ac:dyDescent="0.25">
      <c r="A17" s="195"/>
      <c r="B17" s="12" t="s">
        <v>28</v>
      </c>
      <c r="C17" s="13">
        <v>3265</v>
      </c>
      <c r="D17" s="13">
        <v>3108</v>
      </c>
      <c r="E17" s="14">
        <v>5.0514800514800499E-2</v>
      </c>
    </row>
    <row r="18" spans="1:5" x14ac:dyDescent="0.25">
      <c r="A18" s="195"/>
      <c r="B18" s="12" t="s">
        <v>29</v>
      </c>
      <c r="C18" s="13">
        <v>29</v>
      </c>
      <c r="D18" s="13">
        <v>61</v>
      </c>
      <c r="E18" s="14">
        <v>-0.52459016393442603</v>
      </c>
    </row>
    <row r="19" spans="1:5" x14ac:dyDescent="0.25">
      <c r="A19" s="195"/>
      <c r="B19" s="12" t="s">
        <v>30</v>
      </c>
      <c r="C19" s="13">
        <v>6</v>
      </c>
      <c r="D19" s="13">
        <v>4</v>
      </c>
      <c r="E19" s="14">
        <v>0.5</v>
      </c>
    </row>
    <row r="20" spans="1:5" x14ac:dyDescent="0.25">
      <c r="A20" s="196"/>
      <c r="B20" s="15" t="s">
        <v>31</v>
      </c>
      <c r="C20" s="16">
        <v>107</v>
      </c>
      <c r="D20" s="16">
        <v>120</v>
      </c>
      <c r="E20" s="17">
        <v>-0.108333333333333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526</v>
      </c>
      <c r="D23" s="13">
        <v>422</v>
      </c>
      <c r="E23" s="14">
        <v>0.24644549763033199</v>
      </c>
    </row>
    <row r="24" spans="1:5" ht="16.7" customHeight="1" x14ac:dyDescent="0.25">
      <c r="A24" s="11" t="s">
        <v>34</v>
      </c>
      <c r="B24" s="19"/>
      <c r="C24" s="16">
        <v>30</v>
      </c>
      <c r="D24" s="16">
        <v>20</v>
      </c>
      <c r="E24" s="17">
        <v>0.5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3508</v>
      </c>
      <c r="D27" s="13">
        <v>3541</v>
      </c>
      <c r="E27" s="14">
        <v>-9.31940129906806E-3</v>
      </c>
    </row>
    <row r="28" spans="1:5" x14ac:dyDescent="0.25">
      <c r="A28" s="194" t="s">
        <v>37</v>
      </c>
      <c r="B28" s="12" t="s">
        <v>38</v>
      </c>
      <c r="C28" s="13">
        <v>320</v>
      </c>
      <c r="D28" s="13">
        <v>338</v>
      </c>
      <c r="E28" s="14">
        <v>-5.32544378698225E-2</v>
      </c>
    </row>
    <row r="29" spans="1:5" x14ac:dyDescent="0.25">
      <c r="A29" s="195"/>
      <c r="B29" s="12" t="s">
        <v>39</v>
      </c>
      <c r="C29" s="13">
        <v>275</v>
      </c>
      <c r="D29" s="13">
        <v>326</v>
      </c>
      <c r="E29" s="14">
        <v>-0.156441717791411</v>
      </c>
    </row>
    <row r="30" spans="1:5" x14ac:dyDescent="0.25">
      <c r="A30" s="195"/>
      <c r="B30" s="12" t="s">
        <v>40</v>
      </c>
      <c r="C30" s="13">
        <v>249</v>
      </c>
      <c r="D30" s="13">
        <v>240</v>
      </c>
      <c r="E30" s="14">
        <v>3.7499999999999999E-2</v>
      </c>
    </row>
    <row r="31" spans="1:5" x14ac:dyDescent="0.25">
      <c r="A31" s="195"/>
      <c r="B31" s="12" t="s">
        <v>41</v>
      </c>
      <c r="C31" s="13">
        <v>158</v>
      </c>
      <c r="D31" s="13">
        <v>167</v>
      </c>
      <c r="E31" s="14">
        <v>-5.3892215568862298E-2</v>
      </c>
    </row>
    <row r="32" spans="1:5" x14ac:dyDescent="0.25">
      <c r="A32" s="196"/>
      <c r="B32" s="15" t="s">
        <v>42</v>
      </c>
      <c r="C32" s="16">
        <v>2506</v>
      </c>
      <c r="D32" s="16">
        <v>2470</v>
      </c>
      <c r="E32" s="17">
        <v>1.4574898785425099E-2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6018</v>
      </c>
      <c r="D35" s="13">
        <v>7127</v>
      </c>
      <c r="E35" s="14">
        <v>-0.15560544408587099</v>
      </c>
    </row>
    <row r="36" spans="1:5" ht="16.7" customHeight="1" x14ac:dyDescent="0.25">
      <c r="A36" s="11" t="s">
        <v>45</v>
      </c>
      <c r="B36" s="19"/>
      <c r="C36" s="16">
        <v>4283</v>
      </c>
      <c r="D36" s="16">
        <v>4563</v>
      </c>
      <c r="E36" s="17">
        <v>-6.1363138286215202E-2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4" t="s">
        <v>47</v>
      </c>
      <c r="B39" s="12" t="s">
        <v>17</v>
      </c>
      <c r="C39" s="13">
        <v>2036</v>
      </c>
      <c r="D39" s="13">
        <v>2138</v>
      </c>
      <c r="E39" s="14">
        <v>-4.77081384471469E-2</v>
      </c>
    </row>
    <row r="40" spans="1:5" x14ac:dyDescent="0.25">
      <c r="A40" s="195"/>
      <c r="B40" s="12" t="s">
        <v>48</v>
      </c>
      <c r="C40" s="13">
        <v>55</v>
      </c>
      <c r="D40" s="13">
        <v>50</v>
      </c>
      <c r="E40" s="14">
        <v>0.1</v>
      </c>
    </row>
    <row r="41" spans="1:5" x14ac:dyDescent="0.25">
      <c r="A41" s="195"/>
      <c r="B41" s="12" t="s">
        <v>49</v>
      </c>
      <c r="C41" s="13">
        <v>3265</v>
      </c>
      <c r="D41" s="13">
        <v>3108</v>
      </c>
      <c r="E41" s="14">
        <v>5.0514800514800499E-2</v>
      </c>
    </row>
    <row r="42" spans="1:5" x14ac:dyDescent="0.25">
      <c r="A42" s="196"/>
      <c r="B42" s="12" t="s">
        <v>21</v>
      </c>
      <c r="C42" s="13">
        <v>2225</v>
      </c>
      <c r="D42" s="13">
        <v>2036</v>
      </c>
      <c r="E42" s="14">
        <v>9.2829076620825096E-2</v>
      </c>
    </row>
    <row r="43" spans="1:5" x14ac:dyDescent="0.25">
      <c r="A43" s="194" t="s">
        <v>50</v>
      </c>
      <c r="B43" s="12" t="s">
        <v>51</v>
      </c>
      <c r="C43" s="13">
        <v>2674</v>
      </c>
      <c r="D43" s="13">
        <v>2514</v>
      </c>
      <c r="E43" s="14">
        <v>6.36435958631663E-2</v>
      </c>
    </row>
    <row r="44" spans="1:5" x14ac:dyDescent="0.25">
      <c r="A44" s="195"/>
      <c r="B44" s="12" t="s">
        <v>52</v>
      </c>
      <c r="C44" s="13">
        <v>65</v>
      </c>
      <c r="D44" s="13">
        <v>72</v>
      </c>
      <c r="E44" s="14">
        <v>-9.7222222222222196E-2</v>
      </c>
    </row>
    <row r="45" spans="1:5" x14ac:dyDescent="0.25">
      <c r="A45" s="195"/>
      <c r="B45" s="12" t="s">
        <v>53</v>
      </c>
      <c r="C45" s="13">
        <v>356</v>
      </c>
      <c r="D45" s="13">
        <v>327</v>
      </c>
      <c r="E45" s="14">
        <v>8.8685015290519906E-2</v>
      </c>
    </row>
    <row r="46" spans="1:5" x14ac:dyDescent="0.25">
      <c r="A46" s="196"/>
      <c r="B46" s="15" t="s">
        <v>54</v>
      </c>
      <c r="C46" s="16">
        <v>64</v>
      </c>
      <c r="D46" s="16">
        <v>53</v>
      </c>
      <c r="E46" s="17">
        <v>0.20754716981132099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4" t="s">
        <v>56</v>
      </c>
      <c r="B49" s="12" t="s">
        <v>49</v>
      </c>
      <c r="C49" s="13">
        <v>58</v>
      </c>
      <c r="D49" s="13">
        <v>83</v>
      </c>
      <c r="E49" s="14">
        <v>-0.30120481927710802</v>
      </c>
    </row>
    <row r="50" spans="1:5" x14ac:dyDescent="0.25">
      <c r="A50" s="195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5"/>
      <c r="B51" s="12" t="s">
        <v>17</v>
      </c>
      <c r="C51" s="13">
        <v>115</v>
      </c>
      <c r="D51" s="13">
        <v>97</v>
      </c>
      <c r="E51" s="14">
        <v>0.185567010309278</v>
      </c>
    </row>
    <row r="52" spans="1:5" x14ac:dyDescent="0.25">
      <c r="A52" s="195"/>
      <c r="B52" s="12" t="s">
        <v>21</v>
      </c>
      <c r="C52" s="13">
        <v>129</v>
      </c>
      <c r="D52" s="13">
        <v>115</v>
      </c>
      <c r="E52" s="14">
        <v>0.121739130434783</v>
      </c>
    </row>
    <row r="53" spans="1:5" x14ac:dyDescent="0.25">
      <c r="A53" s="195"/>
      <c r="B53" s="12" t="s">
        <v>57</v>
      </c>
      <c r="C53" s="13">
        <v>27</v>
      </c>
      <c r="D53" s="13">
        <v>62</v>
      </c>
      <c r="E53" s="14">
        <v>-0.56451612903225801</v>
      </c>
    </row>
    <row r="54" spans="1:5" x14ac:dyDescent="0.25">
      <c r="A54" s="196"/>
      <c r="B54" s="12" t="s">
        <v>58</v>
      </c>
      <c r="C54" s="13">
        <v>0</v>
      </c>
      <c r="D54" s="13">
        <v>1</v>
      </c>
      <c r="E54" s="14">
        <v>-1</v>
      </c>
    </row>
    <row r="55" spans="1:5" x14ac:dyDescent="0.25">
      <c r="A55" s="194" t="s">
        <v>59</v>
      </c>
      <c r="B55" s="12" t="s">
        <v>60</v>
      </c>
      <c r="C55" s="13">
        <v>35</v>
      </c>
      <c r="D55" s="13">
        <v>28</v>
      </c>
      <c r="E55" s="14">
        <v>0.25</v>
      </c>
    </row>
    <row r="56" spans="1:5" x14ac:dyDescent="0.25">
      <c r="A56" s="195"/>
      <c r="B56" s="12" t="s">
        <v>53</v>
      </c>
      <c r="C56" s="13">
        <v>4</v>
      </c>
      <c r="D56" s="13">
        <v>9</v>
      </c>
      <c r="E56" s="14">
        <v>-0.55555555555555602</v>
      </c>
    </row>
    <row r="57" spans="1:5" x14ac:dyDescent="0.25">
      <c r="A57" s="196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4</v>
      </c>
      <c r="E60" s="14">
        <v>-0.75</v>
      </c>
    </row>
    <row r="61" spans="1:5" ht="16.7" customHeight="1" x14ac:dyDescent="0.25">
      <c r="A61" s="11" t="s">
        <v>34</v>
      </c>
      <c r="B61" s="19"/>
      <c r="C61" s="16">
        <v>0</v>
      </c>
      <c r="D61" s="20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7" t="s">
        <v>64</v>
      </c>
      <c r="B64" s="12" t="s">
        <v>44</v>
      </c>
      <c r="C64" s="13">
        <v>13</v>
      </c>
      <c r="D64" s="13">
        <v>11</v>
      </c>
      <c r="E64" s="14">
        <v>0.18181818181818199</v>
      </c>
    </row>
    <row r="65" spans="1:5" x14ac:dyDescent="0.25">
      <c r="A65" s="198"/>
      <c r="B65" s="12" t="s">
        <v>53</v>
      </c>
      <c r="C65" s="13">
        <v>2</v>
      </c>
      <c r="D65" s="13">
        <v>3</v>
      </c>
      <c r="E65" s="14">
        <v>-0.33333333333333298</v>
      </c>
    </row>
    <row r="66" spans="1:5" x14ac:dyDescent="0.25">
      <c r="A66" s="198"/>
      <c r="B66" s="12" t="s">
        <v>60</v>
      </c>
      <c r="C66" s="13">
        <v>6</v>
      </c>
      <c r="D66" s="13">
        <v>2</v>
      </c>
      <c r="E66" s="14">
        <v>2</v>
      </c>
    </row>
    <row r="67" spans="1:5" x14ac:dyDescent="0.25">
      <c r="A67" s="198"/>
      <c r="B67" s="12" t="s">
        <v>65</v>
      </c>
      <c r="C67" s="13">
        <v>6</v>
      </c>
      <c r="D67" s="13">
        <v>2</v>
      </c>
      <c r="E67" s="14">
        <v>2</v>
      </c>
    </row>
    <row r="68" spans="1:5" x14ac:dyDescent="0.25">
      <c r="A68" s="199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4" t="s">
        <v>68</v>
      </c>
      <c r="B71" s="12" t="s">
        <v>69</v>
      </c>
      <c r="C71" s="13">
        <v>4283</v>
      </c>
      <c r="D71" s="13">
        <v>4101</v>
      </c>
      <c r="E71" s="14">
        <v>4.4379419653743001E-2</v>
      </c>
    </row>
    <row r="72" spans="1:5" x14ac:dyDescent="0.25">
      <c r="A72" s="196"/>
      <c r="B72" s="12" t="s">
        <v>70</v>
      </c>
      <c r="C72" s="13">
        <v>259</v>
      </c>
      <c r="D72" s="13">
        <v>279</v>
      </c>
      <c r="E72" s="14">
        <v>-7.1684587813620096E-2</v>
      </c>
    </row>
    <row r="73" spans="1:5" x14ac:dyDescent="0.25">
      <c r="A73" s="194" t="s">
        <v>71</v>
      </c>
      <c r="B73" s="12" t="s">
        <v>69</v>
      </c>
      <c r="C73" s="13">
        <v>2901</v>
      </c>
      <c r="D73" s="13">
        <v>3134</v>
      </c>
      <c r="E73" s="14">
        <v>-7.4345883854499001E-2</v>
      </c>
    </row>
    <row r="74" spans="1:5" x14ac:dyDescent="0.25">
      <c r="A74" s="196"/>
      <c r="B74" s="12" t="s">
        <v>70</v>
      </c>
      <c r="C74" s="13">
        <v>629</v>
      </c>
      <c r="D74" s="13">
        <v>531</v>
      </c>
      <c r="E74" s="14">
        <v>0.184557438794727</v>
      </c>
    </row>
    <row r="75" spans="1:5" x14ac:dyDescent="0.25">
      <c r="A75" s="194" t="s">
        <v>72</v>
      </c>
      <c r="B75" s="12" t="s">
        <v>69</v>
      </c>
      <c r="C75" s="13">
        <v>143</v>
      </c>
      <c r="D75" s="13">
        <v>159</v>
      </c>
      <c r="E75" s="14">
        <v>-0.10062893081761</v>
      </c>
    </row>
    <row r="76" spans="1:5" x14ac:dyDescent="0.25">
      <c r="A76" s="196"/>
      <c r="B76" s="12" t="s">
        <v>70</v>
      </c>
      <c r="C76" s="13">
        <v>48</v>
      </c>
      <c r="D76" s="13">
        <v>34</v>
      </c>
      <c r="E76" s="14">
        <v>0.41176470588235298</v>
      </c>
    </row>
    <row r="77" spans="1:5" x14ac:dyDescent="0.25">
      <c r="A77" s="194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6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1805</v>
      </c>
      <c r="D81" s="13">
        <v>1750</v>
      </c>
      <c r="E81" s="14">
        <v>3.1428571428571403E-2</v>
      </c>
    </row>
    <row r="82" spans="1:6" ht="16.7" customHeight="1" x14ac:dyDescent="0.25">
      <c r="A82" s="11" t="s">
        <v>75</v>
      </c>
      <c r="B82" s="19"/>
      <c r="C82" s="16">
        <v>0</v>
      </c>
      <c r="D82" s="20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1808</v>
      </c>
      <c r="D85" s="13">
        <v>1893</v>
      </c>
      <c r="E85" s="14">
        <v>-4.4902271526677202E-2</v>
      </c>
    </row>
    <row r="86" spans="1:6" ht="16.7" customHeight="1" x14ac:dyDescent="0.25">
      <c r="A86" s="11" t="s">
        <v>78</v>
      </c>
      <c r="B86" s="18"/>
      <c r="C86" s="13">
        <v>1482</v>
      </c>
      <c r="D86" s="13">
        <v>1690</v>
      </c>
      <c r="E86" s="14">
        <v>-0.123076923076923</v>
      </c>
    </row>
    <row r="87" spans="1:6" ht="16.7" customHeight="1" x14ac:dyDescent="0.25">
      <c r="A87" s="11" t="s">
        <v>75</v>
      </c>
      <c r="B87" s="19"/>
      <c r="C87" s="16">
        <v>48</v>
      </c>
      <c r="D87" s="16">
        <v>44</v>
      </c>
      <c r="E87" s="17">
        <v>9.0909090909090898E-2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4" t="s">
        <v>77</v>
      </c>
      <c r="B90" s="12" t="s">
        <v>80</v>
      </c>
      <c r="C90" s="13">
        <v>1481</v>
      </c>
      <c r="D90" s="13">
        <v>1646</v>
      </c>
      <c r="E90" s="14">
        <v>-0.100243013365735</v>
      </c>
    </row>
    <row r="91" spans="1:6" x14ac:dyDescent="0.25">
      <c r="A91" s="195"/>
      <c r="B91" s="12" t="s">
        <v>81</v>
      </c>
      <c r="C91" s="13">
        <v>379</v>
      </c>
      <c r="D91" s="13">
        <v>384</v>
      </c>
      <c r="E91" s="14">
        <v>-1.3020833333333299E-2</v>
      </c>
    </row>
    <row r="92" spans="1:6" x14ac:dyDescent="0.25">
      <c r="A92" s="196"/>
      <c r="B92" s="12" t="s">
        <v>82</v>
      </c>
      <c r="C92" s="13">
        <v>228</v>
      </c>
      <c r="D92" s="13">
        <v>263</v>
      </c>
      <c r="E92" s="14">
        <v>-0.133079847908745</v>
      </c>
    </row>
    <row r="93" spans="1:6" x14ac:dyDescent="0.25">
      <c r="A93" s="194" t="s">
        <v>78</v>
      </c>
      <c r="B93" s="12" t="s">
        <v>83</v>
      </c>
      <c r="C93" s="13">
        <v>159</v>
      </c>
      <c r="D93" s="13">
        <v>151</v>
      </c>
      <c r="E93" s="14">
        <v>5.2980132450331098E-2</v>
      </c>
    </row>
    <row r="94" spans="1:6" x14ac:dyDescent="0.25">
      <c r="A94" s="196"/>
      <c r="B94" s="12" t="s">
        <v>82</v>
      </c>
      <c r="C94" s="13">
        <v>589</v>
      </c>
      <c r="D94" s="13">
        <v>673</v>
      </c>
      <c r="E94" s="14">
        <v>-0.12481426448737</v>
      </c>
    </row>
    <row r="95" spans="1:6" ht="16.7" customHeight="1" x14ac:dyDescent="0.25">
      <c r="A95" s="11" t="s">
        <v>75</v>
      </c>
      <c r="B95" s="19"/>
      <c r="C95" s="16">
        <v>45</v>
      </c>
      <c r="D95" s="16">
        <v>26</v>
      </c>
      <c r="E95" s="17">
        <v>0.73076923076923095</v>
      </c>
    </row>
    <row r="96" spans="1:6" ht="18.399999999999999" customHeight="1" x14ac:dyDescent="0.25">
      <c r="A96" s="5"/>
      <c r="B96" s="200" t="s">
        <v>84</v>
      </c>
      <c r="C96" s="200"/>
      <c r="D96" s="200"/>
      <c r="E96" s="200"/>
      <c r="F96" s="200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4" t="s">
        <v>77</v>
      </c>
      <c r="B98" s="12" t="s">
        <v>80</v>
      </c>
      <c r="C98" s="13">
        <v>6</v>
      </c>
      <c r="D98" s="13">
        <v>4</v>
      </c>
      <c r="E98" s="14">
        <v>0.5</v>
      </c>
    </row>
    <row r="99" spans="1:5" x14ac:dyDescent="0.25">
      <c r="A99" s="195"/>
      <c r="B99" s="12" t="s">
        <v>81</v>
      </c>
      <c r="C99" s="13">
        <v>89</v>
      </c>
      <c r="D99" s="13">
        <v>88</v>
      </c>
      <c r="E99" s="14">
        <v>1.13636363636364E-2</v>
      </c>
    </row>
    <row r="100" spans="1:5" x14ac:dyDescent="0.25">
      <c r="A100" s="196"/>
      <c r="B100" s="12" t="s">
        <v>82</v>
      </c>
      <c r="C100" s="13">
        <v>13</v>
      </c>
      <c r="D100" s="13">
        <v>10</v>
      </c>
      <c r="E100" s="14">
        <v>0.3</v>
      </c>
    </row>
    <row r="101" spans="1:5" x14ac:dyDescent="0.25">
      <c r="A101" s="194" t="s">
        <v>78</v>
      </c>
      <c r="B101" s="12" t="s">
        <v>83</v>
      </c>
      <c r="C101" s="13">
        <v>10</v>
      </c>
      <c r="D101" s="13">
        <v>19</v>
      </c>
      <c r="E101" s="14">
        <v>-0.47368421052631599</v>
      </c>
    </row>
    <row r="102" spans="1:5" x14ac:dyDescent="0.25">
      <c r="A102" s="196"/>
      <c r="B102" s="12" t="s">
        <v>82</v>
      </c>
      <c r="C102" s="13">
        <v>15</v>
      </c>
      <c r="D102" s="13">
        <v>19</v>
      </c>
      <c r="E102" s="14">
        <v>-0.21052631578947401</v>
      </c>
    </row>
    <row r="103" spans="1:5" ht="16.7" customHeight="1" x14ac:dyDescent="0.25">
      <c r="A103" s="11" t="s">
        <v>75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4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6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4" t="s">
        <v>89</v>
      </c>
      <c r="B108" s="12" t="s">
        <v>87</v>
      </c>
      <c r="C108" s="13">
        <v>308</v>
      </c>
      <c r="D108" s="13">
        <v>341</v>
      </c>
      <c r="E108" s="14">
        <v>-9.6774193548387094E-2</v>
      </c>
    </row>
    <row r="109" spans="1:5" x14ac:dyDescent="0.25">
      <c r="A109" s="196"/>
      <c r="B109" s="12" t="s">
        <v>88</v>
      </c>
      <c r="C109" s="13">
        <v>664</v>
      </c>
      <c r="D109" s="13">
        <v>615</v>
      </c>
      <c r="E109" s="14">
        <v>7.96747967479675E-2</v>
      </c>
    </row>
    <row r="110" spans="1:5" x14ac:dyDescent="0.25">
      <c r="A110" s="194" t="s">
        <v>90</v>
      </c>
      <c r="B110" s="12" t="s">
        <v>87</v>
      </c>
      <c r="C110" s="13">
        <v>6590</v>
      </c>
      <c r="D110" s="13">
        <v>5712</v>
      </c>
      <c r="E110" s="14">
        <v>0.15371148459383799</v>
      </c>
    </row>
    <row r="111" spans="1:5" x14ac:dyDescent="0.25">
      <c r="A111" s="196"/>
      <c r="B111" s="12" t="s">
        <v>88</v>
      </c>
      <c r="C111" s="13">
        <v>11422</v>
      </c>
      <c r="D111" s="13">
        <v>9965</v>
      </c>
      <c r="E111" s="14">
        <v>0.14621174109382801</v>
      </c>
    </row>
    <row r="112" spans="1:5" x14ac:dyDescent="0.25">
      <c r="A112" s="194" t="s">
        <v>91</v>
      </c>
      <c r="B112" s="12" t="s">
        <v>87</v>
      </c>
      <c r="C112" s="13">
        <v>171</v>
      </c>
      <c r="D112" s="13">
        <v>175</v>
      </c>
      <c r="E112" s="14">
        <v>-2.2857142857142899E-2</v>
      </c>
    </row>
    <row r="113" spans="1:5" x14ac:dyDescent="0.25">
      <c r="A113" s="196"/>
      <c r="B113" s="15" t="s">
        <v>88</v>
      </c>
      <c r="C113" s="16">
        <v>279</v>
      </c>
      <c r="D113" s="16">
        <v>287</v>
      </c>
      <c r="E113" s="17">
        <v>-2.78745644599303E-2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4" t="s">
        <v>93</v>
      </c>
      <c r="B116" s="12" t="s">
        <v>94</v>
      </c>
      <c r="C116" s="13">
        <v>124</v>
      </c>
      <c r="D116" s="13">
        <v>135</v>
      </c>
      <c r="E116" s="14">
        <v>-8.1481481481481502E-2</v>
      </c>
    </row>
    <row r="117" spans="1:5" x14ac:dyDescent="0.25">
      <c r="A117" s="196"/>
      <c r="B117" s="12" t="s">
        <v>95</v>
      </c>
      <c r="C117" s="13">
        <v>6</v>
      </c>
      <c r="D117" s="13">
        <v>2</v>
      </c>
      <c r="E117" s="14">
        <v>2</v>
      </c>
    </row>
    <row r="118" spans="1:5" x14ac:dyDescent="0.25">
      <c r="A118" s="194" t="s">
        <v>96</v>
      </c>
      <c r="B118" s="12" t="s">
        <v>94</v>
      </c>
      <c r="C118" s="13">
        <v>4</v>
      </c>
      <c r="D118" s="13">
        <v>0</v>
      </c>
      <c r="E118" s="14">
        <v>0</v>
      </c>
    </row>
    <row r="119" spans="1:5" x14ac:dyDescent="0.25">
      <c r="A119" s="196"/>
      <c r="B119" s="12" t="s">
        <v>95</v>
      </c>
      <c r="C119" s="13">
        <v>2</v>
      </c>
      <c r="D119" s="13">
        <v>0</v>
      </c>
      <c r="E119" s="14">
        <v>0</v>
      </c>
    </row>
    <row r="120" spans="1:5" x14ac:dyDescent="0.25">
      <c r="A120" s="194" t="s">
        <v>97</v>
      </c>
      <c r="B120" s="12" t="s">
        <v>94</v>
      </c>
      <c r="C120" s="13">
        <v>2</v>
      </c>
      <c r="D120" s="13">
        <v>0</v>
      </c>
      <c r="E120" s="14">
        <v>0</v>
      </c>
    </row>
    <row r="121" spans="1:5" x14ac:dyDescent="0.25">
      <c r="A121" s="196"/>
      <c r="B121" s="15" t="s">
        <v>98</v>
      </c>
      <c r="C121" s="20"/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254</v>
      </c>
      <c r="D124" s="13">
        <v>295</v>
      </c>
      <c r="E124" s="14">
        <v>-0.13898305084745799</v>
      </c>
    </row>
    <row r="125" spans="1:5" x14ac:dyDescent="0.25">
      <c r="A125" s="194" t="s">
        <v>101</v>
      </c>
      <c r="B125" s="12" t="s">
        <v>102</v>
      </c>
      <c r="C125" s="13">
        <v>31</v>
      </c>
      <c r="D125" s="13">
        <v>19</v>
      </c>
      <c r="E125" s="14">
        <v>0.63157894736842102</v>
      </c>
    </row>
    <row r="126" spans="1:5" x14ac:dyDescent="0.25">
      <c r="A126" s="195"/>
      <c r="B126" s="12" t="s">
        <v>103</v>
      </c>
      <c r="C126" s="13">
        <v>102</v>
      </c>
      <c r="D126" s="13">
        <v>134</v>
      </c>
      <c r="E126" s="14">
        <v>-0.238805970149254</v>
      </c>
    </row>
    <row r="127" spans="1:5" x14ac:dyDescent="0.25">
      <c r="A127" s="195"/>
      <c r="B127" s="12" t="s">
        <v>104</v>
      </c>
      <c r="C127" s="13">
        <v>14</v>
      </c>
      <c r="D127" s="13">
        <v>9</v>
      </c>
      <c r="E127" s="14">
        <v>0.55555555555555602</v>
      </c>
    </row>
    <row r="128" spans="1:5" x14ac:dyDescent="0.25">
      <c r="A128" s="195"/>
      <c r="B128" s="12" t="s">
        <v>105</v>
      </c>
      <c r="C128" s="13">
        <v>1</v>
      </c>
      <c r="D128" s="13">
        <v>27</v>
      </c>
      <c r="E128" s="14">
        <v>-0.96296296296296302</v>
      </c>
    </row>
    <row r="129" spans="1:5" x14ac:dyDescent="0.25">
      <c r="A129" s="195"/>
      <c r="B129" s="12" t="s">
        <v>106</v>
      </c>
      <c r="C129" s="13">
        <v>101</v>
      </c>
      <c r="D129" s="13">
        <v>93</v>
      </c>
      <c r="E129" s="14">
        <v>8.6021505376344107E-2</v>
      </c>
    </row>
    <row r="130" spans="1:5" x14ac:dyDescent="0.25">
      <c r="A130" s="196"/>
      <c r="B130" s="12" t="s">
        <v>107</v>
      </c>
      <c r="C130" s="13">
        <v>5</v>
      </c>
      <c r="D130" s="13">
        <v>13</v>
      </c>
      <c r="E130" s="14">
        <v>-0.61538461538461497</v>
      </c>
    </row>
    <row r="131" spans="1:5" x14ac:dyDescent="0.25">
      <c r="A131" s="194" t="s">
        <v>108</v>
      </c>
      <c r="B131" s="12" t="s">
        <v>109</v>
      </c>
      <c r="C131" s="13">
        <v>57</v>
      </c>
      <c r="D131" s="13">
        <v>76</v>
      </c>
      <c r="E131" s="14">
        <v>-0.25</v>
      </c>
    </row>
    <row r="132" spans="1:5" x14ac:dyDescent="0.25">
      <c r="A132" s="196"/>
      <c r="B132" s="12" t="s">
        <v>110</v>
      </c>
      <c r="C132" s="13">
        <v>141</v>
      </c>
      <c r="D132" s="13">
        <v>236</v>
      </c>
      <c r="E132" s="14">
        <v>-0.40254237288135603</v>
      </c>
    </row>
    <row r="133" spans="1:5" x14ac:dyDescent="0.25">
      <c r="A133" s="194" t="s">
        <v>111</v>
      </c>
      <c r="B133" s="12" t="s">
        <v>17</v>
      </c>
      <c r="C133" s="13">
        <v>29</v>
      </c>
      <c r="D133" s="13">
        <v>46</v>
      </c>
      <c r="E133" s="14">
        <v>-0.36956521739130399</v>
      </c>
    </row>
    <row r="134" spans="1:5" x14ac:dyDescent="0.25">
      <c r="A134" s="196"/>
      <c r="B134" s="12" t="s">
        <v>21</v>
      </c>
      <c r="C134" s="13">
        <v>56</v>
      </c>
      <c r="D134" s="13">
        <v>29</v>
      </c>
      <c r="E134" s="14">
        <v>0.931034482758621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4" t="s">
        <v>114</v>
      </c>
      <c r="B138" s="12" t="s">
        <v>115</v>
      </c>
      <c r="C138" s="13">
        <v>2215</v>
      </c>
      <c r="D138" s="13">
        <v>2195</v>
      </c>
      <c r="E138" s="14">
        <v>9.1116173120728908E-3</v>
      </c>
    </row>
    <row r="139" spans="1:5" x14ac:dyDescent="0.25">
      <c r="A139" s="195"/>
      <c r="B139" s="12" t="s">
        <v>116</v>
      </c>
      <c r="C139" s="13">
        <v>623</v>
      </c>
      <c r="D139" s="13">
        <v>619</v>
      </c>
      <c r="E139" s="14">
        <v>6.4620355411954796E-3</v>
      </c>
    </row>
    <row r="140" spans="1:5" x14ac:dyDescent="0.25">
      <c r="A140" s="195"/>
      <c r="B140" s="12" t="s">
        <v>117</v>
      </c>
      <c r="C140" s="13">
        <v>257</v>
      </c>
      <c r="D140" s="13">
        <v>244</v>
      </c>
      <c r="E140" s="14">
        <v>5.3278688524590202E-2</v>
      </c>
    </row>
    <row r="141" spans="1:5" x14ac:dyDescent="0.25">
      <c r="A141" s="195"/>
      <c r="B141" s="12" t="s">
        <v>118</v>
      </c>
      <c r="C141" s="13">
        <v>411</v>
      </c>
      <c r="D141" s="13">
        <v>400</v>
      </c>
      <c r="E141" s="14">
        <v>2.75E-2</v>
      </c>
    </row>
    <row r="142" spans="1:5" x14ac:dyDescent="0.25">
      <c r="A142" s="195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5"/>
      <c r="B143" s="12" t="s">
        <v>120</v>
      </c>
      <c r="C143" s="13">
        <v>13</v>
      </c>
      <c r="D143" s="13">
        <v>14</v>
      </c>
      <c r="E143" s="14">
        <v>-7.1428571428571397E-2</v>
      </c>
    </row>
    <row r="144" spans="1:5" x14ac:dyDescent="0.25">
      <c r="A144" s="195"/>
      <c r="B144" s="12" t="s">
        <v>121</v>
      </c>
      <c r="C144" s="13">
        <v>790</v>
      </c>
      <c r="D144" s="13">
        <v>798</v>
      </c>
      <c r="E144" s="14">
        <v>-1.00250626566416E-2</v>
      </c>
    </row>
    <row r="145" spans="1:5" x14ac:dyDescent="0.25">
      <c r="A145" s="195"/>
      <c r="B145" s="12" t="s">
        <v>122</v>
      </c>
      <c r="C145" s="13">
        <v>11</v>
      </c>
      <c r="D145" s="13">
        <v>10</v>
      </c>
      <c r="E145" s="14">
        <v>0.1</v>
      </c>
    </row>
    <row r="146" spans="1:5" x14ac:dyDescent="0.25">
      <c r="A146" s="195"/>
      <c r="B146" s="12" t="s">
        <v>123</v>
      </c>
      <c r="C146" s="13">
        <v>285</v>
      </c>
      <c r="D146" s="13">
        <v>280</v>
      </c>
      <c r="E146" s="14">
        <v>1.7857142857142901E-2</v>
      </c>
    </row>
    <row r="147" spans="1:5" x14ac:dyDescent="0.25">
      <c r="A147" s="195"/>
      <c r="B147" s="12" t="s">
        <v>124</v>
      </c>
      <c r="C147" s="13">
        <v>390</v>
      </c>
      <c r="D147" s="13">
        <v>400</v>
      </c>
      <c r="E147" s="14">
        <v>-2.5000000000000001E-2</v>
      </c>
    </row>
    <row r="148" spans="1:5" x14ac:dyDescent="0.25">
      <c r="A148" s="195"/>
      <c r="B148" s="12" t="s">
        <v>125</v>
      </c>
      <c r="C148" s="13">
        <v>10</v>
      </c>
      <c r="D148" s="13">
        <v>16</v>
      </c>
      <c r="E148" s="14">
        <v>-0.375</v>
      </c>
    </row>
    <row r="149" spans="1:5" x14ac:dyDescent="0.25">
      <c r="A149" s="195"/>
      <c r="B149" s="12" t="s">
        <v>126</v>
      </c>
      <c r="C149" s="13">
        <v>201</v>
      </c>
      <c r="D149" s="13">
        <v>195</v>
      </c>
      <c r="E149" s="14">
        <v>3.0769230769230799E-2</v>
      </c>
    </row>
    <row r="150" spans="1:5" x14ac:dyDescent="0.25">
      <c r="A150" s="195"/>
      <c r="B150" s="12" t="s">
        <v>127</v>
      </c>
      <c r="C150" s="13">
        <v>3</v>
      </c>
      <c r="D150" s="13">
        <v>4</v>
      </c>
      <c r="E150" s="14">
        <v>-0.25</v>
      </c>
    </row>
    <row r="151" spans="1:5" x14ac:dyDescent="0.25">
      <c r="A151" s="195"/>
      <c r="B151" s="12" t="s">
        <v>128</v>
      </c>
      <c r="C151" s="13">
        <v>0</v>
      </c>
      <c r="D151" s="22"/>
      <c r="E151" s="14">
        <v>0</v>
      </c>
    </row>
    <row r="152" spans="1:5" x14ac:dyDescent="0.25">
      <c r="A152" s="195"/>
      <c r="B152" s="12" t="s">
        <v>129</v>
      </c>
      <c r="C152" s="13">
        <v>8</v>
      </c>
      <c r="D152" s="13">
        <v>7</v>
      </c>
      <c r="E152" s="14">
        <v>0.14285714285714299</v>
      </c>
    </row>
    <row r="153" spans="1:5" x14ac:dyDescent="0.25">
      <c r="A153" s="195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5"/>
      <c r="B154" s="12" t="s">
        <v>131</v>
      </c>
      <c r="C154" s="13">
        <v>6</v>
      </c>
      <c r="D154" s="13">
        <v>3</v>
      </c>
      <c r="E154" s="14">
        <v>1</v>
      </c>
    </row>
    <row r="155" spans="1:5" x14ac:dyDescent="0.25">
      <c r="A155" s="196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4" t="s">
        <v>133</v>
      </c>
      <c r="B156" s="12" t="s">
        <v>115</v>
      </c>
      <c r="C156" s="13">
        <v>2243</v>
      </c>
      <c r="D156" s="13">
        <v>2227</v>
      </c>
      <c r="E156" s="14">
        <v>7.18455321059722E-3</v>
      </c>
    </row>
    <row r="157" spans="1:5" x14ac:dyDescent="0.25">
      <c r="A157" s="195"/>
      <c r="B157" s="12" t="s">
        <v>116</v>
      </c>
      <c r="C157" s="13">
        <v>623</v>
      </c>
      <c r="D157" s="13">
        <v>619</v>
      </c>
      <c r="E157" s="14">
        <v>6.4620355411954796E-3</v>
      </c>
    </row>
    <row r="158" spans="1:5" x14ac:dyDescent="0.25">
      <c r="A158" s="195"/>
      <c r="B158" s="12" t="s">
        <v>117</v>
      </c>
      <c r="C158" s="13">
        <v>257</v>
      </c>
      <c r="D158" s="13">
        <v>244</v>
      </c>
      <c r="E158" s="14">
        <v>5.3278688524590202E-2</v>
      </c>
    </row>
    <row r="159" spans="1:5" x14ac:dyDescent="0.25">
      <c r="A159" s="195"/>
      <c r="B159" s="12" t="s">
        <v>118</v>
      </c>
      <c r="C159" s="13">
        <v>400</v>
      </c>
      <c r="D159" s="13">
        <v>400</v>
      </c>
      <c r="E159" s="14">
        <v>0</v>
      </c>
    </row>
    <row r="160" spans="1:5" x14ac:dyDescent="0.25">
      <c r="A160" s="195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5"/>
      <c r="B161" s="12" t="s">
        <v>120</v>
      </c>
      <c r="C161" s="13">
        <v>13</v>
      </c>
      <c r="D161" s="13">
        <v>14</v>
      </c>
      <c r="E161" s="14">
        <v>-7.1428571428571397E-2</v>
      </c>
    </row>
    <row r="162" spans="1:5" x14ac:dyDescent="0.25">
      <c r="A162" s="195"/>
      <c r="B162" s="12" t="s">
        <v>121</v>
      </c>
      <c r="C162" s="13">
        <v>830</v>
      </c>
      <c r="D162" s="13">
        <v>870</v>
      </c>
      <c r="E162" s="14">
        <v>-4.5977011494252901E-2</v>
      </c>
    </row>
    <row r="163" spans="1:5" x14ac:dyDescent="0.25">
      <c r="A163" s="195"/>
      <c r="B163" s="12" t="s">
        <v>122</v>
      </c>
      <c r="C163" s="13">
        <v>11</v>
      </c>
      <c r="D163" s="13">
        <v>10</v>
      </c>
      <c r="E163" s="14">
        <v>0.1</v>
      </c>
    </row>
    <row r="164" spans="1:5" x14ac:dyDescent="0.25">
      <c r="A164" s="195"/>
      <c r="B164" s="12" t="s">
        <v>123</v>
      </c>
      <c r="C164" s="13">
        <v>285</v>
      </c>
      <c r="D164" s="13">
        <v>280</v>
      </c>
      <c r="E164" s="14">
        <v>1.7857142857142901E-2</v>
      </c>
    </row>
    <row r="165" spans="1:5" x14ac:dyDescent="0.25">
      <c r="A165" s="195"/>
      <c r="B165" s="12" t="s">
        <v>124</v>
      </c>
      <c r="C165" s="13">
        <v>405</v>
      </c>
      <c r="D165" s="13">
        <v>412</v>
      </c>
      <c r="E165" s="14">
        <v>-1.6990291262135901E-2</v>
      </c>
    </row>
    <row r="166" spans="1:5" x14ac:dyDescent="0.25">
      <c r="A166" s="195"/>
      <c r="B166" s="12" t="s">
        <v>125</v>
      </c>
      <c r="C166" s="13">
        <v>16</v>
      </c>
      <c r="D166" s="13">
        <v>16</v>
      </c>
      <c r="E166" s="14">
        <v>0</v>
      </c>
    </row>
    <row r="167" spans="1:5" x14ac:dyDescent="0.25">
      <c r="A167" s="195"/>
      <c r="B167" s="12" t="s">
        <v>126</v>
      </c>
      <c r="C167" s="13">
        <v>201</v>
      </c>
      <c r="D167" s="13">
        <v>195</v>
      </c>
      <c r="E167" s="14">
        <v>3.0769230769230799E-2</v>
      </c>
    </row>
    <row r="168" spans="1:5" x14ac:dyDescent="0.25">
      <c r="A168" s="195"/>
      <c r="B168" s="12" t="s">
        <v>127</v>
      </c>
      <c r="C168" s="13">
        <v>3</v>
      </c>
      <c r="D168" s="13">
        <v>4</v>
      </c>
      <c r="E168" s="14">
        <v>-0.25</v>
      </c>
    </row>
    <row r="169" spans="1:5" x14ac:dyDescent="0.25">
      <c r="A169" s="195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5"/>
      <c r="B170" s="12" t="s">
        <v>129</v>
      </c>
      <c r="C170" s="13">
        <v>8</v>
      </c>
      <c r="D170" s="13">
        <v>7</v>
      </c>
      <c r="E170" s="14">
        <v>0.14285714285714299</v>
      </c>
    </row>
    <row r="171" spans="1:5" x14ac:dyDescent="0.25">
      <c r="A171" s="195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5"/>
      <c r="B172" s="12" t="s">
        <v>131</v>
      </c>
      <c r="C172" s="13">
        <v>6</v>
      </c>
      <c r="D172" s="13">
        <v>3</v>
      </c>
      <c r="E172" s="14">
        <v>1</v>
      </c>
    </row>
    <row r="173" spans="1:5" x14ac:dyDescent="0.25">
      <c r="A173" s="196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1344</v>
      </c>
      <c r="D176" s="13">
        <v>1737</v>
      </c>
      <c r="E176" s="14">
        <v>-0.226252158894646</v>
      </c>
    </row>
    <row r="177" spans="1:5" ht="16.7" customHeight="1" x14ac:dyDescent="0.25">
      <c r="A177" s="11" t="s">
        <v>136</v>
      </c>
      <c r="B177" s="18"/>
      <c r="C177" s="13">
        <v>242</v>
      </c>
      <c r="D177" s="13">
        <v>272</v>
      </c>
      <c r="E177" s="14">
        <v>-0.110294117647059</v>
      </c>
    </row>
    <row r="178" spans="1:5" ht="16.7" customHeight="1" x14ac:dyDescent="0.25">
      <c r="A178" s="11" t="s">
        <v>137</v>
      </c>
      <c r="B178" s="19"/>
      <c r="C178" s="16">
        <v>676</v>
      </c>
      <c r="D178" s="16">
        <v>998</v>
      </c>
      <c r="E178" s="17">
        <v>-0.32264529058116198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4" t="s">
        <v>139</v>
      </c>
      <c r="B181" s="12" t="s">
        <v>140</v>
      </c>
      <c r="C181" s="13">
        <v>329</v>
      </c>
      <c r="D181" s="13">
        <v>464</v>
      </c>
      <c r="E181" s="14">
        <v>-0.29094827586206901</v>
      </c>
    </row>
    <row r="182" spans="1:5" x14ac:dyDescent="0.25">
      <c r="A182" s="195"/>
      <c r="B182" s="12" t="s">
        <v>17</v>
      </c>
      <c r="C182" s="13">
        <v>36</v>
      </c>
      <c r="D182" s="13">
        <v>17</v>
      </c>
      <c r="E182" s="14">
        <v>1.1176470588235301</v>
      </c>
    </row>
    <row r="183" spans="1:5" x14ac:dyDescent="0.25">
      <c r="A183" s="196"/>
      <c r="B183" s="12" t="s">
        <v>21</v>
      </c>
      <c r="C183" s="13">
        <v>26</v>
      </c>
      <c r="D183" s="13">
        <v>72</v>
      </c>
      <c r="E183" s="14">
        <v>-0.63888888888888895</v>
      </c>
    </row>
    <row r="184" spans="1:5" x14ac:dyDescent="0.25">
      <c r="A184" s="194" t="s">
        <v>141</v>
      </c>
      <c r="B184" s="12" t="s">
        <v>142</v>
      </c>
      <c r="C184" s="13">
        <v>279</v>
      </c>
      <c r="D184" s="13">
        <v>397</v>
      </c>
      <c r="E184" s="14">
        <v>-0.29722921914357697</v>
      </c>
    </row>
    <row r="185" spans="1:5" x14ac:dyDescent="0.25">
      <c r="A185" s="195"/>
      <c r="B185" s="12" t="s">
        <v>143</v>
      </c>
      <c r="C185" s="13">
        <v>311</v>
      </c>
      <c r="D185" s="13">
        <v>236</v>
      </c>
      <c r="E185" s="14">
        <v>0.31779661016949201</v>
      </c>
    </row>
    <row r="186" spans="1:5" x14ac:dyDescent="0.25">
      <c r="A186" s="196"/>
      <c r="B186" s="12" t="s">
        <v>144</v>
      </c>
      <c r="C186" s="13">
        <v>4</v>
      </c>
      <c r="D186" s="13">
        <v>18</v>
      </c>
      <c r="E186" s="14">
        <v>-0.77777777777777801</v>
      </c>
    </row>
    <row r="187" spans="1:5" ht="16.7" customHeight="1" x14ac:dyDescent="0.25">
      <c r="A187" s="11" t="s">
        <v>145</v>
      </c>
      <c r="B187" s="19"/>
      <c r="C187" s="16">
        <v>233</v>
      </c>
      <c r="D187" s="16">
        <v>231</v>
      </c>
      <c r="E187" s="17">
        <v>8.6580086580086597E-3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129</v>
      </c>
      <c r="D190" s="13">
        <v>123</v>
      </c>
      <c r="E190" s="14">
        <v>4.8780487804878002E-2</v>
      </c>
    </row>
    <row r="191" spans="1:5" x14ac:dyDescent="0.25">
      <c r="A191" s="194" t="s">
        <v>148</v>
      </c>
      <c r="B191" s="12" t="s">
        <v>149</v>
      </c>
      <c r="C191" s="13">
        <v>4</v>
      </c>
      <c r="D191" s="13">
        <v>5</v>
      </c>
      <c r="E191" s="14">
        <v>-0.2</v>
      </c>
    </row>
    <row r="192" spans="1:5" x14ac:dyDescent="0.25">
      <c r="A192" s="195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6"/>
      <c r="B193" s="12" t="s">
        <v>151</v>
      </c>
      <c r="C193" s="13">
        <v>3</v>
      </c>
      <c r="D193" s="13">
        <v>2</v>
      </c>
      <c r="E193" s="14">
        <v>0.5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474</v>
      </c>
      <c r="D195" s="13">
        <v>213</v>
      </c>
      <c r="E195" s="14">
        <v>1.22535211267606</v>
      </c>
    </row>
    <row r="196" spans="1:5" ht="16.7" customHeight="1" x14ac:dyDescent="0.25">
      <c r="A196" s="11" t="s">
        <v>107</v>
      </c>
      <c r="B196" s="19"/>
      <c r="C196" s="16">
        <v>349</v>
      </c>
      <c r="D196" s="16">
        <v>347</v>
      </c>
      <c r="E196" s="17">
        <v>5.7636887608069204E-3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70</v>
      </c>
      <c r="D199" s="13">
        <v>69</v>
      </c>
      <c r="E199" s="14">
        <v>1.4492753623188401E-2</v>
      </c>
    </row>
    <row r="200" spans="1:5" x14ac:dyDescent="0.25">
      <c r="A200" s="194" t="s">
        <v>65</v>
      </c>
      <c r="B200" s="12" t="s">
        <v>156</v>
      </c>
      <c r="C200" s="13">
        <v>73</v>
      </c>
      <c r="D200" s="13">
        <v>59</v>
      </c>
      <c r="E200" s="14">
        <v>0.23728813559322001</v>
      </c>
    </row>
    <row r="201" spans="1:5" x14ac:dyDescent="0.25">
      <c r="A201" s="196"/>
      <c r="B201" s="12" t="s">
        <v>107</v>
      </c>
      <c r="C201" s="13">
        <v>214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45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4" t="s">
        <v>161</v>
      </c>
      <c r="B207" s="12" t="s">
        <v>162</v>
      </c>
      <c r="C207" s="13">
        <v>2</v>
      </c>
      <c r="D207" s="13">
        <v>3</v>
      </c>
      <c r="E207" s="14">
        <v>-0.33333333333333298</v>
      </c>
    </row>
    <row r="208" spans="1:5" x14ac:dyDescent="0.25">
      <c r="A208" s="196"/>
      <c r="B208" s="12" t="s">
        <v>163</v>
      </c>
      <c r="C208" s="13">
        <v>28</v>
      </c>
      <c r="D208" s="13">
        <v>14</v>
      </c>
      <c r="E208" s="14">
        <v>1</v>
      </c>
    </row>
    <row r="209" spans="1:5" ht="16.7" customHeight="1" x14ac:dyDescent="0.25">
      <c r="A209" s="11" t="s">
        <v>164</v>
      </c>
      <c r="B209" s="18"/>
      <c r="C209" s="13">
        <v>0</v>
      </c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4" t="s">
        <v>172</v>
      </c>
      <c r="B218" s="12" t="s">
        <v>173</v>
      </c>
      <c r="C218" s="13">
        <v>3</v>
      </c>
      <c r="D218" s="13">
        <v>3</v>
      </c>
      <c r="E218" s="23">
        <v>1</v>
      </c>
    </row>
    <row r="219" spans="1:5" x14ac:dyDescent="0.25">
      <c r="A219" s="195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5"/>
      <c r="B220" s="12" t="s">
        <v>175</v>
      </c>
      <c r="C220" s="13">
        <v>24</v>
      </c>
      <c r="D220" s="13">
        <v>28</v>
      </c>
      <c r="E220" s="23">
        <v>6</v>
      </c>
    </row>
    <row r="221" spans="1:5" x14ac:dyDescent="0.25">
      <c r="A221" s="195"/>
      <c r="B221" s="12" t="s">
        <v>176</v>
      </c>
      <c r="C221" s="13">
        <v>45</v>
      </c>
      <c r="D221" s="13">
        <v>24</v>
      </c>
      <c r="E221" s="23">
        <v>0</v>
      </c>
    </row>
    <row r="222" spans="1:5" x14ac:dyDescent="0.25">
      <c r="A222" s="195"/>
      <c r="B222" s="12" t="s">
        <v>177</v>
      </c>
      <c r="C222" s="13">
        <v>572</v>
      </c>
      <c r="D222" s="13">
        <v>470</v>
      </c>
      <c r="E222" s="23">
        <v>160</v>
      </c>
    </row>
    <row r="223" spans="1:5" x14ac:dyDescent="0.25">
      <c r="A223" s="195"/>
      <c r="B223" s="12" t="s">
        <v>178</v>
      </c>
      <c r="C223" s="13">
        <v>645</v>
      </c>
      <c r="D223" s="13">
        <v>300</v>
      </c>
      <c r="E223" s="23">
        <v>0</v>
      </c>
    </row>
    <row r="224" spans="1:5" x14ac:dyDescent="0.25">
      <c r="A224" s="195"/>
      <c r="B224" s="12" t="s">
        <v>179</v>
      </c>
      <c r="C224" s="13">
        <v>524</v>
      </c>
      <c r="D224" s="13">
        <v>385</v>
      </c>
      <c r="E224" s="23">
        <v>150</v>
      </c>
    </row>
    <row r="225" spans="1:5" x14ac:dyDescent="0.25">
      <c r="A225" s="195"/>
      <c r="B225" s="12" t="s">
        <v>180</v>
      </c>
      <c r="C225" s="13">
        <v>269</v>
      </c>
      <c r="D225" s="13">
        <v>163</v>
      </c>
      <c r="E225" s="23">
        <v>0</v>
      </c>
    </row>
    <row r="226" spans="1:5" x14ac:dyDescent="0.25">
      <c r="A226" s="195"/>
      <c r="B226" s="12" t="s">
        <v>181</v>
      </c>
      <c r="C226" s="13">
        <v>1</v>
      </c>
      <c r="D226" s="13">
        <v>0</v>
      </c>
      <c r="E226" s="23">
        <v>2</v>
      </c>
    </row>
    <row r="227" spans="1:5" x14ac:dyDescent="0.25">
      <c r="A227" s="195"/>
      <c r="B227" s="12" t="s">
        <v>182</v>
      </c>
      <c r="C227" s="13">
        <v>429</v>
      </c>
      <c r="D227" s="13">
        <v>29</v>
      </c>
      <c r="E227" s="23">
        <v>136</v>
      </c>
    </row>
    <row r="228" spans="1:5" x14ac:dyDescent="0.25">
      <c r="A228" s="195"/>
      <c r="B228" s="12" t="s">
        <v>183</v>
      </c>
      <c r="C228" s="13">
        <v>570</v>
      </c>
      <c r="D228" s="13">
        <v>339</v>
      </c>
      <c r="E228" s="23">
        <v>196</v>
      </c>
    </row>
    <row r="229" spans="1:5" x14ac:dyDescent="0.25">
      <c r="A229" s="195"/>
      <c r="B229" s="12" t="s">
        <v>184</v>
      </c>
      <c r="C229" s="13">
        <v>148</v>
      </c>
      <c r="D229" s="13">
        <v>64</v>
      </c>
      <c r="E229" s="23">
        <v>0</v>
      </c>
    </row>
    <row r="230" spans="1:5" x14ac:dyDescent="0.25">
      <c r="A230" s="195"/>
      <c r="B230" s="12" t="s">
        <v>185</v>
      </c>
      <c r="C230" s="13">
        <v>6</v>
      </c>
      <c r="D230" s="13">
        <v>2</v>
      </c>
      <c r="E230" s="23">
        <v>0</v>
      </c>
    </row>
    <row r="231" spans="1:5" x14ac:dyDescent="0.25">
      <c r="A231" s="195"/>
      <c r="B231" s="12" t="s">
        <v>186</v>
      </c>
      <c r="C231" s="13">
        <v>72</v>
      </c>
      <c r="D231" s="13">
        <v>10</v>
      </c>
      <c r="E231" s="23">
        <v>5</v>
      </c>
    </row>
    <row r="232" spans="1:5" x14ac:dyDescent="0.25">
      <c r="A232" s="196"/>
      <c r="B232" s="12" t="s">
        <v>187</v>
      </c>
      <c r="C232" s="13">
        <v>5</v>
      </c>
      <c r="D232" s="13">
        <v>0</v>
      </c>
      <c r="E232" s="23">
        <v>0</v>
      </c>
    </row>
    <row r="233" spans="1:5" ht="16.7" customHeight="1" x14ac:dyDescent="0.25">
      <c r="A233" s="201" t="s">
        <v>188</v>
      </c>
      <c r="B233" s="202"/>
      <c r="C233" s="24">
        <v>3313</v>
      </c>
      <c r="D233" s="24">
        <v>1817</v>
      </c>
      <c r="E233" s="25">
        <v>656</v>
      </c>
    </row>
    <row r="234" spans="1:5" x14ac:dyDescent="0.25">
      <c r="A234" s="194" t="s">
        <v>189</v>
      </c>
      <c r="B234" s="12" t="s">
        <v>190</v>
      </c>
      <c r="C234" s="13">
        <v>3</v>
      </c>
      <c r="D234" s="13">
        <v>0</v>
      </c>
      <c r="E234" s="23">
        <v>1</v>
      </c>
    </row>
    <row r="235" spans="1:5" x14ac:dyDescent="0.25">
      <c r="A235" s="195"/>
      <c r="B235" s="12" t="s">
        <v>191</v>
      </c>
      <c r="C235" s="13">
        <v>29</v>
      </c>
      <c r="D235" s="13">
        <v>55</v>
      </c>
      <c r="E235" s="23">
        <v>14</v>
      </c>
    </row>
    <row r="236" spans="1:5" x14ac:dyDescent="0.25">
      <c r="A236" s="196"/>
      <c r="B236" s="12" t="s">
        <v>192</v>
      </c>
      <c r="C236" s="13">
        <v>5</v>
      </c>
      <c r="D236" s="13">
        <v>10</v>
      </c>
      <c r="E236" s="23">
        <v>2</v>
      </c>
    </row>
    <row r="237" spans="1:5" ht="16.7" customHeight="1" x14ac:dyDescent="0.25">
      <c r="A237" s="201" t="s">
        <v>188</v>
      </c>
      <c r="B237" s="202"/>
      <c r="C237" s="24">
        <v>37</v>
      </c>
      <c r="D237" s="24">
        <v>65</v>
      </c>
      <c r="E237" s="25">
        <v>17</v>
      </c>
    </row>
    <row r="238" spans="1:5" x14ac:dyDescent="0.25">
      <c r="A238" s="194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5"/>
      <c r="B239" s="12" t="s">
        <v>195</v>
      </c>
      <c r="C239" s="13">
        <v>3</v>
      </c>
      <c r="D239" s="13">
        <v>0</v>
      </c>
      <c r="E239" s="23">
        <v>1</v>
      </c>
    </row>
    <row r="240" spans="1:5" x14ac:dyDescent="0.25">
      <c r="A240" s="195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5"/>
      <c r="B241" s="12" t="s">
        <v>197</v>
      </c>
      <c r="C241" s="13">
        <v>1</v>
      </c>
      <c r="D241" s="13">
        <v>2</v>
      </c>
      <c r="E241" s="23">
        <v>0</v>
      </c>
    </row>
    <row r="242" spans="1:5" x14ac:dyDescent="0.25">
      <c r="A242" s="195"/>
      <c r="B242" s="12" t="s">
        <v>198</v>
      </c>
      <c r="C242" s="13">
        <v>57</v>
      </c>
      <c r="D242" s="13">
        <v>27</v>
      </c>
      <c r="E242" s="23">
        <v>3</v>
      </c>
    </row>
    <row r="243" spans="1:5" x14ac:dyDescent="0.25">
      <c r="A243" s="195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5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5"/>
      <c r="B245" s="12" t="s">
        <v>201</v>
      </c>
      <c r="C245" s="13">
        <v>201</v>
      </c>
      <c r="D245" s="13">
        <v>41</v>
      </c>
      <c r="E245" s="23">
        <v>24</v>
      </c>
    </row>
    <row r="246" spans="1:5" x14ac:dyDescent="0.25">
      <c r="A246" s="195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5"/>
      <c r="B247" s="12" t="s">
        <v>203</v>
      </c>
      <c r="C247" s="13">
        <v>35</v>
      </c>
      <c r="D247" s="13">
        <v>20</v>
      </c>
      <c r="E247" s="23">
        <v>11</v>
      </c>
    </row>
    <row r="248" spans="1:5" x14ac:dyDescent="0.25">
      <c r="A248" s="195"/>
      <c r="B248" s="12" t="s">
        <v>204</v>
      </c>
      <c r="C248" s="13">
        <v>27</v>
      </c>
      <c r="D248" s="13">
        <v>13</v>
      </c>
      <c r="E248" s="23">
        <v>17</v>
      </c>
    </row>
    <row r="249" spans="1:5" x14ac:dyDescent="0.25">
      <c r="A249" s="195"/>
      <c r="B249" s="12" t="s">
        <v>205</v>
      </c>
      <c r="C249" s="13">
        <v>3</v>
      </c>
      <c r="D249" s="13">
        <v>2</v>
      </c>
      <c r="E249" s="23">
        <v>0</v>
      </c>
    </row>
    <row r="250" spans="1:5" x14ac:dyDescent="0.25">
      <c r="A250" s="195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5"/>
      <c r="B251" s="12" t="s">
        <v>207</v>
      </c>
      <c r="C251" s="13">
        <v>5</v>
      </c>
      <c r="D251" s="13">
        <v>6</v>
      </c>
      <c r="E251" s="23">
        <v>3</v>
      </c>
    </row>
    <row r="252" spans="1:5" x14ac:dyDescent="0.25">
      <c r="A252" s="195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95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5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5"/>
      <c r="B255" s="12" t="s">
        <v>211</v>
      </c>
      <c r="C255" s="13">
        <v>0</v>
      </c>
      <c r="D255" s="13">
        <v>4</v>
      </c>
      <c r="E255" s="23">
        <v>0</v>
      </c>
    </row>
    <row r="256" spans="1:5" x14ac:dyDescent="0.25">
      <c r="A256" s="195"/>
      <c r="B256" s="12" t="s">
        <v>212</v>
      </c>
      <c r="C256" s="13">
        <v>2</v>
      </c>
      <c r="D256" s="13">
        <v>2</v>
      </c>
      <c r="E256" s="23">
        <v>0</v>
      </c>
    </row>
    <row r="257" spans="1:5" x14ac:dyDescent="0.25">
      <c r="A257" s="195"/>
      <c r="B257" s="12" t="s">
        <v>213</v>
      </c>
      <c r="C257" s="13">
        <v>7</v>
      </c>
      <c r="D257" s="13">
        <v>3</v>
      </c>
      <c r="E257" s="23">
        <v>2</v>
      </c>
    </row>
    <row r="258" spans="1:5" x14ac:dyDescent="0.25">
      <c r="A258" s="195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5"/>
      <c r="B259" s="12" t="s">
        <v>215</v>
      </c>
      <c r="C259" s="13">
        <v>117</v>
      </c>
      <c r="D259" s="13">
        <v>16</v>
      </c>
      <c r="E259" s="23">
        <v>31</v>
      </c>
    </row>
    <row r="260" spans="1:5" x14ac:dyDescent="0.25">
      <c r="A260" s="195"/>
      <c r="B260" s="12" t="s">
        <v>216</v>
      </c>
      <c r="C260" s="13">
        <v>0</v>
      </c>
      <c r="D260" s="13">
        <v>0</v>
      </c>
      <c r="E260" s="23">
        <v>0</v>
      </c>
    </row>
    <row r="261" spans="1:5" x14ac:dyDescent="0.25">
      <c r="A261" s="195"/>
      <c r="B261" s="12" t="s">
        <v>217</v>
      </c>
      <c r="C261" s="13">
        <v>3</v>
      </c>
      <c r="D261" s="13">
        <v>0</v>
      </c>
      <c r="E261" s="23">
        <v>5</v>
      </c>
    </row>
    <row r="262" spans="1:5" x14ac:dyDescent="0.25">
      <c r="A262" s="195"/>
      <c r="B262" s="12" t="s">
        <v>218</v>
      </c>
      <c r="C262" s="13">
        <v>46</v>
      </c>
      <c r="D262" s="13">
        <v>20</v>
      </c>
      <c r="E262" s="23">
        <v>19</v>
      </c>
    </row>
    <row r="263" spans="1:5" x14ac:dyDescent="0.25">
      <c r="A263" s="195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95"/>
      <c r="B264" s="12" t="s">
        <v>220</v>
      </c>
      <c r="C264" s="13">
        <v>10</v>
      </c>
      <c r="D264" s="13">
        <v>5</v>
      </c>
      <c r="E264" s="23">
        <v>3</v>
      </c>
    </row>
    <row r="265" spans="1:5" x14ac:dyDescent="0.25">
      <c r="A265" s="195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5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5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5"/>
      <c r="B268" s="12" t="s">
        <v>224</v>
      </c>
      <c r="C268" s="13">
        <v>1</v>
      </c>
      <c r="D268" s="13">
        <v>1</v>
      </c>
      <c r="E268" s="23">
        <v>0</v>
      </c>
    </row>
    <row r="269" spans="1:5" x14ac:dyDescent="0.25">
      <c r="A269" s="195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6"/>
      <c r="B270" s="12" t="s">
        <v>226</v>
      </c>
      <c r="C270" s="13">
        <v>5</v>
      </c>
      <c r="D270" s="13">
        <v>3</v>
      </c>
      <c r="E270" s="23">
        <v>1</v>
      </c>
    </row>
    <row r="271" spans="1:5" ht="16.7" customHeight="1" x14ac:dyDescent="0.25">
      <c r="A271" s="201" t="s">
        <v>188</v>
      </c>
      <c r="B271" s="202"/>
      <c r="C271" s="24">
        <v>523</v>
      </c>
      <c r="D271" s="24">
        <v>165</v>
      </c>
      <c r="E271" s="25">
        <v>120</v>
      </c>
    </row>
    <row r="272" spans="1:5" ht="16.7" customHeight="1" x14ac:dyDescent="0.25">
      <c r="A272" s="11" t="s">
        <v>227</v>
      </c>
      <c r="B272" s="12" t="s">
        <v>228</v>
      </c>
      <c r="C272" s="13">
        <v>22</v>
      </c>
      <c r="D272" s="13">
        <v>29</v>
      </c>
      <c r="E272" s="23">
        <v>13</v>
      </c>
    </row>
    <row r="273" spans="1:5" ht="16.7" customHeight="1" x14ac:dyDescent="0.25">
      <c r="A273" s="201" t="s">
        <v>188</v>
      </c>
      <c r="B273" s="202"/>
      <c r="C273" s="24">
        <v>22</v>
      </c>
      <c r="D273" s="24">
        <v>29</v>
      </c>
      <c r="E273" s="25">
        <v>13</v>
      </c>
    </row>
    <row r="274" spans="1:5" x14ac:dyDescent="0.25">
      <c r="A274" s="194" t="s">
        <v>229</v>
      </c>
      <c r="B274" s="12" t="s">
        <v>230</v>
      </c>
      <c r="C274" s="13">
        <v>15</v>
      </c>
      <c r="D274" s="13">
        <v>20</v>
      </c>
      <c r="E274" s="23">
        <v>0</v>
      </c>
    </row>
    <row r="275" spans="1:5" x14ac:dyDescent="0.25">
      <c r="A275" s="195"/>
      <c r="B275" s="12" t="s">
        <v>231</v>
      </c>
      <c r="C275" s="13">
        <v>0</v>
      </c>
      <c r="D275" s="13">
        <v>2</v>
      </c>
      <c r="E275" s="23">
        <v>0</v>
      </c>
    </row>
    <row r="276" spans="1:5" x14ac:dyDescent="0.25">
      <c r="A276" s="195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5"/>
      <c r="B277" s="12" t="s">
        <v>233</v>
      </c>
      <c r="C277" s="13">
        <v>13</v>
      </c>
      <c r="D277" s="13">
        <v>17</v>
      </c>
      <c r="E277" s="23">
        <v>0</v>
      </c>
    </row>
    <row r="278" spans="1:5" x14ac:dyDescent="0.25">
      <c r="A278" s="195"/>
      <c r="B278" s="12" t="s">
        <v>234</v>
      </c>
      <c r="C278" s="13">
        <v>1</v>
      </c>
      <c r="D278" s="13">
        <v>1</v>
      </c>
      <c r="E278" s="23">
        <v>0</v>
      </c>
    </row>
    <row r="279" spans="1:5" x14ac:dyDescent="0.25">
      <c r="A279" s="195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5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5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6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201" t="s">
        <v>188</v>
      </c>
      <c r="B283" s="202"/>
      <c r="C283" s="24">
        <v>29</v>
      </c>
      <c r="D283" s="24">
        <v>40</v>
      </c>
      <c r="E283" s="25">
        <v>0</v>
      </c>
    </row>
    <row r="284" spans="1:5" x14ac:dyDescent="0.25">
      <c r="A284" s="194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5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6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1" t="s">
        <v>188</v>
      </c>
      <c r="B287" s="202"/>
      <c r="C287" s="24">
        <v>0</v>
      </c>
      <c r="D287" s="24">
        <v>0</v>
      </c>
      <c r="E287" s="25">
        <v>0</v>
      </c>
    </row>
    <row r="288" spans="1:5" x14ac:dyDescent="0.25">
      <c r="A288" s="194" t="s">
        <v>242</v>
      </c>
      <c r="B288" s="12" t="s">
        <v>243</v>
      </c>
      <c r="C288" s="13">
        <v>1</v>
      </c>
      <c r="D288" s="13">
        <v>2</v>
      </c>
      <c r="E288" s="23">
        <v>0</v>
      </c>
    </row>
    <row r="289" spans="1:5" x14ac:dyDescent="0.25">
      <c r="A289" s="195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95"/>
      <c r="B290" s="12" t="s">
        <v>245</v>
      </c>
      <c r="C290" s="13">
        <v>2</v>
      </c>
      <c r="D290" s="13">
        <v>4</v>
      </c>
      <c r="E290" s="23">
        <v>0</v>
      </c>
    </row>
    <row r="291" spans="1:5" x14ac:dyDescent="0.25">
      <c r="A291" s="195"/>
      <c r="B291" s="12" t="s">
        <v>246</v>
      </c>
      <c r="C291" s="13">
        <v>1</v>
      </c>
      <c r="D291" s="13">
        <v>0</v>
      </c>
      <c r="E291" s="23">
        <v>0</v>
      </c>
    </row>
    <row r="292" spans="1:5" x14ac:dyDescent="0.25">
      <c r="A292" s="195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5"/>
      <c r="B293" s="12" t="s">
        <v>248</v>
      </c>
      <c r="C293" s="13">
        <v>5</v>
      </c>
      <c r="D293" s="13">
        <v>11</v>
      </c>
      <c r="E293" s="23">
        <v>0</v>
      </c>
    </row>
    <row r="294" spans="1:5" x14ac:dyDescent="0.25">
      <c r="A294" s="195"/>
      <c r="B294" s="12" t="s">
        <v>249</v>
      </c>
      <c r="C294" s="13">
        <v>4</v>
      </c>
      <c r="D294" s="13">
        <v>4</v>
      </c>
      <c r="E294" s="23">
        <v>0</v>
      </c>
    </row>
    <row r="295" spans="1:5" x14ac:dyDescent="0.25">
      <c r="A295" s="195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5"/>
      <c r="B296" s="12" t="s">
        <v>251</v>
      </c>
      <c r="C296" s="13">
        <v>1</v>
      </c>
      <c r="D296" s="13">
        <v>14</v>
      </c>
      <c r="E296" s="23">
        <v>0</v>
      </c>
    </row>
    <row r="297" spans="1:5" x14ac:dyDescent="0.25">
      <c r="A297" s="195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6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1" t="s">
        <v>188</v>
      </c>
      <c r="B299" s="202"/>
      <c r="C299" s="24">
        <v>14</v>
      </c>
      <c r="D299" s="24">
        <v>35</v>
      </c>
      <c r="E299" s="25">
        <v>0</v>
      </c>
    </row>
    <row r="300" spans="1:5" x14ac:dyDescent="0.25">
      <c r="A300" s="194" t="s">
        <v>254</v>
      </c>
      <c r="B300" s="12" t="s">
        <v>255</v>
      </c>
      <c r="C300" s="13">
        <v>72</v>
      </c>
      <c r="D300" s="13">
        <v>26</v>
      </c>
      <c r="E300" s="23">
        <v>2</v>
      </c>
    </row>
    <row r="301" spans="1:5" x14ac:dyDescent="0.25">
      <c r="A301" s="195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6"/>
      <c r="B302" s="12" t="s">
        <v>257</v>
      </c>
      <c r="C302" s="13">
        <v>16</v>
      </c>
      <c r="D302" s="13">
        <v>9</v>
      </c>
      <c r="E302" s="23">
        <v>0</v>
      </c>
    </row>
    <row r="303" spans="1:5" ht="16.7" customHeight="1" x14ac:dyDescent="0.25">
      <c r="A303" s="201" t="s">
        <v>188</v>
      </c>
      <c r="B303" s="202"/>
      <c r="C303" s="24">
        <v>88</v>
      </c>
      <c r="D303" s="24">
        <v>35</v>
      </c>
      <c r="E303" s="25">
        <v>2</v>
      </c>
    </row>
    <row r="304" spans="1:5" x14ac:dyDescent="0.25">
      <c r="A304" s="194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5"/>
      <c r="B305" s="12" t="s">
        <v>260</v>
      </c>
      <c r="C305" s="13">
        <v>516</v>
      </c>
      <c r="D305" s="13">
        <v>736</v>
      </c>
      <c r="E305" s="23">
        <v>0</v>
      </c>
    </row>
    <row r="306" spans="1:5" x14ac:dyDescent="0.25">
      <c r="A306" s="196"/>
      <c r="B306" s="12" t="s">
        <v>261</v>
      </c>
      <c r="C306" s="13">
        <v>6</v>
      </c>
      <c r="D306" s="13">
        <v>7</v>
      </c>
      <c r="E306" s="23">
        <v>0</v>
      </c>
    </row>
    <row r="307" spans="1:5" ht="16.7" customHeight="1" x14ac:dyDescent="0.25">
      <c r="A307" s="201" t="s">
        <v>188</v>
      </c>
      <c r="B307" s="202"/>
      <c r="C307" s="24">
        <v>522</v>
      </c>
      <c r="D307" s="24">
        <v>743</v>
      </c>
      <c r="E307" s="25">
        <v>0</v>
      </c>
    </row>
    <row r="308" spans="1:5" x14ac:dyDescent="0.25">
      <c r="A308" s="194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5"/>
      <c r="B309" s="12" t="s">
        <v>264</v>
      </c>
      <c r="C309" s="13">
        <v>29</v>
      </c>
      <c r="D309" s="13">
        <v>1</v>
      </c>
      <c r="E309" s="23">
        <v>0</v>
      </c>
    </row>
    <row r="310" spans="1:5" x14ac:dyDescent="0.25">
      <c r="A310" s="195"/>
      <c r="B310" s="12" t="s">
        <v>265</v>
      </c>
      <c r="C310" s="13">
        <v>36</v>
      </c>
      <c r="D310" s="13">
        <v>6</v>
      </c>
      <c r="E310" s="23">
        <v>0</v>
      </c>
    </row>
    <row r="311" spans="1:5" x14ac:dyDescent="0.25">
      <c r="A311" s="195"/>
      <c r="B311" s="12" t="s">
        <v>266</v>
      </c>
      <c r="C311" s="13">
        <v>6</v>
      </c>
      <c r="D311" s="13">
        <v>7</v>
      </c>
      <c r="E311" s="23">
        <v>0</v>
      </c>
    </row>
    <row r="312" spans="1:5" x14ac:dyDescent="0.25">
      <c r="A312" s="195"/>
      <c r="B312" s="12" t="s">
        <v>255</v>
      </c>
      <c r="C312" s="13">
        <v>13</v>
      </c>
      <c r="D312" s="13">
        <v>5</v>
      </c>
      <c r="E312" s="23">
        <v>0</v>
      </c>
    </row>
    <row r="313" spans="1:5" x14ac:dyDescent="0.25">
      <c r="A313" s="195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5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5"/>
      <c r="B315" s="12" t="s">
        <v>269</v>
      </c>
      <c r="C315" s="13">
        <v>17</v>
      </c>
      <c r="D315" s="13">
        <v>1</v>
      </c>
      <c r="E315" s="23">
        <v>0</v>
      </c>
    </row>
    <row r="316" spans="1:5" x14ac:dyDescent="0.25">
      <c r="A316" s="195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95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5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5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6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1" t="s">
        <v>188</v>
      </c>
      <c r="B321" s="202"/>
      <c r="C321" s="24">
        <v>101</v>
      </c>
      <c r="D321" s="24">
        <v>20</v>
      </c>
      <c r="E321" s="25">
        <v>0</v>
      </c>
    </row>
    <row r="322" spans="1:5" x14ac:dyDescent="0.25">
      <c r="A322" s="194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5"/>
      <c r="B323" s="12" t="s">
        <v>277</v>
      </c>
      <c r="C323" s="13">
        <v>8</v>
      </c>
      <c r="D323" s="13">
        <v>13</v>
      </c>
      <c r="E323" s="23">
        <v>0</v>
      </c>
    </row>
    <row r="324" spans="1:5" x14ac:dyDescent="0.25">
      <c r="A324" s="195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5"/>
      <c r="B325" s="12" t="s">
        <v>201</v>
      </c>
      <c r="C325" s="13">
        <v>53</v>
      </c>
      <c r="D325" s="13">
        <v>66</v>
      </c>
      <c r="E325" s="23">
        <v>2</v>
      </c>
    </row>
    <row r="326" spans="1:5" x14ac:dyDescent="0.25">
      <c r="A326" s="195"/>
      <c r="B326" s="12" t="s">
        <v>202</v>
      </c>
      <c r="C326" s="13">
        <v>50</v>
      </c>
      <c r="D326" s="13">
        <v>43</v>
      </c>
      <c r="E326" s="23">
        <v>0</v>
      </c>
    </row>
    <row r="327" spans="1:5" x14ac:dyDescent="0.25">
      <c r="A327" s="195"/>
      <c r="B327" s="12" t="s">
        <v>203</v>
      </c>
      <c r="C327" s="13">
        <v>45</v>
      </c>
      <c r="D327" s="13">
        <v>50</v>
      </c>
      <c r="E327" s="23">
        <v>4</v>
      </c>
    </row>
    <row r="328" spans="1:5" x14ac:dyDescent="0.25">
      <c r="A328" s="195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5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95"/>
      <c r="B330" s="12" t="s">
        <v>280</v>
      </c>
      <c r="C330" s="13">
        <v>2</v>
      </c>
      <c r="D330" s="13">
        <v>1</v>
      </c>
      <c r="E330" s="23">
        <v>1</v>
      </c>
    </row>
    <row r="331" spans="1:5" x14ac:dyDescent="0.25">
      <c r="A331" s="195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5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5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95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5"/>
      <c r="B335" s="12" t="s">
        <v>282</v>
      </c>
      <c r="C335" s="13">
        <v>652</v>
      </c>
      <c r="D335" s="13">
        <v>284</v>
      </c>
      <c r="E335" s="23">
        <v>303</v>
      </c>
    </row>
    <row r="336" spans="1:5" x14ac:dyDescent="0.25">
      <c r="A336" s="195"/>
      <c r="B336" s="12" t="s">
        <v>283</v>
      </c>
      <c r="C336" s="13">
        <v>847</v>
      </c>
      <c r="D336" s="13">
        <v>1652</v>
      </c>
      <c r="E336" s="23">
        <v>0</v>
      </c>
    </row>
    <row r="337" spans="1:5" x14ac:dyDescent="0.25">
      <c r="A337" s="195"/>
      <c r="B337" s="12" t="s">
        <v>284</v>
      </c>
      <c r="C337" s="13">
        <v>5</v>
      </c>
      <c r="D337" s="13">
        <v>2</v>
      </c>
      <c r="E337" s="23">
        <v>0</v>
      </c>
    </row>
    <row r="338" spans="1:5" x14ac:dyDescent="0.25">
      <c r="A338" s="195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5"/>
      <c r="B339" s="12" t="s">
        <v>285</v>
      </c>
      <c r="C339" s="13">
        <v>1</v>
      </c>
      <c r="D339" s="13">
        <v>1</v>
      </c>
      <c r="E339" s="23">
        <v>0</v>
      </c>
    </row>
    <row r="340" spans="1:5" x14ac:dyDescent="0.25">
      <c r="A340" s="195"/>
      <c r="B340" s="12" t="s">
        <v>286</v>
      </c>
      <c r="C340" s="13">
        <v>6</v>
      </c>
      <c r="D340" s="13">
        <v>3</v>
      </c>
      <c r="E340" s="23">
        <v>5</v>
      </c>
    </row>
    <row r="341" spans="1:5" x14ac:dyDescent="0.25">
      <c r="A341" s="195"/>
      <c r="B341" s="12" t="s">
        <v>287</v>
      </c>
      <c r="C341" s="13">
        <v>8</v>
      </c>
      <c r="D341" s="13">
        <v>3</v>
      </c>
      <c r="E341" s="23">
        <v>3</v>
      </c>
    </row>
    <row r="342" spans="1:5" x14ac:dyDescent="0.25">
      <c r="A342" s="195"/>
      <c r="B342" s="12" t="s">
        <v>223</v>
      </c>
      <c r="C342" s="13">
        <v>1</v>
      </c>
      <c r="D342" s="13">
        <v>1</v>
      </c>
      <c r="E342" s="23">
        <v>0</v>
      </c>
    </row>
    <row r="343" spans="1:5" x14ac:dyDescent="0.25">
      <c r="A343" s="196"/>
      <c r="B343" s="12" t="s">
        <v>226</v>
      </c>
      <c r="C343" s="13">
        <v>312</v>
      </c>
      <c r="D343" s="13">
        <v>319</v>
      </c>
      <c r="E343" s="23">
        <v>23</v>
      </c>
    </row>
    <row r="344" spans="1:5" ht="16.7" customHeight="1" x14ac:dyDescent="0.25">
      <c r="A344" s="201" t="s">
        <v>188</v>
      </c>
      <c r="B344" s="202"/>
      <c r="C344" s="26">
        <v>1990</v>
      </c>
      <c r="D344" s="26">
        <v>2438</v>
      </c>
      <c r="E344" s="27">
        <v>341</v>
      </c>
    </row>
  </sheetData>
  <sheetProtection algorithmName="SHA-512" hashValue="3yu5nEUGLvdR4tYWEET/6bR6NCp9NDPWLO3aXJXvBSdjABkg27aawXU1et2KjuuBJ5DUtJk11ry3Ijd9P4E40Q==" saltValue="nkowqJKvRhlsmVf+HaJtd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908</v>
      </c>
      <c r="G2" s="102" t="s">
        <v>936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C2" s="102" t="s">
        <v>806</v>
      </c>
      <c r="AD2" s="102" t="s">
        <v>476</v>
      </c>
      <c r="AE2" s="102" t="s">
        <v>848</v>
      </c>
      <c r="AF2" s="102" t="s">
        <v>858</v>
      </c>
      <c r="AI2" s="102" t="s">
        <v>175</v>
      </c>
      <c r="AL2" s="102" t="s">
        <v>476</v>
      </c>
      <c r="AM2" s="102" t="s">
        <v>476</v>
      </c>
      <c r="AN2" s="102" t="s">
        <v>477</v>
      </c>
      <c r="AO2" s="102" t="s">
        <v>476</v>
      </c>
      <c r="AT2" s="102" t="s">
        <v>481</v>
      </c>
      <c r="AU2" s="102" t="s">
        <v>478</v>
      </c>
      <c r="AV2" s="102" t="s">
        <v>476</v>
      </c>
      <c r="AW2" s="102" t="s">
        <v>848</v>
      </c>
      <c r="AX2" s="102" t="s">
        <v>848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643</v>
      </c>
      <c r="G3" s="102" t="s">
        <v>909</v>
      </c>
      <c r="H3" s="102" t="s">
        <v>909</v>
      </c>
      <c r="I3" s="102" t="s">
        <v>909</v>
      </c>
      <c r="J3" s="102" t="s">
        <v>909</v>
      </c>
      <c r="K3" s="102" t="s">
        <v>909</v>
      </c>
      <c r="L3" s="102" t="s">
        <v>909</v>
      </c>
      <c r="M3" s="102" t="s">
        <v>910</v>
      </c>
      <c r="N3" s="102" t="s">
        <v>913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C3" s="102" t="s">
        <v>807</v>
      </c>
      <c r="AD3" s="102" t="s">
        <v>477</v>
      </c>
      <c r="AE3" s="102" t="s">
        <v>849</v>
      </c>
      <c r="AF3" s="102" t="s">
        <v>790</v>
      </c>
      <c r="AI3" s="102" t="s">
        <v>176</v>
      </c>
      <c r="AL3" s="102" t="s">
        <v>477</v>
      </c>
      <c r="AM3" s="102" t="s">
        <v>477</v>
      </c>
      <c r="AN3" s="102" t="s">
        <v>478</v>
      </c>
      <c r="AO3" s="102" t="s">
        <v>477</v>
      </c>
      <c r="AV3" s="102" t="s">
        <v>477</v>
      </c>
      <c r="AW3" s="102" t="s">
        <v>849</v>
      </c>
      <c r="AX3" s="102" t="s">
        <v>849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912</v>
      </c>
      <c r="F4" s="102" t="s">
        <v>941</v>
      </c>
      <c r="G4" s="102" t="s">
        <v>910</v>
      </c>
      <c r="H4" s="102" t="s">
        <v>910</v>
      </c>
      <c r="I4" s="102" t="s">
        <v>910</v>
      </c>
      <c r="J4" s="102" t="s">
        <v>910</v>
      </c>
      <c r="K4" s="102" t="s">
        <v>910</v>
      </c>
      <c r="L4" s="102" t="s">
        <v>910</v>
      </c>
      <c r="M4" s="102" t="s">
        <v>914</v>
      </c>
      <c r="N4" s="102" t="s">
        <v>928</v>
      </c>
      <c r="O4" s="102" t="s">
        <v>910</v>
      </c>
      <c r="P4" s="102" t="s">
        <v>958</v>
      </c>
      <c r="Q4" s="102" t="s">
        <v>958</v>
      </c>
      <c r="R4" s="102" t="s">
        <v>709</v>
      </c>
      <c r="S4" s="102" t="s">
        <v>954</v>
      </c>
      <c r="T4" s="102" t="s">
        <v>955</v>
      </c>
      <c r="U4" s="102" t="s">
        <v>709</v>
      </c>
      <c r="V4" s="102" t="s">
        <v>29</v>
      </c>
      <c r="W4" s="102" t="s">
        <v>1038</v>
      </c>
      <c r="AC4" s="102" t="s">
        <v>808</v>
      </c>
      <c r="AD4" s="102" t="s">
        <v>478</v>
      </c>
      <c r="AE4" s="102" t="s">
        <v>850</v>
      </c>
      <c r="AF4" s="102" t="s">
        <v>859</v>
      </c>
      <c r="AI4" s="102" t="s">
        <v>177</v>
      </c>
      <c r="AL4" s="102" t="s">
        <v>478</v>
      </c>
      <c r="AM4" s="102" t="s">
        <v>478</v>
      </c>
      <c r="AN4" s="102" t="s">
        <v>480</v>
      </c>
      <c r="AO4" s="102" t="s">
        <v>478</v>
      </c>
      <c r="AV4" s="102" t="s">
        <v>478</v>
      </c>
      <c r="AW4" s="102" t="s">
        <v>459</v>
      </c>
      <c r="AX4" s="102" t="s">
        <v>850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643</v>
      </c>
      <c r="F5" s="102" t="s">
        <v>848</v>
      </c>
      <c r="G5" s="102" t="s">
        <v>915</v>
      </c>
      <c r="H5" s="102" t="s">
        <v>915</v>
      </c>
      <c r="I5" s="102" t="s">
        <v>912</v>
      </c>
      <c r="J5" s="102" t="s">
        <v>916</v>
      </c>
      <c r="K5" s="102" t="s">
        <v>912</v>
      </c>
      <c r="L5" s="102" t="s">
        <v>912</v>
      </c>
      <c r="M5" s="102" t="s">
        <v>922</v>
      </c>
      <c r="O5" s="102" t="s">
        <v>912</v>
      </c>
      <c r="R5" s="102" t="s">
        <v>710</v>
      </c>
      <c r="S5" s="102" t="s">
        <v>955</v>
      </c>
      <c r="T5" s="102" t="s">
        <v>956</v>
      </c>
      <c r="U5" s="102" t="s">
        <v>710</v>
      </c>
      <c r="V5" s="102" t="s">
        <v>30</v>
      </c>
      <c r="AC5" s="102" t="s">
        <v>809</v>
      </c>
      <c r="AD5" s="102" t="s">
        <v>480</v>
      </c>
      <c r="AE5" s="102" t="s">
        <v>851</v>
      </c>
      <c r="AI5" s="102" t="s">
        <v>178</v>
      </c>
      <c r="AL5" s="102" t="s">
        <v>479</v>
      </c>
      <c r="AM5" s="102" t="s">
        <v>479</v>
      </c>
      <c r="AN5" s="102" t="s">
        <v>481</v>
      </c>
      <c r="AO5" s="102" t="s">
        <v>479</v>
      </c>
      <c r="AV5" s="102" t="s">
        <v>480</v>
      </c>
      <c r="AW5" s="102" t="s">
        <v>852</v>
      </c>
      <c r="AX5" s="102" t="s">
        <v>851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915</v>
      </c>
      <c r="E6" s="102" t="s">
        <v>921</v>
      </c>
      <c r="F6" s="102" t="s">
        <v>922</v>
      </c>
      <c r="G6" s="102" t="s">
        <v>643</v>
      </c>
      <c r="H6" s="102" t="s">
        <v>643</v>
      </c>
      <c r="I6" s="102" t="s">
        <v>916</v>
      </c>
      <c r="J6" s="102" t="s">
        <v>643</v>
      </c>
      <c r="K6" s="102" t="s">
        <v>643</v>
      </c>
      <c r="L6" s="102" t="s">
        <v>643</v>
      </c>
      <c r="M6" s="102" t="s">
        <v>925</v>
      </c>
      <c r="O6" s="102" t="s">
        <v>916</v>
      </c>
      <c r="R6" s="102" t="s">
        <v>711</v>
      </c>
      <c r="S6" s="102" t="s">
        <v>958</v>
      </c>
      <c r="T6" s="102" t="s">
        <v>958</v>
      </c>
      <c r="U6" s="102" t="s">
        <v>766</v>
      </c>
      <c r="V6" s="102" t="s">
        <v>31</v>
      </c>
      <c r="AD6" s="102" t="s">
        <v>481</v>
      </c>
      <c r="AE6" s="102" t="s">
        <v>852</v>
      </c>
      <c r="AI6" s="102" t="s">
        <v>179</v>
      </c>
      <c r="AL6" s="102" t="s">
        <v>480</v>
      </c>
      <c r="AM6" s="102" t="s">
        <v>480</v>
      </c>
      <c r="AO6" s="102" t="s">
        <v>480</v>
      </c>
      <c r="AV6" s="102" t="s">
        <v>481</v>
      </c>
      <c r="AX6" s="102" t="s">
        <v>459</v>
      </c>
    </row>
    <row r="7" spans="1:50" x14ac:dyDescent="0.2">
      <c r="B7" s="102" t="s">
        <v>107</v>
      </c>
      <c r="C7" s="102" t="s">
        <v>1017</v>
      </c>
      <c r="D7" s="102" t="s">
        <v>916</v>
      </c>
      <c r="E7" s="102" t="s">
        <v>922</v>
      </c>
      <c r="F7" s="102" t="s">
        <v>924</v>
      </c>
      <c r="G7" s="102" t="s">
        <v>922</v>
      </c>
      <c r="H7" s="102" t="s">
        <v>922</v>
      </c>
      <c r="I7" s="102" t="s">
        <v>643</v>
      </c>
      <c r="J7" s="102" t="s">
        <v>922</v>
      </c>
      <c r="K7" s="102" t="s">
        <v>922</v>
      </c>
      <c r="L7" s="102" t="s">
        <v>928</v>
      </c>
      <c r="O7" s="102" t="s">
        <v>643</v>
      </c>
      <c r="R7" s="102" t="s">
        <v>712</v>
      </c>
      <c r="AD7" s="102" t="s">
        <v>482</v>
      </c>
      <c r="AI7" s="102" t="s">
        <v>180</v>
      </c>
      <c r="AL7" s="102" t="s">
        <v>481</v>
      </c>
      <c r="AM7" s="102" t="s">
        <v>481</v>
      </c>
      <c r="AO7" s="102" t="s">
        <v>481</v>
      </c>
      <c r="AX7" s="102" t="s">
        <v>852</v>
      </c>
    </row>
    <row r="8" spans="1:50" x14ac:dyDescent="0.2">
      <c r="C8" s="102" t="s">
        <v>255</v>
      </c>
      <c r="D8" s="102" t="s">
        <v>643</v>
      </c>
      <c r="E8" s="102" t="s">
        <v>923</v>
      </c>
      <c r="F8" s="102" t="s">
        <v>925</v>
      </c>
      <c r="G8" s="102" t="s">
        <v>923</v>
      </c>
      <c r="H8" s="102" t="s">
        <v>923</v>
      </c>
      <c r="I8" s="102" t="s">
        <v>922</v>
      </c>
      <c r="J8" s="102" t="s">
        <v>923</v>
      </c>
      <c r="K8" s="102" t="s">
        <v>928</v>
      </c>
      <c r="O8" s="102" t="s">
        <v>922</v>
      </c>
      <c r="R8" s="102" t="s">
        <v>713</v>
      </c>
      <c r="AI8" s="102" t="s">
        <v>182</v>
      </c>
    </row>
    <row r="9" spans="1:50" x14ac:dyDescent="0.2">
      <c r="C9" s="102" t="s">
        <v>1018</v>
      </c>
      <c r="D9" s="102" t="s">
        <v>919</v>
      </c>
      <c r="E9" s="102" t="s">
        <v>928</v>
      </c>
      <c r="F9" s="102" t="s">
        <v>107</v>
      </c>
      <c r="G9" s="102" t="s">
        <v>926</v>
      </c>
      <c r="H9" s="102" t="s">
        <v>924</v>
      </c>
      <c r="I9" s="102" t="s">
        <v>923</v>
      </c>
      <c r="J9" s="102" t="s">
        <v>924</v>
      </c>
      <c r="K9" s="102" t="s">
        <v>932</v>
      </c>
      <c r="O9" s="102" t="s">
        <v>923</v>
      </c>
      <c r="R9" s="102" t="s">
        <v>715</v>
      </c>
      <c r="AI9" s="102" t="s">
        <v>183</v>
      </c>
    </row>
    <row r="10" spans="1:50" x14ac:dyDescent="0.2">
      <c r="C10" s="102" t="s">
        <v>262</v>
      </c>
      <c r="D10" s="102" t="s">
        <v>922</v>
      </c>
      <c r="E10" s="102" t="s">
        <v>932</v>
      </c>
      <c r="G10" s="102" t="s">
        <v>928</v>
      </c>
      <c r="H10" s="102" t="s">
        <v>925</v>
      </c>
      <c r="I10" s="102" t="s">
        <v>924</v>
      </c>
      <c r="J10" s="102" t="s">
        <v>926</v>
      </c>
      <c r="O10" s="102" t="s">
        <v>924</v>
      </c>
      <c r="R10" s="102" t="s">
        <v>716</v>
      </c>
      <c r="AI10" s="102" t="s">
        <v>184</v>
      </c>
    </row>
    <row r="11" spans="1:50" x14ac:dyDescent="0.2">
      <c r="C11" s="102" t="s">
        <v>275</v>
      </c>
      <c r="D11" s="102" t="s">
        <v>923</v>
      </c>
      <c r="E11" s="102" t="s">
        <v>933</v>
      </c>
      <c r="G11" s="102" t="s">
        <v>932</v>
      </c>
      <c r="H11" s="102" t="s">
        <v>926</v>
      </c>
      <c r="I11" s="102" t="s">
        <v>926</v>
      </c>
      <c r="J11" s="102" t="s">
        <v>928</v>
      </c>
      <c r="O11" s="102" t="s">
        <v>926</v>
      </c>
      <c r="AI11" s="102" t="s">
        <v>186</v>
      </c>
    </row>
    <row r="12" spans="1:50" x14ac:dyDescent="0.2">
      <c r="D12" s="102" t="s">
        <v>924</v>
      </c>
      <c r="G12" s="102" t="s">
        <v>107</v>
      </c>
      <c r="H12" s="102" t="s">
        <v>928</v>
      </c>
      <c r="I12" s="102" t="s">
        <v>928</v>
      </c>
      <c r="J12" s="102" t="s">
        <v>107</v>
      </c>
      <c r="O12" s="102" t="s">
        <v>928</v>
      </c>
      <c r="AI12" s="102" t="s">
        <v>107</v>
      </c>
    </row>
    <row r="13" spans="1:50" x14ac:dyDescent="0.2">
      <c r="D13" s="102" t="s">
        <v>926</v>
      </c>
      <c r="H13" s="102" t="s">
        <v>107</v>
      </c>
      <c r="I13" s="102" t="s">
        <v>932</v>
      </c>
      <c r="O13" s="102" t="s">
        <v>107</v>
      </c>
    </row>
    <row r="14" spans="1:50" x14ac:dyDescent="0.2">
      <c r="D14" s="102" t="s">
        <v>928</v>
      </c>
      <c r="I14" s="102" t="s">
        <v>107</v>
      </c>
    </row>
    <row r="15" spans="1:50" x14ac:dyDescent="0.2">
      <c r="D15" s="102" t="s">
        <v>932</v>
      </c>
    </row>
    <row r="16" spans="1:50" x14ac:dyDescent="0.2">
      <c r="D16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1667</v>
      </c>
      <c r="D4" s="96">
        <f>SUM(DatosViolenciaGénero!D53:D59)</f>
        <v>458</v>
      </c>
    </row>
    <row r="5" spans="2:4" x14ac:dyDescent="0.2">
      <c r="B5" s="95" t="s">
        <v>910</v>
      </c>
      <c r="C5" s="96">
        <f>SUM(DatosViolenciaGénero!C60:C63)</f>
        <v>163</v>
      </c>
      <c r="D5" s="96">
        <f>SUM(DatosViolenciaGénero!D60:D63)</f>
        <v>99</v>
      </c>
    </row>
    <row r="6" spans="2:4" ht="12.75" customHeight="1" x14ac:dyDescent="0.2">
      <c r="B6" s="95" t="s">
        <v>954</v>
      </c>
      <c r="C6" s="96">
        <f>DatosViolenciaGénero!C64</f>
        <v>1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5</v>
      </c>
      <c r="D7" s="96">
        <f>SUM(DatosViolenciaGénero!D65:D67)</f>
        <v>1</v>
      </c>
    </row>
    <row r="8" spans="2:4" ht="12.75" customHeight="1" x14ac:dyDescent="0.2">
      <c r="B8" s="95" t="s">
        <v>956</v>
      </c>
      <c r="C8" s="96">
        <f>DatosViolenciaGénero!C71</f>
        <v>0</v>
      </c>
      <c r="D8" s="96">
        <f>DatosViolenciaGénero!D71</f>
        <v>1</v>
      </c>
    </row>
    <row r="9" spans="2:4" ht="12.75" customHeight="1" x14ac:dyDescent="0.2">
      <c r="B9" s="95" t="s">
        <v>957</v>
      </c>
      <c r="C9" s="96">
        <f>DatosViolenciaGénero!C68</f>
        <v>0</v>
      </c>
      <c r="D9" s="96">
        <f>DatosViolenciaGénero!D68</f>
        <v>0</v>
      </c>
    </row>
    <row r="10" spans="2:4" ht="12.75" customHeight="1" x14ac:dyDescent="0.2">
      <c r="B10" s="95" t="s">
        <v>958</v>
      </c>
      <c r="C10" s="96">
        <f>SUM(DatosViolenciaGénero!C69:C71)</f>
        <v>340</v>
      </c>
      <c r="D10" s="96">
        <f>SUM(DatosViolenciaGénero!D69:D71)</f>
        <v>171</v>
      </c>
    </row>
    <row r="14" spans="2:4" ht="12.95" customHeight="1" thickTop="1" thickBot="1" x14ac:dyDescent="0.25">
      <c r="B14" s="228" t="s">
        <v>962</v>
      </c>
      <c r="C14" s="228"/>
    </row>
    <row r="15" spans="2:4" ht="13.5" thickTop="1" x14ac:dyDescent="0.2">
      <c r="B15" s="97" t="s">
        <v>960</v>
      </c>
      <c r="C15" s="98">
        <f>DatosViolenciaGénero!C34</f>
        <v>131</v>
      </c>
    </row>
    <row r="16" spans="2:4" ht="13.5" thickBot="1" x14ac:dyDescent="0.25">
      <c r="B16" s="99" t="s">
        <v>961</v>
      </c>
      <c r="C16" s="100">
        <f>DatosViolenciaGénero!C35</f>
        <v>56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299</v>
      </c>
      <c r="D4" s="96">
        <f>SUM(DatosViolenciaDoméstica!D39:D45)</f>
        <v>105</v>
      </c>
    </row>
    <row r="5" spans="2:4" x14ac:dyDescent="0.2">
      <c r="B5" s="95" t="s">
        <v>910</v>
      </c>
      <c r="C5" s="96">
        <f>SUM(DatosViolenciaDoméstica!C46:C49)</f>
        <v>5</v>
      </c>
      <c r="D5" s="96">
        <f>SUM(DatosViolenciaDoméstica!D46:D49)</f>
        <v>4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0</v>
      </c>
      <c r="D7" s="96">
        <f>SUM(DatosViolenciaDoméstica!D51:D53)</f>
        <v>0</v>
      </c>
    </row>
    <row r="8" spans="2:4" ht="12.75" customHeight="1" x14ac:dyDescent="0.2">
      <c r="B8" s="95" t="s">
        <v>956</v>
      </c>
      <c r="C8" s="96">
        <f>DatosViolenciaDoméstica!C57</f>
        <v>0</v>
      </c>
      <c r="D8" s="96">
        <f>DatosViolenciaDoméstica!D57</f>
        <v>0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20</v>
      </c>
      <c r="D10" s="96">
        <f>SUM(DatosViolenciaDoméstica!D55:D57)</f>
        <v>17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7" t="s">
        <v>960</v>
      </c>
      <c r="C15" s="98">
        <f>DatosViolenciaDoméstica!C29</f>
        <v>34</v>
      </c>
    </row>
    <row r="16" spans="2:4" ht="13.5" thickBot="1" x14ac:dyDescent="0.25">
      <c r="B16" s="99" t="s">
        <v>961</v>
      </c>
      <c r="C16" s="100">
        <f>DatosViolenciaDoméstica!C30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9" t="s">
        <v>943</v>
      </c>
      <c r="C3" s="229"/>
    </row>
    <row r="4" spans="2:3" x14ac:dyDescent="0.2">
      <c r="B4" s="89" t="s">
        <v>944</v>
      </c>
      <c r="C4" s="90">
        <f>DatosMenores!C60</f>
        <v>279</v>
      </c>
    </row>
    <row r="5" spans="2:3" x14ac:dyDescent="0.2">
      <c r="B5" s="89" t="s">
        <v>945</v>
      </c>
      <c r="C5" s="91">
        <f>DatosMenores!C61</f>
        <v>4</v>
      </c>
    </row>
    <row r="6" spans="2:3" x14ac:dyDescent="0.2">
      <c r="B6" s="89" t="s">
        <v>946</v>
      </c>
      <c r="C6" s="91">
        <f>DatosMenores!C62</f>
        <v>2585</v>
      </c>
    </row>
    <row r="7" spans="2:3" ht="25.5" x14ac:dyDescent="0.2">
      <c r="B7" s="89" t="s">
        <v>947</v>
      </c>
      <c r="C7" s="91">
        <f>DatosMenores!C65</f>
        <v>0</v>
      </c>
    </row>
    <row r="8" spans="2:3" ht="25.5" x14ac:dyDescent="0.2">
      <c r="B8" s="89" t="s">
        <v>688</v>
      </c>
      <c r="C8" s="91">
        <f>DatosMenores!C66</f>
        <v>0</v>
      </c>
    </row>
    <row r="9" spans="2:3" ht="25.5" x14ac:dyDescent="0.2">
      <c r="B9" s="89" t="s">
        <v>948</v>
      </c>
      <c r="C9" s="91">
        <f>DatosMenores!C67</f>
        <v>0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30</v>
      </c>
    </row>
    <row r="12" spans="2:3" x14ac:dyDescent="0.2">
      <c r="B12" s="89" t="s">
        <v>950</v>
      </c>
      <c r="C12" s="91">
        <f>DatosMenores!C70</f>
        <v>1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30" t="s">
        <v>908</v>
      </c>
      <c r="C11" s="230"/>
      <c r="D11" s="72">
        <f>DatosDelitos!B5+DatosDelitos!B13-DatosDelitos!B17</f>
        <v>18227</v>
      </c>
      <c r="E11" s="73">
        <f>DatosDelitos!G5+DatosDelitos!G13-DatosDelitos!G17</f>
        <v>342</v>
      </c>
      <c r="F11" s="73">
        <f>DatosDelitos!H5+DatosDelitos!H13-DatosDelitos!H17</f>
        <v>210</v>
      </c>
      <c r="G11" s="73">
        <f>DatosDelitos!I5+DatosDelitos!I13-DatosDelitos!I17</f>
        <v>15</v>
      </c>
      <c r="H11" s="74">
        <f>DatosDelitos!J5+DatosDelitos!J13-DatosDelitos!J17</f>
        <v>17</v>
      </c>
      <c r="I11" s="74">
        <f>DatosDelitos!K5+DatosDelitos!K13-DatosDelitos!K17</f>
        <v>9</v>
      </c>
      <c r="J11" s="74">
        <f>DatosDelitos!L5+DatosDelitos!L13-DatosDelitos!L17</f>
        <v>5</v>
      </c>
      <c r="K11" s="74">
        <f>DatosDelitos!N5+DatosDelitos!N13-DatosDelitos!N17</f>
        <v>21</v>
      </c>
      <c r="L11" s="75">
        <f>DatosDelitos!O5+DatosDelitos!O13-DatosDelitos!O17</f>
        <v>442</v>
      </c>
    </row>
    <row r="12" spans="2:13" ht="13.15" customHeight="1" x14ac:dyDescent="0.2">
      <c r="B12" s="231" t="s">
        <v>276</v>
      </c>
      <c r="C12" s="231"/>
      <c r="D12" s="76">
        <f>DatosDelitos!B10</f>
        <v>1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31" t="s">
        <v>318</v>
      </c>
      <c r="C13" s="231"/>
      <c r="D13" s="76">
        <f>DatosDelitos!B20</f>
        <v>5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31" t="s">
        <v>321</v>
      </c>
      <c r="C14" s="231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31" t="s">
        <v>909</v>
      </c>
      <c r="C15" s="231"/>
      <c r="D15" s="76">
        <f>DatosDelitos!B17+DatosDelitos!B44</f>
        <v>1262</v>
      </c>
      <c r="E15" s="77">
        <f>DatosDelitos!G17+DatosDelitos!G44</f>
        <v>246</v>
      </c>
      <c r="F15" s="77">
        <f>DatosDelitos!H16+DatosDelitos!H44</f>
        <v>93</v>
      </c>
      <c r="G15" s="77">
        <f>DatosDelitos!I17+DatosDelitos!I44</f>
        <v>4</v>
      </c>
      <c r="H15" s="77">
        <f>DatosDelitos!J17+DatosDelitos!J44</f>
        <v>2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5</v>
      </c>
      <c r="L15" s="78">
        <f>DatosDelitos!O17+DatosDelitos!O44</f>
        <v>361</v>
      </c>
    </row>
    <row r="16" spans="2:13" ht="13.15" customHeight="1" x14ac:dyDescent="0.2">
      <c r="B16" s="231" t="s">
        <v>910</v>
      </c>
      <c r="C16" s="231"/>
      <c r="D16" s="76">
        <f>DatosDelitos!B30</f>
        <v>1106</v>
      </c>
      <c r="E16" s="77">
        <f>DatosDelitos!G30</f>
        <v>100</v>
      </c>
      <c r="F16" s="77">
        <f>DatosDelitos!H30</f>
        <v>72</v>
      </c>
      <c r="G16" s="77">
        <f>DatosDelitos!I30</f>
        <v>1</v>
      </c>
      <c r="H16" s="77">
        <f>DatosDelitos!J30</f>
        <v>1</v>
      </c>
      <c r="I16" s="77">
        <f>DatosDelitos!K30</f>
        <v>1</v>
      </c>
      <c r="J16" s="77">
        <f>DatosDelitos!L30</f>
        <v>0</v>
      </c>
      <c r="K16" s="77">
        <f>DatosDelitos!N30</f>
        <v>0</v>
      </c>
      <c r="L16" s="78">
        <f>DatosDelitos!O30</f>
        <v>249</v>
      </c>
    </row>
    <row r="17" spans="2:12" ht="13.15" customHeight="1" x14ac:dyDescent="0.2">
      <c r="B17" s="232" t="s">
        <v>911</v>
      </c>
      <c r="C17" s="232"/>
      <c r="D17" s="76">
        <f>DatosDelitos!B42-DatosDelitos!B44</f>
        <v>8</v>
      </c>
      <c r="E17" s="77">
        <f>DatosDelitos!G42-DatosDelitos!G44</f>
        <v>2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1</v>
      </c>
    </row>
    <row r="18" spans="2:12" ht="13.15" customHeight="1" x14ac:dyDescent="0.2">
      <c r="B18" s="231" t="s">
        <v>912</v>
      </c>
      <c r="C18" s="231"/>
      <c r="D18" s="76">
        <f>DatosDelitos!B50</f>
        <v>358</v>
      </c>
      <c r="E18" s="77">
        <f>DatosDelitos!G50</f>
        <v>70</v>
      </c>
      <c r="F18" s="77">
        <f>DatosDelitos!H50</f>
        <v>36</v>
      </c>
      <c r="G18" s="77">
        <f>DatosDelitos!I50</f>
        <v>25</v>
      </c>
      <c r="H18" s="77">
        <f>DatosDelitos!J50</f>
        <v>21</v>
      </c>
      <c r="I18" s="77">
        <f>DatosDelitos!K50</f>
        <v>0</v>
      </c>
      <c r="J18" s="77">
        <f>DatosDelitos!L50</f>
        <v>0</v>
      </c>
      <c r="K18" s="77">
        <f>DatosDelitos!N50</f>
        <v>4</v>
      </c>
      <c r="L18" s="78">
        <f>DatosDelitos!O50</f>
        <v>59</v>
      </c>
    </row>
    <row r="19" spans="2:12" ht="13.15" customHeight="1" x14ac:dyDescent="0.2">
      <c r="B19" s="231" t="s">
        <v>913</v>
      </c>
      <c r="C19" s="231"/>
      <c r="D19" s="76">
        <f>DatosDelitos!B72</f>
        <v>5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1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31" t="s">
        <v>914</v>
      </c>
      <c r="C20" s="231"/>
      <c r="D20" s="76">
        <f>DatosDelitos!B74</f>
        <v>34</v>
      </c>
      <c r="E20" s="77">
        <f>DatosDelitos!G74</f>
        <v>8</v>
      </c>
      <c r="F20" s="77">
        <f>DatosDelitos!H74</f>
        <v>7</v>
      </c>
      <c r="G20" s="77">
        <f>DatosDelitos!I74</f>
        <v>0</v>
      </c>
      <c r="H20" s="77">
        <f>DatosDelitos!J74</f>
        <v>0</v>
      </c>
      <c r="I20" s="77">
        <f>DatosDelitos!K74</f>
        <v>1</v>
      </c>
      <c r="J20" s="77">
        <f>DatosDelitos!L74</f>
        <v>0</v>
      </c>
      <c r="K20" s="77">
        <f>DatosDelitos!N74</f>
        <v>0</v>
      </c>
      <c r="L20" s="78">
        <f>DatosDelitos!O74</f>
        <v>2</v>
      </c>
    </row>
    <row r="21" spans="2:12" ht="13.15" customHeight="1" x14ac:dyDescent="0.2">
      <c r="B21" s="232" t="s">
        <v>915</v>
      </c>
      <c r="C21" s="232"/>
      <c r="D21" s="76">
        <f>DatosDelitos!B82</f>
        <v>164</v>
      </c>
      <c r="E21" s="77">
        <f>DatosDelitos!G82</f>
        <v>13</v>
      </c>
      <c r="F21" s="77">
        <f>DatosDelitos!H82</f>
        <v>10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24</v>
      </c>
    </row>
    <row r="22" spans="2:12" ht="13.15" customHeight="1" x14ac:dyDescent="0.2">
      <c r="B22" s="231" t="s">
        <v>916</v>
      </c>
      <c r="C22" s="231"/>
      <c r="D22" s="76">
        <f>DatosDelitos!B85</f>
        <v>535</v>
      </c>
      <c r="E22" s="77">
        <f>DatosDelitos!G85</f>
        <v>330</v>
      </c>
      <c r="F22" s="77">
        <f>DatosDelitos!H85</f>
        <v>206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145</v>
      </c>
    </row>
    <row r="23" spans="2:12" ht="13.15" customHeight="1" x14ac:dyDescent="0.2">
      <c r="B23" s="231" t="s">
        <v>643</v>
      </c>
      <c r="C23" s="231"/>
      <c r="D23" s="76">
        <f>DatosDelitos!B97</f>
        <v>5392</v>
      </c>
      <c r="E23" s="77">
        <f>DatosDelitos!G97</f>
        <v>1206</v>
      </c>
      <c r="F23" s="77">
        <f>DatosDelitos!H97</f>
        <v>802</v>
      </c>
      <c r="G23" s="77">
        <f>DatosDelitos!I97</f>
        <v>4</v>
      </c>
      <c r="H23" s="77">
        <f>DatosDelitos!J97</f>
        <v>4</v>
      </c>
      <c r="I23" s="77">
        <f>DatosDelitos!K97</f>
        <v>0</v>
      </c>
      <c r="J23" s="77">
        <f>DatosDelitos!L97</f>
        <v>0</v>
      </c>
      <c r="K23" s="77">
        <f>DatosDelitos!N97</f>
        <v>64</v>
      </c>
      <c r="L23" s="78">
        <f>DatosDelitos!O97</f>
        <v>936</v>
      </c>
    </row>
    <row r="24" spans="2:12" ht="27" customHeight="1" x14ac:dyDescent="0.2">
      <c r="B24" s="231" t="s">
        <v>917</v>
      </c>
      <c r="C24" s="231"/>
      <c r="D24" s="76">
        <f>DatosDelitos!B131</f>
        <v>4</v>
      </c>
      <c r="E24" s="77">
        <f>DatosDelitos!G131</f>
        <v>3</v>
      </c>
      <c r="F24" s="77">
        <f>DatosDelitos!H131</f>
        <v>4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15</v>
      </c>
    </row>
    <row r="25" spans="2:12" ht="13.15" customHeight="1" x14ac:dyDescent="0.2">
      <c r="B25" s="231" t="s">
        <v>918</v>
      </c>
      <c r="C25" s="231"/>
      <c r="D25" s="76">
        <f>DatosDelitos!B137</f>
        <v>24</v>
      </c>
      <c r="E25" s="77">
        <f>DatosDelitos!G137</f>
        <v>16</v>
      </c>
      <c r="F25" s="77">
        <f>DatosDelitos!H137</f>
        <v>9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10</v>
      </c>
    </row>
    <row r="26" spans="2:12" ht="13.15" customHeight="1" x14ac:dyDescent="0.2">
      <c r="B26" s="232" t="s">
        <v>919</v>
      </c>
      <c r="C26" s="232"/>
      <c r="D26" s="76">
        <f>DatosDelitos!B144</f>
        <v>214</v>
      </c>
      <c r="E26" s="77">
        <f>DatosDelitos!G144</f>
        <v>2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2</v>
      </c>
    </row>
    <row r="27" spans="2:12" ht="38.25" customHeight="1" x14ac:dyDescent="0.2">
      <c r="B27" s="231" t="s">
        <v>920</v>
      </c>
      <c r="C27" s="231"/>
      <c r="D27" s="76">
        <f>DatosDelitos!B147</f>
        <v>67</v>
      </c>
      <c r="E27" s="77">
        <f>DatosDelitos!G147</f>
        <v>36</v>
      </c>
      <c r="F27" s="77">
        <f>DatosDelitos!H147</f>
        <v>25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10</v>
      </c>
    </row>
    <row r="28" spans="2:12" ht="13.15" customHeight="1" x14ac:dyDescent="0.2">
      <c r="B28" s="231" t="s">
        <v>921</v>
      </c>
      <c r="C28" s="231"/>
      <c r="D28" s="76">
        <f>DatosDelitos!B156+SUM(DatosDelitos!B167:B172)</f>
        <v>86</v>
      </c>
      <c r="E28" s="77">
        <f>DatosDelitos!G156+SUM(DatosDelitos!G167:G172)</f>
        <v>32</v>
      </c>
      <c r="F28" s="77">
        <f>DatosDelitos!H156+SUM(DatosDelitos!H167:H172)</f>
        <v>13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</v>
      </c>
      <c r="L28" s="77">
        <f>DatosDelitos!O156+SUM(DatosDelitos!O167:P172)</f>
        <v>18</v>
      </c>
    </row>
    <row r="29" spans="2:12" ht="13.15" customHeight="1" x14ac:dyDescent="0.2">
      <c r="B29" s="231" t="s">
        <v>922</v>
      </c>
      <c r="C29" s="231"/>
      <c r="D29" s="76">
        <f>SUM(DatosDelitos!B173:B177)</f>
        <v>660</v>
      </c>
      <c r="E29" s="77">
        <f>SUM(DatosDelitos!G173:G177)</f>
        <v>490</v>
      </c>
      <c r="F29" s="77">
        <f>SUM(DatosDelitos!H173:H177)</f>
        <v>381</v>
      </c>
      <c r="G29" s="77">
        <f>SUM(DatosDelitos!I173:I177)</f>
        <v>1</v>
      </c>
      <c r="H29" s="77">
        <f>SUM(DatosDelitos!J173:J177)</f>
        <v>0</v>
      </c>
      <c r="I29" s="77">
        <f>SUM(DatosDelitos!K173:K177)</f>
        <v>1</v>
      </c>
      <c r="J29" s="77">
        <f>SUM(DatosDelitos!L173:L177)</f>
        <v>0</v>
      </c>
      <c r="K29" s="77">
        <f>SUM(DatosDelitos!N173:N177)</f>
        <v>24</v>
      </c>
      <c r="L29" s="77">
        <f>SUM(DatosDelitos!O173:O177)</f>
        <v>382</v>
      </c>
    </row>
    <row r="30" spans="2:12" ht="13.15" customHeight="1" x14ac:dyDescent="0.2">
      <c r="B30" s="231" t="s">
        <v>923</v>
      </c>
      <c r="C30" s="231"/>
      <c r="D30" s="76">
        <f>DatosDelitos!B178</f>
        <v>313</v>
      </c>
      <c r="E30" s="77">
        <f>DatosDelitos!G178</f>
        <v>209</v>
      </c>
      <c r="F30" s="77">
        <f>DatosDelitos!H178</f>
        <v>181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1</v>
      </c>
      <c r="L30" s="77">
        <f>DatosDelitos!O178</f>
        <v>1391</v>
      </c>
    </row>
    <row r="31" spans="2:12" ht="13.15" customHeight="1" x14ac:dyDescent="0.2">
      <c r="B31" s="231" t="s">
        <v>924</v>
      </c>
      <c r="C31" s="231"/>
      <c r="D31" s="76">
        <f>DatosDelitos!B186</f>
        <v>215</v>
      </c>
      <c r="E31" s="77">
        <f>DatosDelitos!G186</f>
        <v>51</v>
      </c>
      <c r="F31" s="77">
        <f>DatosDelitos!H186</f>
        <v>56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68</v>
      </c>
    </row>
    <row r="32" spans="2:12" ht="13.15" customHeight="1" x14ac:dyDescent="0.2">
      <c r="B32" s="231" t="s">
        <v>925</v>
      </c>
      <c r="C32" s="231"/>
      <c r="D32" s="76">
        <f>DatosDelitos!B201</f>
        <v>67</v>
      </c>
      <c r="E32" s="77">
        <f>DatosDelitos!G201</f>
        <v>28</v>
      </c>
      <c r="F32" s="77">
        <f>DatosDelitos!H201</f>
        <v>18</v>
      </c>
      <c r="G32" s="77">
        <f>DatosDelitos!I201</f>
        <v>0</v>
      </c>
      <c r="H32" s="77">
        <f>DatosDelitos!J201</f>
        <v>0</v>
      </c>
      <c r="I32" s="77">
        <f>DatosDelitos!K201</f>
        <v>1</v>
      </c>
      <c r="J32" s="77">
        <f>DatosDelitos!L201</f>
        <v>0</v>
      </c>
      <c r="K32" s="77">
        <f>DatosDelitos!N201</f>
        <v>0</v>
      </c>
      <c r="L32" s="77">
        <f>DatosDelitos!O201</f>
        <v>23</v>
      </c>
    </row>
    <row r="33" spans="2:13" ht="13.15" customHeight="1" x14ac:dyDescent="0.2">
      <c r="B33" s="231" t="s">
        <v>926</v>
      </c>
      <c r="C33" s="231"/>
      <c r="D33" s="76">
        <f>DatosDelitos!B221</f>
        <v>736</v>
      </c>
      <c r="E33" s="77">
        <f>DatosDelitos!G221</f>
        <v>292</v>
      </c>
      <c r="F33" s="77">
        <f>DatosDelitos!H221</f>
        <v>208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0</v>
      </c>
      <c r="L33" s="77">
        <f>DatosDelitos!O221</f>
        <v>371</v>
      </c>
    </row>
    <row r="34" spans="2:13" ht="13.15" customHeight="1" x14ac:dyDescent="0.2">
      <c r="B34" s="231" t="s">
        <v>927</v>
      </c>
      <c r="C34" s="231"/>
      <c r="D34" s="76">
        <f>DatosDelitos!B242</f>
        <v>8</v>
      </c>
      <c r="E34" s="77">
        <f>DatosDelitos!G242</f>
        <v>1</v>
      </c>
      <c r="F34" s="77">
        <f>DatosDelitos!H242</f>
        <v>2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2</v>
      </c>
    </row>
    <row r="35" spans="2:13" ht="13.15" customHeight="1" x14ac:dyDescent="0.2">
      <c r="B35" s="231" t="s">
        <v>928</v>
      </c>
      <c r="C35" s="231"/>
      <c r="D35" s="76">
        <f>DatosDelitos!B269</f>
        <v>149</v>
      </c>
      <c r="E35" s="77">
        <f>DatosDelitos!G269</f>
        <v>108</v>
      </c>
      <c r="F35" s="77">
        <f>DatosDelitos!H269</f>
        <v>95</v>
      </c>
      <c r="G35" s="77">
        <f>DatosDelitos!I269</f>
        <v>1</v>
      </c>
      <c r="H35" s="77">
        <f>DatosDelitos!J269</f>
        <v>6</v>
      </c>
      <c r="I35" s="77">
        <f>DatosDelitos!K269</f>
        <v>0</v>
      </c>
      <c r="J35" s="77">
        <f>DatosDelitos!L269</f>
        <v>1</v>
      </c>
      <c r="K35" s="77">
        <f>DatosDelitos!N269</f>
        <v>2</v>
      </c>
      <c r="L35" s="77">
        <f>DatosDelitos!O269</f>
        <v>220</v>
      </c>
    </row>
    <row r="36" spans="2:13" ht="38.25" customHeight="1" x14ac:dyDescent="0.2">
      <c r="B36" s="231" t="s">
        <v>929</v>
      </c>
      <c r="C36" s="231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31" t="s">
        <v>930</v>
      </c>
      <c r="C37" s="231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31" t="s">
        <v>931</v>
      </c>
      <c r="C38" s="231"/>
      <c r="D38" s="76">
        <f>DatosDelitos!B310+DatosDelitos!B316+DatosDelitos!B318</f>
        <v>8</v>
      </c>
      <c r="E38" s="77">
        <f>DatosDelitos!G310+DatosDelitos!G316+DatosDelitos!G318</f>
        <v>2</v>
      </c>
      <c r="F38" s="77">
        <f>DatosDelitos!H310+DatosDelitos!H316+DatosDelitos!H318</f>
        <v>3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31" t="s">
        <v>932</v>
      </c>
      <c r="C39" s="231"/>
      <c r="D39" s="76">
        <f>DatosDelitos!B321</f>
        <v>6987</v>
      </c>
      <c r="E39" s="77">
        <f>DatosDelitos!G321</f>
        <v>156</v>
      </c>
      <c r="F39" s="77">
        <f>DatosDelitos!H321</f>
        <v>0</v>
      </c>
      <c r="G39" s="77">
        <f>DatosDelitos!I321</f>
        <v>7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11</v>
      </c>
      <c r="L39" s="77">
        <f>DatosDelitos!O321</f>
        <v>8</v>
      </c>
    </row>
    <row r="40" spans="2:13" ht="13.15" customHeight="1" x14ac:dyDescent="0.2">
      <c r="B40" s="231" t="s">
        <v>933</v>
      </c>
      <c r="C40" s="231"/>
      <c r="D40" s="76">
        <f>DatosDelitos!B323</f>
        <v>4</v>
      </c>
      <c r="E40" s="76">
        <f>DatosDelitos!G323</f>
        <v>1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3</v>
      </c>
      <c r="L40" s="76">
        <f>DatosDelitos!O323</f>
        <v>0</v>
      </c>
    </row>
    <row r="41" spans="2:13" ht="13.15" customHeight="1" x14ac:dyDescent="0.2">
      <c r="B41" s="231" t="s">
        <v>623</v>
      </c>
      <c r="C41" s="231"/>
      <c r="D41" s="76">
        <f>DatosDelitos!B325</f>
        <v>3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4" t="s">
        <v>624</v>
      </c>
      <c r="C42" s="234"/>
      <c r="D42" s="79">
        <f>SUM(D11:D41)</f>
        <v>36642</v>
      </c>
      <c r="E42" s="79">
        <f t="shared" ref="E42:L42" si="0">SUM(E11:E41)</f>
        <v>3744</v>
      </c>
      <c r="F42" s="79">
        <f t="shared" si="0"/>
        <v>2433</v>
      </c>
      <c r="G42" s="79">
        <f t="shared" si="0"/>
        <v>58</v>
      </c>
      <c r="H42" s="79">
        <f t="shared" si="0"/>
        <v>51</v>
      </c>
      <c r="I42" s="79">
        <f t="shared" si="0"/>
        <v>13</v>
      </c>
      <c r="J42" s="79">
        <f t="shared" si="0"/>
        <v>7</v>
      </c>
      <c r="K42" s="79">
        <f t="shared" si="0"/>
        <v>136</v>
      </c>
      <c r="L42" s="79">
        <f t="shared" si="0"/>
        <v>4739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3" t="s">
        <v>935</v>
      </c>
      <c r="C48" s="233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3" t="s">
        <v>936</v>
      </c>
      <c r="C49" s="233"/>
      <c r="D49" s="82">
        <f>DatosDelitos!E13-DatosDelitos!E17</f>
        <v>128</v>
      </c>
      <c r="E49" s="82">
        <f>DatosDelitos!F13-DatosDelitos!F17</f>
        <v>164</v>
      </c>
    </row>
    <row r="50" spans="2:5" ht="13.15" customHeight="1" x14ac:dyDescent="0.25">
      <c r="B50" s="233" t="s">
        <v>276</v>
      </c>
      <c r="C50" s="233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3" t="s">
        <v>318</v>
      </c>
      <c r="C51" s="233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3" t="s">
        <v>321</v>
      </c>
      <c r="C52" s="233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3" t="s">
        <v>909</v>
      </c>
      <c r="C53" s="233"/>
      <c r="D53" s="82">
        <f>DatosDelitos!E17+DatosDelitos!E44</f>
        <v>933</v>
      </c>
      <c r="E53" s="82">
        <f>DatosDelitos!F17+DatosDelitos!F44</f>
        <v>291</v>
      </c>
    </row>
    <row r="54" spans="2:5" ht="13.15" customHeight="1" x14ac:dyDescent="0.25">
      <c r="B54" s="233" t="s">
        <v>910</v>
      </c>
      <c r="C54" s="233"/>
      <c r="D54" s="82">
        <f>DatosDelitos!E30</f>
        <v>167</v>
      </c>
      <c r="E54" s="82">
        <f>DatosDelitos!F30</f>
        <v>165</v>
      </c>
    </row>
    <row r="55" spans="2:5" ht="13.15" customHeight="1" x14ac:dyDescent="0.25">
      <c r="B55" s="233" t="s">
        <v>911</v>
      </c>
      <c r="C55" s="233"/>
      <c r="D55" s="82">
        <f>DatosDelitos!E42-DatosDelitos!E44</f>
        <v>1</v>
      </c>
      <c r="E55" s="82">
        <f>DatosDelitos!F42-DatosDelitos!F44</f>
        <v>2</v>
      </c>
    </row>
    <row r="56" spans="2:5" ht="13.15" customHeight="1" x14ac:dyDescent="0.25">
      <c r="B56" s="233" t="s">
        <v>912</v>
      </c>
      <c r="C56" s="233"/>
      <c r="D56" s="82">
        <f>DatosDelitos!E50</f>
        <v>10</v>
      </c>
      <c r="E56" s="82">
        <f>DatosDelitos!F50</f>
        <v>8</v>
      </c>
    </row>
    <row r="57" spans="2:5" ht="13.15" customHeight="1" x14ac:dyDescent="0.25">
      <c r="B57" s="233" t="s">
        <v>913</v>
      </c>
      <c r="C57" s="233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3" t="s">
        <v>937</v>
      </c>
      <c r="C58" s="233"/>
      <c r="D58" s="82">
        <f>DatosDelitos!E74</f>
        <v>3</v>
      </c>
      <c r="E58" s="82">
        <f>DatosDelitos!F74</f>
        <v>1</v>
      </c>
    </row>
    <row r="59" spans="2:5" ht="13.15" customHeight="1" x14ac:dyDescent="0.25">
      <c r="B59" s="233" t="s">
        <v>915</v>
      </c>
      <c r="C59" s="233"/>
      <c r="D59" s="82">
        <f>DatosDelitos!E82</f>
        <v>146</v>
      </c>
      <c r="E59" s="82">
        <f>DatosDelitos!F82</f>
        <v>108</v>
      </c>
    </row>
    <row r="60" spans="2:5" ht="13.15" customHeight="1" x14ac:dyDescent="0.25">
      <c r="B60" s="233" t="s">
        <v>916</v>
      </c>
      <c r="C60" s="233"/>
      <c r="D60" s="82">
        <f>DatosDelitos!E85</f>
        <v>3</v>
      </c>
      <c r="E60" s="82">
        <f>DatosDelitos!F85</f>
        <v>0</v>
      </c>
    </row>
    <row r="61" spans="2:5" ht="13.15" customHeight="1" x14ac:dyDescent="0.25">
      <c r="B61" s="233" t="s">
        <v>643</v>
      </c>
      <c r="C61" s="233"/>
      <c r="D61" s="82">
        <f>DatosDelitos!E97</f>
        <v>227</v>
      </c>
      <c r="E61" s="82">
        <f>DatosDelitos!F97</f>
        <v>186</v>
      </c>
    </row>
    <row r="62" spans="2:5" ht="27" customHeight="1" x14ac:dyDescent="0.25">
      <c r="B62" s="233" t="s">
        <v>938</v>
      </c>
      <c r="C62" s="233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3" t="s">
        <v>918</v>
      </c>
      <c r="C63" s="233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3" t="s">
        <v>919</v>
      </c>
      <c r="C64" s="233"/>
      <c r="D64" s="82">
        <f>DatosDelitos!E144</f>
        <v>1</v>
      </c>
      <c r="E64" s="82">
        <f>DatosDelitos!F144</f>
        <v>0</v>
      </c>
    </row>
    <row r="65" spans="2:5" ht="40.5" customHeight="1" x14ac:dyDescent="0.25">
      <c r="B65" s="233" t="s">
        <v>920</v>
      </c>
      <c r="C65" s="233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33" t="s">
        <v>921</v>
      </c>
      <c r="C66" s="233"/>
      <c r="D66" s="83">
        <f>DatosDelitos!E156+SUM(DatosDelitos!E167:F172)</f>
        <v>1</v>
      </c>
      <c r="E66" s="83">
        <f>DatosDelitos!F156+SUM(DatosDelitos!F167:G172)</f>
        <v>3</v>
      </c>
    </row>
    <row r="67" spans="2:5" ht="13.15" customHeight="1" x14ac:dyDescent="0.25">
      <c r="B67" s="233" t="s">
        <v>922</v>
      </c>
      <c r="C67" s="233"/>
      <c r="D67" s="82">
        <f>SUM(DatosDelitos!E173:F177)</f>
        <v>64</v>
      </c>
      <c r="E67" s="82">
        <f>SUM(DatosDelitos!F173:G177)</f>
        <v>521</v>
      </c>
    </row>
    <row r="68" spans="2:5" ht="13.15" customHeight="1" x14ac:dyDescent="0.25">
      <c r="B68" s="233" t="s">
        <v>923</v>
      </c>
      <c r="C68" s="233"/>
      <c r="D68" s="82">
        <f>DatosDelitos!E178</f>
        <v>1260</v>
      </c>
      <c r="E68" s="82">
        <f>DatosDelitos!F178</f>
        <v>1142</v>
      </c>
    </row>
    <row r="69" spans="2:5" ht="13.15" customHeight="1" x14ac:dyDescent="0.25">
      <c r="B69" s="233" t="s">
        <v>924</v>
      </c>
      <c r="C69" s="233"/>
      <c r="D69" s="82">
        <f>DatosDelitos!E186</f>
        <v>11</v>
      </c>
      <c r="E69" s="82">
        <f>DatosDelitos!F186</f>
        <v>13</v>
      </c>
    </row>
    <row r="70" spans="2:5" ht="13.15" customHeight="1" x14ac:dyDescent="0.25">
      <c r="B70" s="233" t="s">
        <v>925</v>
      </c>
      <c r="C70" s="233"/>
      <c r="D70" s="82">
        <f>DatosDelitos!E201</f>
        <v>9</v>
      </c>
      <c r="E70" s="82">
        <f>DatosDelitos!F201</f>
        <v>12</v>
      </c>
    </row>
    <row r="71" spans="2:5" ht="13.15" customHeight="1" x14ac:dyDescent="0.25">
      <c r="B71" s="233" t="s">
        <v>926</v>
      </c>
      <c r="C71" s="233"/>
      <c r="D71" s="82">
        <f>DatosDelitos!E221</f>
        <v>322</v>
      </c>
      <c r="E71" s="82">
        <f>DatosDelitos!F221</f>
        <v>211</v>
      </c>
    </row>
    <row r="72" spans="2:5" ht="13.15" customHeight="1" x14ac:dyDescent="0.25">
      <c r="B72" s="233" t="s">
        <v>927</v>
      </c>
      <c r="C72" s="233"/>
      <c r="D72" s="82">
        <f>DatosDelitos!E242</f>
        <v>0</v>
      </c>
      <c r="E72" s="82">
        <f>DatosDelitos!F242</f>
        <v>1</v>
      </c>
    </row>
    <row r="73" spans="2:5" ht="13.15" customHeight="1" x14ac:dyDescent="0.25">
      <c r="B73" s="233" t="s">
        <v>928</v>
      </c>
      <c r="C73" s="233"/>
      <c r="D73" s="82">
        <f>DatosDelitos!E269</f>
        <v>154</v>
      </c>
      <c r="E73" s="82">
        <f>DatosDelitos!F269</f>
        <v>120</v>
      </c>
    </row>
    <row r="74" spans="2:5" ht="38.25" customHeight="1" x14ac:dyDescent="0.25">
      <c r="B74" s="233" t="s">
        <v>929</v>
      </c>
      <c r="C74" s="233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3" t="s">
        <v>930</v>
      </c>
      <c r="C75" s="233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3" t="s">
        <v>931</v>
      </c>
      <c r="C76" s="233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33" t="s">
        <v>932</v>
      </c>
      <c r="C77" s="233"/>
      <c r="D77" s="82">
        <f>DatosDelitos!E321</f>
        <v>72</v>
      </c>
      <c r="E77" s="82">
        <f>DatosDelitos!F321</f>
        <v>0</v>
      </c>
    </row>
    <row r="78" spans="2:5" ht="15" x14ac:dyDescent="0.25">
      <c r="B78" s="235" t="s">
        <v>933</v>
      </c>
      <c r="C78" s="235"/>
      <c r="D78" s="82">
        <f>DatosDelitos!E323</f>
        <v>0</v>
      </c>
      <c r="E78" s="82">
        <f>DatosDelitos!F323</f>
        <v>0</v>
      </c>
    </row>
    <row r="79" spans="2:5" ht="15" x14ac:dyDescent="0.25">
      <c r="B79" s="235" t="s">
        <v>623</v>
      </c>
      <c r="C79" s="235"/>
      <c r="D79" s="82">
        <f>DatosDelitos!E325</f>
        <v>0</v>
      </c>
      <c r="E79" s="82">
        <f>DatosDelitos!F325</f>
        <v>0</v>
      </c>
    </row>
    <row r="80" spans="2:5" ht="15" x14ac:dyDescent="0.25">
      <c r="B80" s="235" t="s">
        <v>188</v>
      </c>
      <c r="C80" s="235"/>
      <c r="D80" s="82">
        <f>SUM(D48:D79)</f>
        <v>3512</v>
      </c>
      <c r="E80" s="82">
        <f>SUM(E48:E79)</f>
        <v>2948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3" t="s">
        <v>908</v>
      </c>
      <c r="C85" s="233"/>
      <c r="D85" s="82">
        <f>DatosDelitos!M5+DatosDelitos!M13-DatosDelitos!M17</f>
        <v>39</v>
      </c>
    </row>
    <row r="86" spans="2:13" ht="13.15" customHeight="1" x14ac:dyDescent="0.25">
      <c r="B86" s="233" t="s">
        <v>276</v>
      </c>
      <c r="C86" s="233"/>
      <c r="D86" s="82">
        <f>DatosDelitos!M10</f>
        <v>0</v>
      </c>
    </row>
    <row r="87" spans="2:13" ht="13.15" customHeight="1" x14ac:dyDescent="0.25">
      <c r="B87" s="233" t="s">
        <v>318</v>
      </c>
      <c r="C87" s="233"/>
      <c r="D87" s="82">
        <f>DatosDelitos!M20</f>
        <v>0</v>
      </c>
    </row>
    <row r="88" spans="2:13" ht="13.15" customHeight="1" x14ac:dyDescent="0.25">
      <c r="B88" s="233" t="s">
        <v>321</v>
      </c>
      <c r="C88" s="233"/>
      <c r="D88" s="82">
        <f>DatosDelitos!M23</f>
        <v>0</v>
      </c>
    </row>
    <row r="89" spans="2:13" ht="13.15" customHeight="1" x14ac:dyDescent="0.25">
      <c r="B89" s="233" t="s">
        <v>940</v>
      </c>
      <c r="C89" s="233"/>
      <c r="D89" s="82">
        <f>SUM(DatosDelitos!M17,DatosDelitos!M44)</f>
        <v>10</v>
      </c>
    </row>
    <row r="90" spans="2:13" ht="13.15" customHeight="1" x14ac:dyDescent="0.25">
      <c r="B90" s="233" t="s">
        <v>910</v>
      </c>
      <c r="C90" s="233"/>
      <c r="D90" s="82">
        <f>DatosDelitos!M30</f>
        <v>6</v>
      </c>
    </row>
    <row r="91" spans="2:13" ht="13.15" customHeight="1" x14ac:dyDescent="0.25">
      <c r="B91" s="233" t="s">
        <v>911</v>
      </c>
      <c r="C91" s="233"/>
      <c r="D91" s="82">
        <f>DatosDelitos!M42-DatosDelitos!M44</f>
        <v>0</v>
      </c>
    </row>
    <row r="92" spans="2:13" ht="13.15" customHeight="1" x14ac:dyDescent="0.25">
      <c r="B92" s="233" t="s">
        <v>912</v>
      </c>
      <c r="C92" s="233"/>
      <c r="D92" s="82">
        <f>DatosDelitos!M50</f>
        <v>6</v>
      </c>
    </row>
    <row r="93" spans="2:13" ht="13.15" customHeight="1" x14ac:dyDescent="0.25">
      <c r="B93" s="233" t="s">
        <v>913</v>
      </c>
      <c r="C93" s="233"/>
      <c r="D93" s="82">
        <f>DatosDelitos!M72</f>
        <v>0</v>
      </c>
    </row>
    <row r="94" spans="2:13" ht="27" customHeight="1" x14ac:dyDescent="0.25">
      <c r="B94" s="233" t="s">
        <v>937</v>
      </c>
      <c r="C94" s="233"/>
      <c r="D94" s="82">
        <f>DatosDelitos!M74</f>
        <v>2</v>
      </c>
    </row>
    <row r="95" spans="2:13" ht="13.15" customHeight="1" x14ac:dyDescent="0.25">
      <c r="B95" s="233" t="s">
        <v>915</v>
      </c>
      <c r="C95" s="233"/>
      <c r="D95" s="82">
        <f>DatosDelitos!M82</f>
        <v>4</v>
      </c>
    </row>
    <row r="96" spans="2:13" ht="13.15" customHeight="1" x14ac:dyDescent="0.25">
      <c r="B96" s="233" t="s">
        <v>916</v>
      </c>
      <c r="C96" s="233"/>
      <c r="D96" s="82">
        <f>DatosDelitos!M85</f>
        <v>0</v>
      </c>
    </row>
    <row r="97" spans="2:4" ht="13.15" customHeight="1" x14ac:dyDescent="0.25">
      <c r="B97" s="233" t="s">
        <v>643</v>
      </c>
      <c r="C97" s="233"/>
      <c r="D97" s="82">
        <f>DatosDelitos!M97</f>
        <v>20</v>
      </c>
    </row>
    <row r="98" spans="2:4" ht="27" customHeight="1" x14ac:dyDescent="0.25">
      <c r="B98" s="233" t="s">
        <v>938</v>
      </c>
      <c r="C98" s="233"/>
      <c r="D98" s="82">
        <f>DatosDelitos!M131</f>
        <v>8</v>
      </c>
    </row>
    <row r="99" spans="2:4" ht="13.15" customHeight="1" x14ac:dyDescent="0.25">
      <c r="B99" s="233" t="s">
        <v>918</v>
      </c>
      <c r="C99" s="233"/>
      <c r="D99" s="82">
        <f>DatosDelitos!M137</f>
        <v>8</v>
      </c>
    </row>
    <row r="100" spans="2:4" ht="13.15" customHeight="1" x14ac:dyDescent="0.25">
      <c r="B100" s="233" t="s">
        <v>919</v>
      </c>
      <c r="C100" s="233"/>
      <c r="D100" s="82">
        <f>DatosDelitos!M144</f>
        <v>0</v>
      </c>
    </row>
    <row r="101" spans="2:4" ht="13.15" customHeight="1" x14ac:dyDescent="0.25">
      <c r="B101" s="233" t="s">
        <v>941</v>
      </c>
      <c r="C101" s="233"/>
      <c r="D101" s="82">
        <f>DatosDelitos!M148</f>
        <v>20</v>
      </c>
    </row>
    <row r="102" spans="2:4" ht="13.15" customHeight="1" x14ac:dyDescent="0.25">
      <c r="B102" s="233" t="s">
        <v>850</v>
      </c>
      <c r="C102" s="233"/>
      <c r="D102" s="82">
        <f>SUM(DatosDelitos!M149,DatosDelitos!M150)</f>
        <v>8</v>
      </c>
    </row>
    <row r="103" spans="2:4" ht="13.15" customHeight="1" x14ac:dyDescent="0.25">
      <c r="B103" s="233" t="s">
        <v>848</v>
      </c>
      <c r="C103" s="233"/>
      <c r="D103" s="82">
        <f>SUM(DatosDelitos!M151:N155)</f>
        <v>32</v>
      </c>
    </row>
    <row r="104" spans="2:4" ht="13.15" customHeight="1" x14ac:dyDescent="0.25">
      <c r="B104" s="233" t="s">
        <v>921</v>
      </c>
      <c r="C104" s="233"/>
      <c r="D104" s="82">
        <f>SUM(SUM(DatosDelitos!M157:N160),SUM(DatosDelitos!M167:N172))</f>
        <v>1</v>
      </c>
    </row>
    <row r="105" spans="2:4" ht="13.15" customHeight="1" x14ac:dyDescent="0.25">
      <c r="B105" s="233" t="s">
        <v>942</v>
      </c>
      <c r="C105" s="233"/>
      <c r="D105" s="82">
        <f>SUM(DatosDelitos!M161:N165)</f>
        <v>1</v>
      </c>
    </row>
    <row r="106" spans="2:4" ht="13.15" customHeight="1" x14ac:dyDescent="0.25">
      <c r="B106" s="233" t="s">
        <v>922</v>
      </c>
      <c r="C106" s="233"/>
      <c r="D106" s="82">
        <f>SUM(DatosDelitos!M173:N177)</f>
        <v>27</v>
      </c>
    </row>
    <row r="107" spans="2:4" ht="13.15" customHeight="1" x14ac:dyDescent="0.25">
      <c r="B107" s="233" t="s">
        <v>923</v>
      </c>
      <c r="C107" s="233"/>
      <c r="D107" s="82">
        <f>DatosDelitos!M178</f>
        <v>8</v>
      </c>
    </row>
    <row r="108" spans="2:4" ht="13.15" customHeight="1" x14ac:dyDescent="0.25">
      <c r="B108" s="233" t="s">
        <v>924</v>
      </c>
      <c r="C108" s="233"/>
      <c r="D108" s="82">
        <f>DatosDelitos!M186</f>
        <v>30</v>
      </c>
    </row>
    <row r="109" spans="2:4" ht="13.15" customHeight="1" x14ac:dyDescent="0.25">
      <c r="B109" s="233" t="s">
        <v>925</v>
      </c>
      <c r="C109" s="233"/>
      <c r="D109" s="82">
        <f>DatosDelitos!M201</f>
        <v>33</v>
      </c>
    </row>
    <row r="110" spans="2:4" ht="13.15" customHeight="1" x14ac:dyDescent="0.25">
      <c r="B110" s="233" t="s">
        <v>926</v>
      </c>
      <c r="C110" s="233"/>
      <c r="D110" s="82">
        <f>DatosDelitos!M221</f>
        <v>4</v>
      </c>
    </row>
    <row r="111" spans="2:4" ht="13.15" customHeight="1" x14ac:dyDescent="0.25">
      <c r="B111" s="233" t="s">
        <v>927</v>
      </c>
      <c r="C111" s="233"/>
      <c r="D111" s="82">
        <f>DatosDelitos!M242</f>
        <v>1</v>
      </c>
    </row>
    <row r="112" spans="2:4" ht="13.15" customHeight="1" x14ac:dyDescent="0.25">
      <c r="B112" s="233" t="s">
        <v>928</v>
      </c>
      <c r="C112" s="233"/>
      <c r="D112" s="82">
        <f>DatosDelitos!M269</f>
        <v>0</v>
      </c>
    </row>
    <row r="113" spans="2:4" ht="38.25" customHeight="1" x14ac:dyDescent="0.25">
      <c r="B113" s="233" t="s">
        <v>929</v>
      </c>
      <c r="C113" s="233"/>
      <c r="D113" s="82">
        <f>DatosDelitos!M299</f>
        <v>0</v>
      </c>
    </row>
    <row r="114" spans="2:4" ht="13.15" customHeight="1" x14ac:dyDescent="0.25">
      <c r="B114" s="233" t="s">
        <v>930</v>
      </c>
      <c r="C114" s="233"/>
      <c r="D114" s="82">
        <f>DatosDelitos!M303</f>
        <v>0</v>
      </c>
    </row>
    <row r="115" spans="2:4" ht="13.15" customHeight="1" x14ac:dyDescent="0.25">
      <c r="B115" s="233" t="s">
        <v>931</v>
      </c>
      <c r="C115" s="233"/>
      <c r="D115" s="82">
        <f>DatosDelitos!M310+DatosDelitos!M318</f>
        <v>0</v>
      </c>
    </row>
    <row r="116" spans="2:4" ht="13.15" customHeight="1" x14ac:dyDescent="0.25">
      <c r="B116" s="233" t="s">
        <v>614</v>
      </c>
      <c r="C116" s="233"/>
      <c r="D116" s="82">
        <f>DatosDelitos!M316</f>
        <v>1</v>
      </c>
    </row>
    <row r="117" spans="2:4" ht="13.9" customHeight="1" x14ac:dyDescent="0.25">
      <c r="B117" s="233" t="s">
        <v>932</v>
      </c>
      <c r="C117" s="233"/>
      <c r="D117" s="82">
        <f>DatosDelitos!M321</f>
        <v>10</v>
      </c>
    </row>
    <row r="118" spans="2:4" ht="15" x14ac:dyDescent="0.25">
      <c r="B118" s="235" t="s">
        <v>933</v>
      </c>
      <c r="C118" s="235"/>
      <c r="D118" s="82">
        <f>DatosDelitos!M323</f>
        <v>0</v>
      </c>
    </row>
    <row r="119" spans="2:4" ht="15" x14ac:dyDescent="0.25">
      <c r="B119" s="235" t="s">
        <v>623</v>
      </c>
      <c r="C119" s="235"/>
      <c r="D119" s="82">
        <f>DatosDelitos!M325</f>
        <v>0</v>
      </c>
    </row>
    <row r="120" spans="2:4" ht="15" x14ac:dyDescent="0.25">
      <c r="B120" s="233" t="s">
        <v>188</v>
      </c>
      <c r="C120" s="233"/>
      <c r="D120" s="82">
        <f>SUM(D85:D119)</f>
        <v>279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44</v>
      </c>
      <c r="C5" s="29">
        <v>39</v>
      </c>
      <c r="D5" s="30">
        <v>0.128205128205128</v>
      </c>
      <c r="E5" s="29">
        <v>0</v>
      </c>
      <c r="F5" s="29">
        <v>0</v>
      </c>
      <c r="G5" s="29">
        <v>10</v>
      </c>
      <c r="H5" s="29">
        <v>4</v>
      </c>
      <c r="I5" s="29">
        <v>8</v>
      </c>
      <c r="J5" s="29">
        <v>14</v>
      </c>
      <c r="K5" s="29">
        <v>9</v>
      </c>
      <c r="L5" s="29">
        <v>5</v>
      </c>
      <c r="M5" s="29">
        <v>3</v>
      </c>
      <c r="N5" s="29">
        <v>16</v>
      </c>
      <c r="O5" s="29">
        <v>12</v>
      </c>
    </row>
    <row r="6" spans="1:15" x14ac:dyDescent="0.25">
      <c r="A6" s="12" t="s">
        <v>304</v>
      </c>
      <c r="B6" s="13">
        <v>36</v>
      </c>
      <c r="C6" s="13">
        <v>19</v>
      </c>
      <c r="D6" s="31">
        <v>0.89473684210526305</v>
      </c>
      <c r="E6" s="13">
        <v>0</v>
      </c>
      <c r="F6" s="13">
        <v>0</v>
      </c>
      <c r="G6" s="13">
        <v>5</v>
      </c>
      <c r="H6" s="13">
        <v>0</v>
      </c>
      <c r="I6" s="13">
        <v>8</v>
      </c>
      <c r="J6" s="13">
        <v>10</v>
      </c>
      <c r="K6" s="13">
        <v>8</v>
      </c>
      <c r="L6" s="13">
        <v>3</v>
      </c>
      <c r="M6" s="13">
        <v>0</v>
      </c>
      <c r="N6" s="13">
        <v>16</v>
      </c>
      <c r="O6" s="23">
        <v>6</v>
      </c>
    </row>
    <row r="7" spans="1:15" x14ac:dyDescent="0.25">
      <c r="A7" s="12" t="s">
        <v>305</v>
      </c>
      <c r="B7" s="13">
        <v>2</v>
      </c>
      <c r="C7" s="13">
        <v>5</v>
      </c>
      <c r="D7" s="31">
        <v>-0.6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</v>
      </c>
      <c r="L7" s="13">
        <v>2</v>
      </c>
      <c r="M7" s="13">
        <v>0</v>
      </c>
      <c r="N7" s="13">
        <v>0</v>
      </c>
      <c r="O7" s="23">
        <v>4</v>
      </c>
    </row>
    <row r="8" spans="1:15" x14ac:dyDescent="0.25">
      <c r="A8" s="12" t="s">
        <v>306</v>
      </c>
      <c r="B8" s="13">
        <v>5</v>
      </c>
      <c r="C8" s="13">
        <v>12</v>
      </c>
      <c r="D8" s="31">
        <v>-0.58333333333333304</v>
      </c>
      <c r="E8" s="13">
        <v>0</v>
      </c>
      <c r="F8" s="13">
        <v>0</v>
      </c>
      <c r="G8" s="13">
        <v>5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0</v>
      </c>
      <c r="O8" s="23">
        <v>2</v>
      </c>
    </row>
    <row r="9" spans="1:15" x14ac:dyDescent="0.25">
      <c r="A9" s="12" t="s">
        <v>307</v>
      </c>
      <c r="B9" s="13">
        <v>1</v>
      </c>
      <c r="C9" s="13">
        <v>3</v>
      </c>
      <c r="D9" s="31">
        <v>-0.66666666666666696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1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18982</v>
      </c>
      <c r="C13" s="29">
        <v>19630</v>
      </c>
      <c r="D13" s="30">
        <v>-3.3010697911360201E-2</v>
      </c>
      <c r="E13" s="29">
        <v>667</v>
      </c>
      <c r="F13" s="29">
        <v>381</v>
      </c>
      <c r="G13" s="29">
        <v>489</v>
      </c>
      <c r="H13" s="29">
        <v>283</v>
      </c>
      <c r="I13" s="29">
        <v>9</v>
      </c>
      <c r="J13" s="29">
        <v>4</v>
      </c>
      <c r="K13" s="29">
        <v>0</v>
      </c>
      <c r="L13" s="29">
        <v>0</v>
      </c>
      <c r="M13" s="29">
        <v>39</v>
      </c>
      <c r="N13" s="29">
        <v>7</v>
      </c>
      <c r="O13" s="29">
        <v>665</v>
      </c>
    </row>
    <row r="14" spans="1:15" x14ac:dyDescent="0.25">
      <c r="A14" s="12" t="s">
        <v>311</v>
      </c>
      <c r="B14" s="13">
        <v>17107</v>
      </c>
      <c r="C14" s="13">
        <v>14848</v>
      </c>
      <c r="D14" s="31">
        <v>0.15214170258620699</v>
      </c>
      <c r="E14" s="13">
        <v>127</v>
      </c>
      <c r="F14" s="13">
        <v>163</v>
      </c>
      <c r="G14" s="13">
        <v>301</v>
      </c>
      <c r="H14" s="13">
        <v>186</v>
      </c>
      <c r="I14" s="13">
        <v>4</v>
      </c>
      <c r="J14" s="13">
        <v>2</v>
      </c>
      <c r="K14" s="13">
        <v>0</v>
      </c>
      <c r="L14" s="13">
        <v>0</v>
      </c>
      <c r="M14" s="13">
        <v>1</v>
      </c>
      <c r="N14" s="13">
        <v>2</v>
      </c>
      <c r="O14" s="23">
        <v>419</v>
      </c>
    </row>
    <row r="15" spans="1:15" x14ac:dyDescent="0.25">
      <c r="A15" s="12" t="s">
        <v>312</v>
      </c>
      <c r="B15" s="13">
        <v>10</v>
      </c>
      <c r="C15" s="13">
        <v>42</v>
      </c>
      <c r="D15" s="31">
        <v>-0.76190476190476197</v>
      </c>
      <c r="E15" s="13">
        <v>0</v>
      </c>
      <c r="F15" s="13">
        <v>1</v>
      </c>
      <c r="G15" s="13">
        <v>5</v>
      </c>
      <c r="H15" s="13">
        <v>6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3</v>
      </c>
      <c r="O15" s="23">
        <v>1</v>
      </c>
    </row>
    <row r="16" spans="1:15" x14ac:dyDescent="0.25">
      <c r="A16" s="12" t="s">
        <v>313</v>
      </c>
      <c r="B16" s="13">
        <v>1066</v>
      </c>
      <c r="C16" s="13">
        <v>3721</v>
      </c>
      <c r="D16" s="31">
        <v>-0.71351787153990898</v>
      </c>
      <c r="E16" s="13">
        <v>1</v>
      </c>
      <c r="F16" s="13">
        <v>0</v>
      </c>
      <c r="G16" s="13">
        <v>26</v>
      </c>
      <c r="H16" s="13">
        <v>14</v>
      </c>
      <c r="I16" s="13">
        <v>1</v>
      </c>
      <c r="J16" s="13">
        <v>0</v>
      </c>
      <c r="K16" s="13">
        <v>0</v>
      </c>
      <c r="L16" s="13">
        <v>0</v>
      </c>
      <c r="M16" s="13">
        <v>35</v>
      </c>
      <c r="N16" s="13">
        <v>0</v>
      </c>
      <c r="O16" s="23">
        <v>10</v>
      </c>
    </row>
    <row r="17" spans="1:15" x14ac:dyDescent="0.25">
      <c r="A17" s="12" t="s">
        <v>314</v>
      </c>
      <c r="B17" s="13">
        <v>799</v>
      </c>
      <c r="C17" s="13">
        <v>1016</v>
      </c>
      <c r="D17" s="31">
        <v>-0.21358267716535401</v>
      </c>
      <c r="E17" s="13">
        <v>539</v>
      </c>
      <c r="F17" s="13">
        <v>217</v>
      </c>
      <c r="G17" s="13">
        <v>157</v>
      </c>
      <c r="H17" s="13">
        <v>77</v>
      </c>
      <c r="I17" s="13">
        <v>2</v>
      </c>
      <c r="J17" s="13">
        <v>1</v>
      </c>
      <c r="K17" s="13">
        <v>0</v>
      </c>
      <c r="L17" s="13">
        <v>0</v>
      </c>
      <c r="M17" s="13">
        <v>3</v>
      </c>
      <c r="N17" s="13">
        <v>2</v>
      </c>
      <c r="O17" s="23">
        <v>235</v>
      </c>
    </row>
    <row r="18" spans="1:15" x14ac:dyDescent="0.25">
      <c r="A18" s="12" t="s">
        <v>315</v>
      </c>
      <c r="B18" s="13">
        <v>0</v>
      </c>
      <c r="C18" s="13">
        <v>3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5</v>
      </c>
      <c r="C20" s="29">
        <v>7</v>
      </c>
      <c r="D20" s="30">
        <v>-0.28571428571428598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1</v>
      </c>
      <c r="C21" s="13">
        <v>3</v>
      </c>
      <c r="D21" s="31">
        <v>-0.66666666666666696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4</v>
      </c>
      <c r="C22" s="13">
        <v>4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1106</v>
      </c>
      <c r="C30" s="29">
        <v>1207</v>
      </c>
      <c r="D30" s="30">
        <v>-8.3678541839270898E-2</v>
      </c>
      <c r="E30" s="29">
        <v>167</v>
      </c>
      <c r="F30" s="29">
        <v>165</v>
      </c>
      <c r="G30" s="29">
        <v>100</v>
      </c>
      <c r="H30" s="29">
        <v>72</v>
      </c>
      <c r="I30" s="29">
        <v>1</v>
      </c>
      <c r="J30" s="29">
        <v>1</v>
      </c>
      <c r="K30" s="29">
        <v>1</v>
      </c>
      <c r="L30" s="29">
        <v>0</v>
      </c>
      <c r="M30" s="29">
        <v>6</v>
      </c>
      <c r="N30" s="29">
        <v>0</v>
      </c>
      <c r="O30" s="29">
        <v>249</v>
      </c>
    </row>
    <row r="31" spans="1:15" x14ac:dyDescent="0.25">
      <c r="A31" s="12" t="s">
        <v>328</v>
      </c>
      <c r="B31" s="13">
        <v>7</v>
      </c>
      <c r="C31" s="13">
        <v>7</v>
      </c>
      <c r="D31" s="31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2</v>
      </c>
      <c r="D32" s="31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751</v>
      </c>
      <c r="C33" s="13">
        <v>725</v>
      </c>
      <c r="D33" s="31">
        <v>3.5862068965517198E-2</v>
      </c>
      <c r="E33" s="13">
        <v>93</v>
      </c>
      <c r="F33" s="13">
        <v>82</v>
      </c>
      <c r="G33" s="13">
        <v>41</v>
      </c>
      <c r="H33" s="13">
        <v>37</v>
      </c>
      <c r="I33" s="13">
        <v>0</v>
      </c>
      <c r="J33" s="13">
        <v>1</v>
      </c>
      <c r="K33" s="13">
        <v>0</v>
      </c>
      <c r="L33" s="13">
        <v>0</v>
      </c>
      <c r="M33" s="13">
        <v>3</v>
      </c>
      <c r="N33" s="13">
        <v>0</v>
      </c>
      <c r="O33" s="23">
        <v>149</v>
      </c>
    </row>
    <row r="34" spans="1:15" x14ac:dyDescent="0.25">
      <c r="A34" s="12" t="s">
        <v>331</v>
      </c>
      <c r="B34" s="13">
        <v>60</v>
      </c>
      <c r="C34" s="13">
        <v>85</v>
      </c>
      <c r="D34" s="31">
        <v>-0.29411764705882398</v>
      </c>
      <c r="E34" s="13">
        <v>7</v>
      </c>
      <c r="F34" s="13">
        <v>10</v>
      </c>
      <c r="G34" s="13">
        <v>6</v>
      </c>
      <c r="H34" s="13">
        <v>1</v>
      </c>
      <c r="I34" s="13">
        <v>0</v>
      </c>
      <c r="J34" s="13">
        <v>0</v>
      </c>
      <c r="K34" s="13">
        <v>1</v>
      </c>
      <c r="L34" s="13">
        <v>0</v>
      </c>
      <c r="M34" s="13">
        <v>1</v>
      </c>
      <c r="N34" s="13">
        <v>0</v>
      </c>
      <c r="O34" s="23">
        <v>13</v>
      </c>
    </row>
    <row r="35" spans="1:15" x14ac:dyDescent="0.25">
      <c r="A35" s="12" t="s">
        <v>332</v>
      </c>
      <c r="B35" s="13">
        <v>181</v>
      </c>
      <c r="C35" s="13">
        <v>258</v>
      </c>
      <c r="D35" s="31">
        <v>-0.29844961240310097</v>
      </c>
      <c r="E35" s="13">
        <v>6</v>
      </c>
      <c r="F35" s="13">
        <v>7</v>
      </c>
      <c r="G35" s="13">
        <v>24</v>
      </c>
      <c r="H35" s="13">
        <v>21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28</v>
      </c>
    </row>
    <row r="36" spans="1:15" x14ac:dyDescent="0.25">
      <c r="A36" s="12" t="s">
        <v>333</v>
      </c>
      <c r="B36" s="13">
        <v>32</v>
      </c>
      <c r="C36" s="13">
        <v>40</v>
      </c>
      <c r="D36" s="31">
        <v>-0.2</v>
      </c>
      <c r="E36" s="13">
        <v>48</v>
      </c>
      <c r="F36" s="13">
        <v>54</v>
      </c>
      <c r="G36" s="13">
        <v>11</v>
      </c>
      <c r="H36" s="13">
        <v>10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44</v>
      </c>
    </row>
    <row r="37" spans="1:15" x14ac:dyDescent="0.25">
      <c r="A37" s="12" t="s">
        <v>334</v>
      </c>
      <c r="B37" s="13">
        <v>3</v>
      </c>
      <c r="C37" s="13">
        <v>12</v>
      </c>
      <c r="D37" s="31">
        <v>-0.75</v>
      </c>
      <c r="E37" s="13">
        <v>2</v>
      </c>
      <c r="F37" s="13">
        <v>5</v>
      </c>
      <c r="G37" s="13">
        <v>3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25">
      <c r="A38" s="12" t="s">
        <v>335</v>
      </c>
      <c r="B38" s="13">
        <v>7</v>
      </c>
      <c r="C38" s="13">
        <v>14</v>
      </c>
      <c r="D38" s="31">
        <v>-0.5</v>
      </c>
      <c r="E38" s="13">
        <v>5</v>
      </c>
      <c r="F38" s="13">
        <v>4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1</v>
      </c>
    </row>
    <row r="41" spans="1:15" x14ac:dyDescent="0.25">
      <c r="A41" s="12" t="s">
        <v>338</v>
      </c>
      <c r="B41" s="13">
        <v>64</v>
      </c>
      <c r="C41" s="13">
        <v>64</v>
      </c>
      <c r="D41" s="31">
        <v>0</v>
      </c>
      <c r="E41" s="13">
        <v>6</v>
      </c>
      <c r="F41" s="13">
        <v>3</v>
      </c>
      <c r="G41" s="13">
        <v>14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6</v>
      </c>
    </row>
    <row r="42" spans="1:15" ht="16.7" customHeight="1" x14ac:dyDescent="0.25">
      <c r="A42" s="32" t="s">
        <v>339</v>
      </c>
      <c r="B42" s="29">
        <v>471</v>
      </c>
      <c r="C42" s="29">
        <v>634</v>
      </c>
      <c r="D42" s="30">
        <v>-0.25709779179810699</v>
      </c>
      <c r="E42" s="29">
        <v>395</v>
      </c>
      <c r="F42" s="29">
        <v>76</v>
      </c>
      <c r="G42" s="29">
        <v>91</v>
      </c>
      <c r="H42" s="29">
        <v>81</v>
      </c>
      <c r="I42" s="29">
        <v>2</v>
      </c>
      <c r="J42" s="29">
        <v>1</v>
      </c>
      <c r="K42" s="29">
        <v>0</v>
      </c>
      <c r="L42" s="29">
        <v>0</v>
      </c>
      <c r="M42" s="29">
        <v>7</v>
      </c>
      <c r="N42" s="29">
        <v>3</v>
      </c>
      <c r="O42" s="29">
        <v>127</v>
      </c>
    </row>
    <row r="43" spans="1:15" x14ac:dyDescent="0.25">
      <c r="A43" s="12" t="s">
        <v>340</v>
      </c>
      <c r="B43" s="13">
        <v>1</v>
      </c>
      <c r="C43" s="13">
        <v>0</v>
      </c>
      <c r="D43" s="31">
        <v>0</v>
      </c>
      <c r="E43" s="13">
        <v>1</v>
      </c>
      <c r="F43" s="13">
        <v>2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463</v>
      </c>
      <c r="C44" s="13">
        <v>626</v>
      </c>
      <c r="D44" s="31">
        <v>-0.26038338658146998</v>
      </c>
      <c r="E44" s="13">
        <v>394</v>
      </c>
      <c r="F44" s="13">
        <v>74</v>
      </c>
      <c r="G44" s="13">
        <v>89</v>
      </c>
      <c r="H44" s="13">
        <v>79</v>
      </c>
      <c r="I44" s="13">
        <v>2</v>
      </c>
      <c r="J44" s="13">
        <v>1</v>
      </c>
      <c r="K44" s="13">
        <v>0</v>
      </c>
      <c r="L44" s="13">
        <v>0</v>
      </c>
      <c r="M44" s="13">
        <v>7</v>
      </c>
      <c r="N44" s="13">
        <v>3</v>
      </c>
      <c r="O44" s="23">
        <v>126</v>
      </c>
    </row>
    <row r="45" spans="1:15" x14ac:dyDescent="0.25">
      <c r="A45" s="12" t="s">
        <v>342</v>
      </c>
      <c r="B45" s="13">
        <v>5</v>
      </c>
      <c r="C45" s="13">
        <v>2</v>
      </c>
      <c r="D45" s="31">
        <v>1.5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2</v>
      </c>
      <c r="C46" s="13">
        <v>2</v>
      </c>
      <c r="D46" s="31">
        <v>0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0</v>
      </c>
      <c r="C48" s="13">
        <v>4</v>
      </c>
      <c r="D48" s="31">
        <v>-1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358</v>
      </c>
      <c r="C50" s="29">
        <v>331</v>
      </c>
      <c r="D50" s="30">
        <v>8.1570996978852006E-2</v>
      </c>
      <c r="E50" s="29">
        <v>10</v>
      </c>
      <c r="F50" s="29">
        <v>8</v>
      </c>
      <c r="G50" s="29">
        <v>70</v>
      </c>
      <c r="H50" s="29">
        <v>36</v>
      </c>
      <c r="I50" s="29">
        <v>25</v>
      </c>
      <c r="J50" s="29">
        <v>21</v>
      </c>
      <c r="K50" s="29">
        <v>0</v>
      </c>
      <c r="L50" s="29">
        <v>0</v>
      </c>
      <c r="M50" s="29">
        <v>6</v>
      </c>
      <c r="N50" s="29">
        <v>4</v>
      </c>
      <c r="O50" s="29">
        <v>59</v>
      </c>
    </row>
    <row r="51" spans="1:15" x14ac:dyDescent="0.25">
      <c r="A51" s="12" t="s">
        <v>348</v>
      </c>
      <c r="B51" s="13">
        <v>87</v>
      </c>
      <c r="C51" s="13">
        <v>93</v>
      </c>
      <c r="D51" s="31">
        <v>-6.4516129032258104E-2</v>
      </c>
      <c r="E51" s="13">
        <v>2</v>
      </c>
      <c r="F51" s="13">
        <v>3</v>
      </c>
      <c r="G51" s="13">
        <v>6</v>
      </c>
      <c r="H51" s="13">
        <v>2</v>
      </c>
      <c r="I51" s="13">
        <v>9</v>
      </c>
      <c r="J51" s="13">
        <v>9</v>
      </c>
      <c r="K51" s="13">
        <v>0</v>
      </c>
      <c r="L51" s="13">
        <v>0</v>
      </c>
      <c r="M51" s="13">
        <v>0</v>
      </c>
      <c r="N51" s="13">
        <v>1</v>
      </c>
      <c r="O51" s="23">
        <v>7</v>
      </c>
    </row>
    <row r="52" spans="1:15" x14ac:dyDescent="0.25">
      <c r="A52" s="12" t="s">
        <v>349</v>
      </c>
      <c r="B52" s="13">
        <v>1</v>
      </c>
      <c r="C52" s="13">
        <v>1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3</v>
      </c>
    </row>
    <row r="53" spans="1:15" x14ac:dyDescent="0.25">
      <c r="A53" s="12" t="s">
        <v>350</v>
      </c>
      <c r="B53" s="13">
        <v>150</v>
      </c>
      <c r="C53" s="13">
        <v>117</v>
      </c>
      <c r="D53" s="31">
        <v>0.28205128205128199</v>
      </c>
      <c r="E53" s="13">
        <v>8</v>
      </c>
      <c r="F53" s="13">
        <v>5</v>
      </c>
      <c r="G53" s="13">
        <v>30</v>
      </c>
      <c r="H53" s="13">
        <v>10</v>
      </c>
      <c r="I53" s="13">
        <v>9</v>
      </c>
      <c r="J53" s="13">
        <v>3</v>
      </c>
      <c r="K53" s="13">
        <v>0</v>
      </c>
      <c r="L53" s="13">
        <v>0</v>
      </c>
      <c r="M53" s="13">
        <v>1</v>
      </c>
      <c r="N53" s="13">
        <v>0</v>
      </c>
      <c r="O53" s="23">
        <v>26</v>
      </c>
    </row>
    <row r="54" spans="1:15" x14ac:dyDescent="0.25">
      <c r="A54" s="12" t="s">
        <v>351</v>
      </c>
      <c r="B54" s="13">
        <v>3</v>
      </c>
      <c r="C54" s="13">
        <v>5</v>
      </c>
      <c r="D54" s="31">
        <v>-0.4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352</v>
      </c>
      <c r="B55" s="13">
        <v>4</v>
      </c>
      <c r="C55" s="13">
        <v>5</v>
      </c>
      <c r="D55" s="31">
        <v>-0.2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26</v>
      </c>
      <c r="C56" s="13">
        <v>15</v>
      </c>
      <c r="D56" s="31">
        <v>0.73333333333333295</v>
      </c>
      <c r="E56" s="13">
        <v>0</v>
      </c>
      <c r="F56" s="13">
        <v>0</v>
      </c>
      <c r="G56" s="13">
        <v>2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13</v>
      </c>
      <c r="C57" s="13">
        <v>7</v>
      </c>
      <c r="D57" s="31">
        <v>0.85714285714285698</v>
      </c>
      <c r="E57" s="13">
        <v>0</v>
      </c>
      <c r="F57" s="13">
        <v>0</v>
      </c>
      <c r="G57" s="13">
        <v>8</v>
      </c>
      <c r="H57" s="13">
        <v>2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355</v>
      </c>
      <c r="B58" s="13">
        <v>2</v>
      </c>
      <c r="C58" s="13">
        <v>6</v>
      </c>
      <c r="D58" s="31">
        <v>-0.66666666666666696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3</v>
      </c>
      <c r="C59" s="13">
        <v>1</v>
      </c>
      <c r="D59" s="31">
        <v>2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357</v>
      </c>
      <c r="B60" s="13">
        <v>1</v>
      </c>
      <c r="C60" s="13">
        <v>3</v>
      </c>
      <c r="D60" s="31">
        <v>-0.66666666666666696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5</v>
      </c>
      <c r="C61" s="13">
        <v>9</v>
      </c>
      <c r="D61" s="31">
        <v>-0.44444444444444398</v>
      </c>
      <c r="E61" s="13">
        <v>0</v>
      </c>
      <c r="F61" s="13">
        <v>0</v>
      </c>
      <c r="G61" s="13">
        <v>5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5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44</v>
      </c>
      <c r="C63" s="13">
        <v>48</v>
      </c>
      <c r="D63" s="31">
        <v>-8.3333333333333301E-2</v>
      </c>
      <c r="E63" s="13">
        <v>0</v>
      </c>
      <c r="F63" s="13">
        <v>0</v>
      </c>
      <c r="G63" s="13">
        <v>14</v>
      </c>
      <c r="H63" s="13">
        <v>9</v>
      </c>
      <c r="I63" s="13">
        <v>5</v>
      </c>
      <c r="J63" s="13">
        <v>3</v>
      </c>
      <c r="K63" s="13">
        <v>0</v>
      </c>
      <c r="L63" s="13">
        <v>0</v>
      </c>
      <c r="M63" s="13">
        <v>2</v>
      </c>
      <c r="N63" s="13">
        <v>0</v>
      </c>
      <c r="O63" s="23">
        <v>5</v>
      </c>
    </row>
    <row r="64" spans="1:15" x14ac:dyDescent="0.25">
      <c r="A64" s="12" t="s">
        <v>361</v>
      </c>
      <c r="B64" s="13">
        <v>9</v>
      </c>
      <c r="C64" s="13">
        <v>10</v>
      </c>
      <c r="D64" s="31">
        <v>-0.1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1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3</v>
      </c>
      <c r="C65" s="13">
        <v>3</v>
      </c>
      <c r="D65" s="31">
        <v>0</v>
      </c>
      <c r="E65" s="13">
        <v>0</v>
      </c>
      <c r="F65" s="13">
        <v>0</v>
      </c>
      <c r="G65" s="13">
        <v>1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1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23">
        <v>2</v>
      </c>
    </row>
    <row r="67" spans="1:15" x14ac:dyDescent="0.25">
      <c r="A67" s="12" t="s">
        <v>364</v>
      </c>
      <c r="B67" s="13">
        <v>5</v>
      </c>
      <c r="C67" s="13">
        <v>2</v>
      </c>
      <c r="D67" s="31">
        <v>1.5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23">
        <v>3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</v>
      </c>
      <c r="C69" s="13">
        <v>6</v>
      </c>
      <c r="D69" s="31">
        <v>-0.83333333333333304</v>
      </c>
      <c r="E69" s="13">
        <v>0</v>
      </c>
      <c r="F69" s="13">
        <v>0</v>
      </c>
      <c r="G69" s="13">
        <v>3</v>
      </c>
      <c r="H69" s="13">
        <v>4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5</v>
      </c>
      <c r="C72" s="29">
        <v>2</v>
      </c>
      <c r="D72" s="30">
        <v>1.5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1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370</v>
      </c>
      <c r="B73" s="13">
        <v>5</v>
      </c>
      <c r="C73" s="13">
        <v>2</v>
      </c>
      <c r="D73" s="31">
        <v>1.5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2" t="s">
        <v>371</v>
      </c>
      <c r="B74" s="29">
        <v>34</v>
      </c>
      <c r="C74" s="29">
        <v>26</v>
      </c>
      <c r="D74" s="30">
        <v>0.30769230769230799</v>
      </c>
      <c r="E74" s="29">
        <v>3</v>
      </c>
      <c r="F74" s="29">
        <v>1</v>
      </c>
      <c r="G74" s="29">
        <v>8</v>
      </c>
      <c r="H74" s="29">
        <v>7</v>
      </c>
      <c r="I74" s="29">
        <v>0</v>
      </c>
      <c r="J74" s="29">
        <v>0</v>
      </c>
      <c r="K74" s="29">
        <v>1</v>
      </c>
      <c r="L74" s="29">
        <v>0</v>
      </c>
      <c r="M74" s="29">
        <v>2</v>
      </c>
      <c r="N74" s="29">
        <v>0</v>
      </c>
      <c r="O74" s="29">
        <v>2</v>
      </c>
    </row>
    <row r="75" spans="1:15" x14ac:dyDescent="0.25">
      <c r="A75" s="12" t="s">
        <v>372</v>
      </c>
      <c r="B75" s="13">
        <v>7</v>
      </c>
      <c r="C75" s="13">
        <v>2</v>
      </c>
      <c r="D75" s="31">
        <v>2.5</v>
      </c>
      <c r="E75" s="13">
        <v>0</v>
      </c>
      <c r="F75" s="13">
        <v>0</v>
      </c>
      <c r="G75" s="13">
        <v>1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9</v>
      </c>
      <c r="C77" s="13">
        <v>15</v>
      </c>
      <c r="D77" s="31">
        <v>-0.4</v>
      </c>
      <c r="E77" s="13">
        <v>3</v>
      </c>
      <c r="F77" s="13">
        <v>1</v>
      </c>
      <c r="G77" s="13">
        <v>3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18</v>
      </c>
      <c r="C79" s="13">
        <v>9</v>
      </c>
      <c r="D79" s="31">
        <v>1</v>
      </c>
      <c r="E79" s="13">
        <v>0</v>
      </c>
      <c r="F79" s="13">
        <v>0</v>
      </c>
      <c r="G79" s="13">
        <v>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2"/>
      <c r="D81" s="31">
        <v>0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164</v>
      </c>
      <c r="C82" s="29">
        <v>192</v>
      </c>
      <c r="D82" s="30">
        <v>-0.14583333333333301</v>
      </c>
      <c r="E82" s="29">
        <v>146</v>
      </c>
      <c r="F82" s="29">
        <v>108</v>
      </c>
      <c r="G82" s="29">
        <v>13</v>
      </c>
      <c r="H82" s="29">
        <v>10</v>
      </c>
      <c r="I82" s="29">
        <v>0</v>
      </c>
      <c r="J82" s="29">
        <v>0</v>
      </c>
      <c r="K82" s="29">
        <v>0</v>
      </c>
      <c r="L82" s="29">
        <v>0</v>
      </c>
      <c r="M82" s="29">
        <v>4</v>
      </c>
      <c r="N82" s="29">
        <v>0</v>
      </c>
      <c r="O82" s="29">
        <v>24</v>
      </c>
    </row>
    <row r="83" spans="1:15" x14ac:dyDescent="0.25">
      <c r="A83" s="12" t="s">
        <v>380</v>
      </c>
      <c r="B83" s="13">
        <v>26</v>
      </c>
      <c r="C83" s="13">
        <v>40</v>
      </c>
      <c r="D83" s="31">
        <v>-0.35</v>
      </c>
      <c r="E83" s="13">
        <v>0</v>
      </c>
      <c r="F83" s="13">
        <v>0</v>
      </c>
      <c r="G83" s="13">
        <v>7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3">
        <v>3</v>
      </c>
    </row>
    <row r="84" spans="1:15" x14ac:dyDescent="0.25">
      <c r="A84" s="12" t="s">
        <v>381</v>
      </c>
      <c r="B84" s="13">
        <v>138</v>
      </c>
      <c r="C84" s="13">
        <v>152</v>
      </c>
      <c r="D84" s="31">
        <v>-9.2105263157894704E-2</v>
      </c>
      <c r="E84" s="13">
        <v>146</v>
      </c>
      <c r="F84" s="13">
        <v>108</v>
      </c>
      <c r="G84" s="13">
        <v>6</v>
      </c>
      <c r="H84" s="13">
        <v>8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21</v>
      </c>
    </row>
    <row r="85" spans="1:15" ht="16.7" customHeight="1" x14ac:dyDescent="0.25">
      <c r="A85" s="32" t="s">
        <v>382</v>
      </c>
      <c r="B85" s="29">
        <v>535</v>
      </c>
      <c r="C85" s="29">
        <v>688</v>
      </c>
      <c r="D85" s="30">
        <v>-0.22238372093023301</v>
      </c>
      <c r="E85" s="29">
        <v>3</v>
      </c>
      <c r="F85" s="29">
        <v>0</v>
      </c>
      <c r="G85" s="29">
        <v>330</v>
      </c>
      <c r="H85" s="29">
        <v>206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145</v>
      </c>
    </row>
    <row r="86" spans="1:15" x14ac:dyDescent="0.25">
      <c r="A86" s="12" t="s">
        <v>383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1</v>
      </c>
      <c r="C89" s="13">
        <v>7</v>
      </c>
      <c r="D89" s="31">
        <v>-0.85714285714285698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0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22</v>
      </c>
      <c r="C91" s="13">
        <v>18</v>
      </c>
      <c r="D91" s="31">
        <v>0.22222222222222199</v>
      </c>
      <c r="E91" s="13">
        <v>2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126</v>
      </c>
      <c r="C92" s="13">
        <v>203</v>
      </c>
      <c r="D92" s="31">
        <v>-0.37931034482758602</v>
      </c>
      <c r="E92" s="13">
        <v>0</v>
      </c>
      <c r="F92" s="13">
        <v>0</v>
      </c>
      <c r="G92" s="13">
        <v>74</v>
      </c>
      <c r="H92" s="13">
        <v>110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101</v>
      </c>
    </row>
    <row r="93" spans="1:15" x14ac:dyDescent="0.25">
      <c r="A93" s="12" t="s">
        <v>390</v>
      </c>
      <c r="B93" s="13">
        <v>14</v>
      </c>
      <c r="C93" s="13">
        <v>14</v>
      </c>
      <c r="D93" s="31">
        <v>0</v>
      </c>
      <c r="E93" s="13">
        <v>1</v>
      </c>
      <c r="F93" s="13">
        <v>0</v>
      </c>
      <c r="G93" s="13">
        <v>4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369</v>
      </c>
      <c r="C94" s="13">
        <v>440</v>
      </c>
      <c r="D94" s="31">
        <v>-0.16136363636363599</v>
      </c>
      <c r="E94" s="13">
        <v>0</v>
      </c>
      <c r="F94" s="13">
        <v>0</v>
      </c>
      <c r="G94" s="13">
        <v>249</v>
      </c>
      <c r="H94" s="13">
        <v>90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40</v>
      </c>
    </row>
    <row r="95" spans="1:15" x14ac:dyDescent="0.25">
      <c r="A95" s="12" t="s">
        <v>392</v>
      </c>
      <c r="B95" s="13">
        <v>2</v>
      </c>
      <c r="C95" s="13">
        <v>5</v>
      </c>
      <c r="D95" s="31">
        <v>-0.6</v>
      </c>
      <c r="E95" s="13">
        <v>0</v>
      </c>
      <c r="F95" s="13">
        <v>0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1</v>
      </c>
    </row>
    <row r="97" spans="1:15" ht="16.7" customHeight="1" x14ac:dyDescent="0.25">
      <c r="A97" s="32" t="s">
        <v>394</v>
      </c>
      <c r="B97" s="29">
        <v>5392</v>
      </c>
      <c r="C97" s="29">
        <v>5753</v>
      </c>
      <c r="D97" s="30">
        <v>-6.2749869633234798E-2</v>
      </c>
      <c r="E97" s="29">
        <v>227</v>
      </c>
      <c r="F97" s="29">
        <v>186</v>
      </c>
      <c r="G97" s="29">
        <v>1206</v>
      </c>
      <c r="H97" s="29">
        <v>802</v>
      </c>
      <c r="I97" s="29">
        <v>4</v>
      </c>
      <c r="J97" s="29">
        <v>4</v>
      </c>
      <c r="K97" s="29">
        <v>0</v>
      </c>
      <c r="L97" s="29">
        <v>0</v>
      </c>
      <c r="M97" s="29">
        <v>20</v>
      </c>
      <c r="N97" s="29">
        <v>64</v>
      </c>
      <c r="O97" s="29">
        <v>936</v>
      </c>
    </row>
    <row r="98" spans="1:15" x14ac:dyDescent="0.25">
      <c r="A98" s="12" t="s">
        <v>395</v>
      </c>
      <c r="B98" s="13">
        <v>1086</v>
      </c>
      <c r="C98" s="13">
        <v>1050</v>
      </c>
      <c r="D98" s="31">
        <v>3.4285714285714301E-2</v>
      </c>
      <c r="E98" s="13">
        <v>65</v>
      </c>
      <c r="F98" s="13">
        <v>42</v>
      </c>
      <c r="G98" s="13">
        <v>172</v>
      </c>
      <c r="H98" s="13">
        <v>118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2</v>
      </c>
      <c r="O98" s="23">
        <v>138</v>
      </c>
    </row>
    <row r="99" spans="1:15" x14ac:dyDescent="0.25">
      <c r="A99" s="12" t="s">
        <v>396</v>
      </c>
      <c r="B99" s="13">
        <v>924</v>
      </c>
      <c r="C99" s="13">
        <v>991</v>
      </c>
      <c r="D99" s="31">
        <v>-6.7608476286579205E-2</v>
      </c>
      <c r="E99" s="13">
        <v>68</v>
      </c>
      <c r="F99" s="13">
        <v>56</v>
      </c>
      <c r="G99" s="13">
        <v>316</v>
      </c>
      <c r="H99" s="13">
        <v>127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3">
        <v>164</v>
      </c>
    </row>
    <row r="100" spans="1:15" x14ac:dyDescent="0.25">
      <c r="A100" s="12" t="s">
        <v>397</v>
      </c>
      <c r="B100" s="13">
        <v>47</v>
      </c>
      <c r="C100" s="13">
        <v>47</v>
      </c>
      <c r="D100" s="31">
        <v>0</v>
      </c>
      <c r="E100" s="13">
        <v>9</v>
      </c>
      <c r="F100" s="13">
        <v>8</v>
      </c>
      <c r="G100" s="13">
        <v>35</v>
      </c>
      <c r="H100" s="13">
        <v>68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4</v>
      </c>
      <c r="O100" s="23">
        <v>55</v>
      </c>
    </row>
    <row r="101" spans="1:15" x14ac:dyDescent="0.25">
      <c r="A101" s="12" t="s">
        <v>398</v>
      </c>
      <c r="B101" s="13">
        <v>513</v>
      </c>
      <c r="C101" s="13">
        <v>509</v>
      </c>
      <c r="D101" s="31">
        <v>7.8585461689587403E-3</v>
      </c>
      <c r="E101" s="13">
        <v>40</v>
      </c>
      <c r="F101" s="13">
        <v>36</v>
      </c>
      <c r="G101" s="13">
        <v>117</v>
      </c>
      <c r="H101" s="13">
        <v>87</v>
      </c>
      <c r="I101" s="13">
        <v>2</v>
      </c>
      <c r="J101" s="13">
        <v>2</v>
      </c>
      <c r="K101" s="13">
        <v>0</v>
      </c>
      <c r="L101" s="13">
        <v>0</v>
      </c>
      <c r="M101" s="13">
        <v>0</v>
      </c>
      <c r="N101" s="13">
        <v>50</v>
      </c>
      <c r="O101" s="23">
        <v>91</v>
      </c>
    </row>
    <row r="102" spans="1:15" x14ac:dyDescent="0.25">
      <c r="A102" s="12" t="s">
        <v>399</v>
      </c>
      <c r="B102" s="13">
        <v>12</v>
      </c>
      <c r="C102" s="13">
        <v>12</v>
      </c>
      <c r="D102" s="31">
        <v>0</v>
      </c>
      <c r="E102" s="13">
        <v>2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67</v>
      </c>
      <c r="C103" s="13">
        <v>70</v>
      </c>
      <c r="D103" s="31">
        <v>-4.2857142857142899E-2</v>
      </c>
      <c r="E103" s="13">
        <v>7</v>
      </c>
      <c r="F103" s="13">
        <v>5</v>
      </c>
      <c r="G103" s="13">
        <v>33</v>
      </c>
      <c r="H103" s="13">
        <v>14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27</v>
      </c>
    </row>
    <row r="104" spans="1:15" x14ac:dyDescent="0.25">
      <c r="A104" s="12" t="s">
        <v>401</v>
      </c>
      <c r="B104" s="13">
        <v>224</v>
      </c>
      <c r="C104" s="13">
        <v>246</v>
      </c>
      <c r="D104" s="31">
        <v>-8.9430894308943104E-2</v>
      </c>
      <c r="E104" s="13">
        <v>4</v>
      </c>
      <c r="F104" s="13">
        <v>1</v>
      </c>
      <c r="G104" s="13">
        <v>7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6</v>
      </c>
    </row>
    <row r="105" spans="1:15" x14ac:dyDescent="0.25">
      <c r="A105" s="12" t="s">
        <v>402</v>
      </c>
      <c r="B105" s="13">
        <v>1241</v>
      </c>
      <c r="C105" s="13">
        <v>1128</v>
      </c>
      <c r="D105" s="31">
        <v>0.100177304964539</v>
      </c>
      <c r="E105" s="13">
        <v>10</v>
      </c>
      <c r="F105" s="13">
        <v>11</v>
      </c>
      <c r="G105" s="13">
        <v>243</v>
      </c>
      <c r="H105" s="13">
        <v>135</v>
      </c>
      <c r="I105" s="13">
        <v>0</v>
      </c>
      <c r="J105" s="13">
        <v>0</v>
      </c>
      <c r="K105" s="13">
        <v>0</v>
      </c>
      <c r="L105" s="13">
        <v>0</v>
      </c>
      <c r="M105" s="13">
        <v>9</v>
      </c>
      <c r="N105" s="13">
        <v>3</v>
      </c>
      <c r="O105" s="23">
        <v>132</v>
      </c>
    </row>
    <row r="106" spans="1:15" x14ac:dyDescent="0.25">
      <c r="A106" s="12" t="s">
        <v>403</v>
      </c>
      <c r="B106" s="13">
        <v>309</v>
      </c>
      <c r="C106" s="13">
        <v>388</v>
      </c>
      <c r="D106" s="31">
        <v>-0.20360824742267999</v>
      </c>
      <c r="E106" s="13">
        <v>2</v>
      </c>
      <c r="F106" s="13">
        <v>2</v>
      </c>
      <c r="G106" s="13">
        <v>93</v>
      </c>
      <c r="H106" s="13">
        <v>78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3">
        <v>44</v>
      </c>
    </row>
    <row r="107" spans="1:15" x14ac:dyDescent="0.25">
      <c r="A107" s="12" t="s">
        <v>404</v>
      </c>
      <c r="B107" s="13">
        <v>108</v>
      </c>
      <c r="C107" s="13">
        <v>150</v>
      </c>
      <c r="D107" s="31">
        <v>-0.28000000000000003</v>
      </c>
      <c r="E107" s="13">
        <v>1</v>
      </c>
      <c r="F107" s="13">
        <v>7</v>
      </c>
      <c r="G107" s="13">
        <v>13</v>
      </c>
      <c r="H107" s="13">
        <v>40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150</v>
      </c>
    </row>
    <row r="108" spans="1:15" x14ac:dyDescent="0.25">
      <c r="A108" s="12" t="s">
        <v>405</v>
      </c>
      <c r="B108" s="13">
        <v>3</v>
      </c>
      <c r="C108" s="13">
        <v>4</v>
      </c>
      <c r="D108" s="31">
        <v>-0.25</v>
      </c>
      <c r="E108" s="13">
        <v>0</v>
      </c>
      <c r="F108" s="13">
        <v>0</v>
      </c>
      <c r="G108" s="13">
        <v>4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25">
      <c r="A109" s="12" t="s">
        <v>406</v>
      </c>
      <c r="B109" s="13">
        <v>15</v>
      </c>
      <c r="C109" s="13">
        <v>15</v>
      </c>
      <c r="D109" s="31">
        <v>0</v>
      </c>
      <c r="E109" s="13">
        <v>0</v>
      </c>
      <c r="F109" s="13">
        <v>0</v>
      </c>
      <c r="G109" s="13">
        <v>14</v>
      </c>
      <c r="H109" s="13">
        <v>18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7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742</v>
      </c>
      <c r="C111" s="13">
        <v>1012</v>
      </c>
      <c r="D111" s="31">
        <v>-0.26679841897233197</v>
      </c>
      <c r="E111" s="13">
        <v>13</v>
      </c>
      <c r="F111" s="13">
        <v>12</v>
      </c>
      <c r="G111" s="13">
        <v>95</v>
      </c>
      <c r="H111" s="13">
        <v>57</v>
      </c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13">
        <v>0</v>
      </c>
      <c r="O111" s="23">
        <v>68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21</v>
      </c>
      <c r="C114" s="13">
        <v>36</v>
      </c>
      <c r="D114" s="31">
        <v>-0.41666666666666702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4</v>
      </c>
      <c r="C115" s="13">
        <v>6</v>
      </c>
      <c r="D115" s="31">
        <v>-0.33333333333333298</v>
      </c>
      <c r="E115" s="13">
        <v>0</v>
      </c>
      <c r="F115" s="13">
        <v>0</v>
      </c>
      <c r="G115" s="13">
        <v>8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413</v>
      </c>
      <c r="B116" s="13">
        <v>3</v>
      </c>
      <c r="C116" s="13">
        <v>4</v>
      </c>
      <c r="D116" s="31">
        <v>-0.25</v>
      </c>
      <c r="E116" s="13">
        <v>0</v>
      </c>
      <c r="F116" s="13">
        <v>0</v>
      </c>
      <c r="G116" s="13">
        <v>2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2</v>
      </c>
    </row>
    <row r="117" spans="1:15" x14ac:dyDescent="0.25">
      <c r="A117" s="12" t="s">
        <v>414</v>
      </c>
      <c r="B117" s="13">
        <v>2</v>
      </c>
      <c r="C117" s="13">
        <v>1</v>
      </c>
      <c r="D117" s="31">
        <v>1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4</v>
      </c>
      <c r="C120" s="13">
        <v>8</v>
      </c>
      <c r="D120" s="31">
        <v>-0.5</v>
      </c>
      <c r="E120" s="13">
        <v>0</v>
      </c>
      <c r="F120" s="13">
        <v>0</v>
      </c>
      <c r="G120" s="13">
        <v>5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36</v>
      </c>
      <c r="C121" s="13">
        <v>42</v>
      </c>
      <c r="D121" s="31">
        <v>-0.14285714285714299</v>
      </c>
      <c r="E121" s="13">
        <v>5</v>
      </c>
      <c r="F121" s="13">
        <v>5</v>
      </c>
      <c r="G121" s="13">
        <v>15</v>
      </c>
      <c r="H121" s="13">
        <v>26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23">
        <v>30</v>
      </c>
    </row>
    <row r="122" spans="1:15" x14ac:dyDescent="0.25">
      <c r="A122" s="12" t="s">
        <v>419</v>
      </c>
      <c r="B122" s="13">
        <v>6</v>
      </c>
      <c r="C122" s="13">
        <v>4</v>
      </c>
      <c r="D122" s="31">
        <v>0.5</v>
      </c>
      <c r="E122" s="13">
        <v>0</v>
      </c>
      <c r="F122" s="13">
        <v>0</v>
      </c>
      <c r="G122" s="13">
        <v>3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2</v>
      </c>
    </row>
    <row r="123" spans="1:15" x14ac:dyDescent="0.25">
      <c r="A123" s="12" t="s">
        <v>420</v>
      </c>
      <c r="B123" s="13">
        <v>1</v>
      </c>
      <c r="C123" s="13">
        <v>3</v>
      </c>
      <c r="D123" s="31">
        <v>-0.66666666666666696</v>
      </c>
      <c r="E123" s="13">
        <v>0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1</v>
      </c>
    </row>
    <row r="124" spans="1:15" x14ac:dyDescent="0.25">
      <c r="A124" s="12" t="s">
        <v>421</v>
      </c>
      <c r="B124" s="13">
        <v>1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1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5</v>
      </c>
      <c r="C126" s="13">
        <v>4</v>
      </c>
      <c r="D126" s="31">
        <v>0.25</v>
      </c>
      <c r="E126" s="13">
        <v>0</v>
      </c>
      <c r="F126" s="13">
        <v>0</v>
      </c>
      <c r="G126" s="13">
        <v>5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3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12</v>
      </c>
      <c r="C128" s="13">
        <v>20</v>
      </c>
      <c r="D128" s="31">
        <v>-0.4</v>
      </c>
      <c r="E128" s="13">
        <v>1</v>
      </c>
      <c r="F128" s="13">
        <v>1</v>
      </c>
      <c r="G128" s="13">
        <v>18</v>
      </c>
      <c r="H128" s="13">
        <v>8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8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4</v>
      </c>
      <c r="C130" s="13">
        <v>2</v>
      </c>
      <c r="D130" s="31">
        <v>1</v>
      </c>
      <c r="E130" s="13">
        <v>0</v>
      </c>
      <c r="F130" s="13">
        <v>0</v>
      </c>
      <c r="G130" s="13">
        <v>2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4</v>
      </c>
    </row>
    <row r="131" spans="1:15" ht="16.7" customHeight="1" x14ac:dyDescent="0.25">
      <c r="A131" s="32" t="s">
        <v>428</v>
      </c>
      <c r="B131" s="29">
        <v>4</v>
      </c>
      <c r="C131" s="29">
        <v>10</v>
      </c>
      <c r="D131" s="30">
        <v>-0.6</v>
      </c>
      <c r="E131" s="29">
        <v>0</v>
      </c>
      <c r="F131" s="29">
        <v>0</v>
      </c>
      <c r="G131" s="29">
        <v>3</v>
      </c>
      <c r="H131" s="29">
        <v>4</v>
      </c>
      <c r="I131" s="29">
        <v>0</v>
      </c>
      <c r="J131" s="29">
        <v>0</v>
      </c>
      <c r="K131" s="29">
        <v>0</v>
      </c>
      <c r="L131" s="29">
        <v>0</v>
      </c>
      <c r="M131" s="29">
        <v>8</v>
      </c>
      <c r="N131" s="29">
        <v>0</v>
      </c>
      <c r="O131" s="29">
        <v>15</v>
      </c>
    </row>
    <row r="132" spans="1:15" x14ac:dyDescent="0.25">
      <c r="A132" s="12" t="s">
        <v>429</v>
      </c>
      <c r="B132" s="13">
        <v>0</v>
      </c>
      <c r="C132" s="13">
        <v>1</v>
      </c>
      <c r="D132" s="31">
        <v>-1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4</v>
      </c>
      <c r="N132" s="13">
        <v>0</v>
      </c>
      <c r="O132" s="23">
        <v>10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2</v>
      </c>
      <c r="C134" s="13">
        <v>3</v>
      </c>
      <c r="D134" s="31">
        <v>-0.33333333333333298</v>
      </c>
      <c r="E134" s="13">
        <v>0</v>
      </c>
      <c r="F134" s="13">
        <v>0</v>
      </c>
      <c r="G134" s="13">
        <v>1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3</v>
      </c>
    </row>
    <row r="135" spans="1:15" x14ac:dyDescent="0.25">
      <c r="A135" s="12" t="s">
        <v>432</v>
      </c>
      <c r="B135" s="13">
        <v>2</v>
      </c>
      <c r="C135" s="13">
        <v>4</v>
      </c>
      <c r="D135" s="31">
        <v>-0.5</v>
      </c>
      <c r="E135" s="13">
        <v>0</v>
      </c>
      <c r="F135" s="13">
        <v>0</v>
      </c>
      <c r="G135" s="13">
        <v>1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2</v>
      </c>
    </row>
    <row r="136" spans="1:15" x14ac:dyDescent="0.25">
      <c r="A136" s="12" t="s">
        <v>433</v>
      </c>
      <c r="B136" s="13">
        <v>0</v>
      </c>
      <c r="C136" s="13">
        <v>2</v>
      </c>
      <c r="D136" s="31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24</v>
      </c>
      <c r="C137" s="29">
        <v>236</v>
      </c>
      <c r="D137" s="30">
        <v>-0.89830508474576298</v>
      </c>
      <c r="E137" s="29">
        <v>0</v>
      </c>
      <c r="F137" s="29">
        <v>0</v>
      </c>
      <c r="G137" s="29">
        <v>16</v>
      </c>
      <c r="H137" s="29">
        <v>9</v>
      </c>
      <c r="I137" s="29">
        <v>0</v>
      </c>
      <c r="J137" s="29">
        <v>0</v>
      </c>
      <c r="K137" s="29">
        <v>0</v>
      </c>
      <c r="L137" s="29">
        <v>0</v>
      </c>
      <c r="M137" s="29">
        <v>8</v>
      </c>
      <c r="N137" s="29">
        <v>0</v>
      </c>
      <c r="O137" s="29">
        <v>10</v>
      </c>
    </row>
    <row r="138" spans="1:15" x14ac:dyDescent="0.25">
      <c r="A138" s="12" t="s">
        <v>435</v>
      </c>
      <c r="B138" s="13">
        <v>0</v>
      </c>
      <c r="C138" s="13">
        <v>2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23</v>
      </c>
      <c r="C142" s="13">
        <v>227</v>
      </c>
      <c r="D142" s="31">
        <v>-0.89867841409691596</v>
      </c>
      <c r="E142" s="13">
        <v>0</v>
      </c>
      <c r="F142" s="13">
        <v>0</v>
      </c>
      <c r="G142" s="13">
        <v>13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7</v>
      </c>
      <c r="N142" s="13">
        <v>0</v>
      </c>
      <c r="O142" s="23">
        <v>7</v>
      </c>
    </row>
    <row r="143" spans="1:15" x14ac:dyDescent="0.25">
      <c r="A143" s="12" t="s">
        <v>440</v>
      </c>
      <c r="B143" s="13">
        <v>0</v>
      </c>
      <c r="C143" s="13">
        <v>6</v>
      </c>
      <c r="D143" s="31">
        <v>-1</v>
      </c>
      <c r="E143" s="13">
        <v>0</v>
      </c>
      <c r="F143" s="13">
        <v>0</v>
      </c>
      <c r="G143" s="13">
        <v>3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3</v>
      </c>
    </row>
    <row r="144" spans="1:15" ht="16.7" customHeight="1" x14ac:dyDescent="0.25">
      <c r="A144" s="32" t="s">
        <v>441</v>
      </c>
      <c r="B144" s="29">
        <v>214</v>
      </c>
      <c r="C144" s="29">
        <v>126</v>
      </c>
      <c r="D144" s="30">
        <v>0.69841269841269804</v>
      </c>
      <c r="E144" s="29">
        <v>1</v>
      </c>
      <c r="F144" s="29">
        <v>0</v>
      </c>
      <c r="G144" s="29">
        <v>2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2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214</v>
      </c>
      <c r="C146" s="13">
        <v>126</v>
      </c>
      <c r="D146" s="31">
        <v>0.69841269841269804</v>
      </c>
      <c r="E146" s="13">
        <v>1</v>
      </c>
      <c r="F146" s="13">
        <v>0</v>
      </c>
      <c r="G146" s="13">
        <v>2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2</v>
      </c>
    </row>
    <row r="147" spans="1:15" ht="16.7" customHeight="1" x14ac:dyDescent="0.25">
      <c r="A147" s="32" t="s">
        <v>444</v>
      </c>
      <c r="B147" s="29">
        <v>67</v>
      </c>
      <c r="C147" s="29">
        <v>71</v>
      </c>
      <c r="D147" s="30">
        <v>-5.63380281690141E-2</v>
      </c>
      <c r="E147" s="29">
        <v>0</v>
      </c>
      <c r="F147" s="29">
        <v>0</v>
      </c>
      <c r="G147" s="29">
        <v>36</v>
      </c>
      <c r="H147" s="29">
        <v>25</v>
      </c>
      <c r="I147" s="29">
        <v>0</v>
      </c>
      <c r="J147" s="29">
        <v>0</v>
      </c>
      <c r="K147" s="29">
        <v>0</v>
      </c>
      <c r="L147" s="29">
        <v>0</v>
      </c>
      <c r="M147" s="29">
        <v>60</v>
      </c>
      <c r="N147" s="29">
        <v>0</v>
      </c>
      <c r="O147" s="29">
        <v>10</v>
      </c>
    </row>
    <row r="148" spans="1:15" x14ac:dyDescent="0.25">
      <c r="A148" s="12" t="s">
        <v>445</v>
      </c>
      <c r="B148" s="13">
        <v>11</v>
      </c>
      <c r="C148" s="13">
        <v>27</v>
      </c>
      <c r="D148" s="31">
        <v>-0.592592592592593</v>
      </c>
      <c r="E148" s="13">
        <v>0</v>
      </c>
      <c r="F148" s="13">
        <v>0</v>
      </c>
      <c r="G148" s="13">
        <v>18</v>
      </c>
      <c r="H148" s="13">
        <v>9</v>
      </c>
      <c r="I148" s="13">
        <v>0</v>
      </c>
      <c r="J148" s="13">
        <v>0</v>
      </c>
      <c r="K148" s="13">
        <v>0</v>
      </c>
      <c r="L148" s="13">
        <v>0</v>
      </c>
      <c r="M148" s="13">
        <v>20</v>
      </c>
      <c r="N148" s="13">
        <v>0</v>
      </c>
      <c r="O148" s="23">
        <v>4</v>
      </c>
    </row>
    <row r="149" spans="1:15" x14ac:dyDescent="0.25">
      <c r="A149" s="12" t="s">
        <v>446</v>
      </c>
      <c r="B149" s="13">
        <v>9</v>
      </c>
      <c r="C149" s="13">
        <v>4</v>
      </c>
      <c r="D149" s="31">
        <v>1.25</v>
      </c>
      <c r="E149" s="13">
        <v>0</v>
      </c>
      <c r="F149" s="13">
        <v>0</v>
      </c>
      <c r="G149" s="13">
        <v>3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8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2</v>
      </c>
      <c r="C151" s="13">
        <v>4</v>
      </c>
      <c r="D151" s="31">
        <v>-0.5</v>
      </c>
      <c r="E151" s="13">
        <v>0</v>
      </c>
      <c r="F151" s="13">
        <v>0</v>
      </c>
      <c r="G151" s="13">
        <v>0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22</v>
      </c>
      <c r="N151" s="13">
        <v>0</v>
      </c>
      <c r="O151" s="23">
        <v>1</v>
      </c>
    </row>
    <row r="152" spans="1:15" x14ac:dyDescent="0.25">
      <c r="A152" s="12" t="s">
        <v>449</v>
      </c>
      <c r="B152" s="13">
        <v>3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3</v>
      </c>
      <c r="C153" s="13">
        <v>6</v>
      </c>
      <c r="D153" s="31">
        <v>-0.5</v>
      </c>
      <c r="E153" s="13">
        <v>0</v>
      </c>
      <c r="F153" s="13">
        <v>0</v>
      </c>
      <c r="G153" s="13">
        <v>3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24</v>
      </c>
      <c r="C154" s="13">
        <v>7</v>
      </c>
      <c r="D154" s="31">
        <v>2.4285714285714302</v>
      </c>
      <c r="E154" s="13">
        <v>0</v>
      </c>
      <c r="F154" s="13">
        <v>0</v>
      </c>
      <c r="G154" s="13">
        <v>8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10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15</v>
      </c>
      <c r="C155" s="13">
        <v>23</v>
      </c>
      <c r="D155" s="31">
        <v>-0.34782608695652201</v>
      </c>
      <c r="E155" s="13">
        <v>0</v>
      </c>
      <c r="F155" s="13">
        <v>0</v>
      </c>
      <c r="G155" s="13">
        <v>4</v>
      </c>
      <c r="H155" s="13">
        <v>10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4</v>
      </c>
    </row>
    <row r="156" spans="1:15" ht="16.7" customHeight="1" x14ac:dyDescent="0.25">
      <c r="A156" s="32" t="s">
        <v>453</v>
      </c>
      <c r="B156" s="29">
        <v>83</v>
      </c>
      <c r="C156" s="29">
        <v>82</v>
      </c>
      <c r="D156" s="30">
        <v>1.21951219512195E-2</v>
      </c>
      <c r="E156" s="29">
        <v>0</v>
      </c>
      <c r="F156" s="29">
        <v>0</v>
      </c>
      <c r="G156" s="29">
        <v>29</v>
      </c>
      <c r="H156" s="29">
        <v>11</v>
      </c>
      <c r="I156" s="29">
        <v>0</v>
      </c>
      <c r="J156" s="29">
        <v>0</v>
      </c>
      <c r="K156" s="29">
        <v>0</v>
      </c>
      <c r="L156" s="29">
        <v>0</v>
      </c>
      <c r="M156" s="29">
        <v>1</v>
      </c>
      <c r="N156" s="29">
        <v>1</v>
      </c>
      <c r="O156" s="29">
        <v>18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2</v>
      </c>
      <c r="C161" s="13">
        <v>2</v>
      </c>
      <c r="D161" s="31">
        <v>0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1</v>
      </c>
    </row>
    <row r="162" spans="1:15" x14ac:dyDescent="0.25">
      <c r="A162" s="12" t="s">
        <v>459</v>
      </c>
      <c r="B162" s="13">
        <v>38</v>
      </c>
      <c r="C162" s="13">
        <v>43</v>
      </c>
      <c r="D162" s="31">
        <v>-0.116279069767442</v>
      </c>
      <c r="E162" s="13">
        <v>0</v>
      </c>
      <c r="F162" s="13">
        <v>0</v>
      </c>
      <c r="G162" s="13">
        <v>20</v>
      </c>
      <c r="H162" s="13">
        <v>9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13</v>
      </c>
    </row>
    <row r="163" spans="1:15" x14ac:dyDescent="0.25">
      <c r="A163" s="12" t="s">
        <v>460</v>
      </c>
      <c r="B163" s="13">
        <v>10</v>
      </c>
      <c r="C163" s="13">
        <v>7</v>
      </c>
      <c r="D163" s="31">
        <v>0.42857142857142899</v>
      </c>
      <c r="E163" s="13">
        <v>0</v>
      </c>
      <c r="F163" s="13">
        <v>0</v>
      </c>
      <c r="G163" s="13">
        <v>4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19</v>
      </c>
      <c r="C164" s="13">
        <v>21</v>
      </c>
      <c r="D164" s="31">
        <v>-9.5238095238095205E-2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462</v>
      </c>
      <c r="B165" s="13">
        <v>14</v>
      </c>
      <c r="C165" s="13">
        <v>9</v>
      </c>
      <c r="D165" s="31">
        <v>0.55555555555555602</v>
      </c>
      <c r="E165" s="13">
        <v>0</v>
      </c>
      <c r="F165" s="13">
        <v>0</v>
      </c>
      <c r="G165" s="13">
        <v>4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3</v>
      </c>
    </row>
    <row r="166" spans="1:15" ht="16.7" customHeight="1" x14ac:dyDescent="0.25">
      <c r="A166" s="32" t="s">
        <v>463</v>
      </c>
      <c r="B166" s="29">
        <v>663</v>
      </c>
      <c r="C166" s="29">
        <v>659</v>
      </c>
      <c r="D166" s="30">
        <v>6.0698027314112302E-3</v>
      </c>
      <c r="E166" s="29">
        <v>34</v>
      </c>
      <c r="F166" s="29">
        <v>31</v>
      </c>
      <c r="G166" s="29">
        <v>493</v>
      </c>
      <c r="H166" s="29">
        <v>383</v>
      </c>
      <c r="I166" s="29">
        <v>1</v>
      </c>
      <c r="J166" s="29">
        <v>0</v>
      </c>
      <c r="K166" s="29">
        <v>1</v>
      </c>
      <c r="L166" s="29">
        <v>0</v>
      </c>
      <c r="M166" s="29">
        <v>3</v>
      </c>
      <c r="N166" s="29">
        <v>24</v>
      </c>
      <c r="O166" s="29">
        <v>382</v>
      </c>
    </row>
    <row r="167" spans="1:15" x14ac:dyDescent="0.25">
      <c r="A167" s="12" t="s">
        <v>464</v>
      </c>
      <c r="B167" s="13">
        <v>3</v>
      </c>
      <c r="C167" s="13">
        <v>5</v>
      </c>
      <c r="D167" s="31">
        <v>-0.4</v>
      </c>
      <c r="E167" s="13">
        <v>1</v>
      </c>
      <c r="F167" s="13">
        <v>0</v>
      </c>
      <c r="G167" s="13">
        <v>3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43</v>
      </c>
      <c r="C173" s="13">
        <v>60</v>
      </c>
      <c r="D173" s="31">
        <v>-0.28333333333333299</v>
      </c>
      <c r="E173" s="13">
        <v>0</v>
      </c>
      <c r="F173" s="13">
        <v>0</v>
      </c>
      <c r="G173" s="13">
        <v>36</v>
      </c>
      <c r="H173" s="13">
        <v>28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5</v>
      </c>
      <c r="O173" s="23">
        <v>27</v>
      </c>
    </row>
    <row r="174" spans="1:15" x14ac:dyDescent="0.25">
      <c r="A174" s="12" t="s">
        <v>471</v>
      </c>
      <c r="B174" s="13">
        <v>575</v>
      </c>
      <c r="C174" s="13">
        <v>555</v>
      </c>
      <c r="D174" s="31">
        <v>3.6036036036036001E-2</v>
      </c>
      <c r="E174" s="13">
        <v>31</v>
      </c>
      <c r="F174" s="13">
        <v>28</v>
      </c>
      <c r="G174" s="13">
        <v>429</v>
      </c>
      <c r="H174" s="13">
        <v>329</v>
      </c>
      <c r="I174" s="13">
        <v>1</v>
      </c>
      <c r="J174" s="13">
        <v>0</v>
      </c>
      <c r="K174" s="13">
        <v>1</v>
      </c>
      <c r="L174" s="13">
        <v>0</v>
      </c>
      <c r="M174" s="13">
        <v>2</v>
      </c>
      <c r="N174" s="13">
        <v>11</v>
      </c>
      <c r="O174" s="23">
        <v>347</v>
      </c>
    </row>
    <row r="175" spans="1:15" x14ac:dyDescent="0.25">
      <c r="A175" s="12" t="s">
        <v>472</v>
      </c>
      <c r="B175" s="13">
        <v>37</v>
      </c>
      <c r="C175" s="13">
        <v>38</v>
      </c>
      <c r="D175" s="31">
        <v>-2.6315789473684199E-2</v>
      </c>
      <c r="E175" s="13">
        <v>2</v>
      </c>
      <c r="F175" s="13">
        <v>2</v>
      </c>
      <c r="G175" s="13">
        <v>25</v>
      </c>
      <c r="H175" s="13">
        <v>23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8</v>
      </c>
      <c r="O175" s="23">
        <v>8</v>
      </c>
    </row>
    <row r="176" spans="1:15" x14ac:dyDescent="0.25">
      <c r="A176" s="12" t="s">
        <v>473</v>
      </c>
      <c r="B176" s="13">
        <v>5</v>
      </c>
      <c r="C176" s="13">
        <v>0</v>
      </c>
      <c r="D176" s="31">
        <v>0</v>
      </c>
      <c r="E176" s="13">
        <v>0</v>
      </c>
      <c r="F176" s="13">
        <v>1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313</v>
      </c>
      <c r="C178" s="29">
        <v>338</v>
      </c>
      <c r="D178" s="30">
        <v>-7.3964497041420094E-2</v>
      </c>
      <c r="E178" s="29">
        <v>1260</v>
      </c>
      <c r="F178" s="29">
        <v>1142</v>
      </c>
      <c r="G178" s="29">
        <v>209</v>
      </c>
      <c r="H178" s="29">
        <v>181</v>
      </c>
      <c r="I178" s="29">
        <v>0</v>
      </c>
      <c r="J178" s="29">
        <v>0</v>
      </c>
      <c r="K178" s="29">
        <v>0</v>
      </c>
      <c r="L178" s="29">
        <v>0</v>
      </c>
      <c r="M178" s="29">
        <v>8</v>
      </c>
      <c r="N178" s="29">
        <v>1</v>
      </c>
      <c r="O178" s="29">
        <v>1391</v>
      </c>
    </row>
    <row r="179" spans="1:15" x14ac:dyDescent="0.25">
      <c r="A179" s="12" t="s">
        <v>476</v>
      </c>
      <c r="B179" s="13">
        <v>3</v>
      </c>
      <c r="C179" s="13">
        <v>1</v>
      </c>
      <c r="D179" s="31">
        <v>2</v>
      </c>
      <c r="E179" s="13">
        <v>1</v>
      </c>
      <c r="F179" s="13">
        <v>1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154</v>
      </c>
      <c r="C180" s="13">
        <v>180</v>
      </c>
      <c r="D180" s="31">
        <v>-0.14444444444444399</v>
      </c>
      <c r="E180" s="13">
        <v>585</v>
      </c>
      <c r="F180" s="13">
        <v>569</v>
      </c>
      <c r="G180" s="13">
        <v>114</v>
      </c>
      <c r="H180" s="13">
        <v>93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684</v>
      </c>
    </row>
    <row r="181" spans="1:15" x14ac:dyDescent="0.25">
      <c r="A181" s="12" t="s">
        <v>478</v>
      </c>
      <c r="B181" s="13">
        <v>34</v>
      </c>
      <c r="C181" s="13">
        <v>45</v>
      </c>
      <c r="D181" s="31">
        <v>-0.24444444444444399</v>
      </c>
      <c r="E181" s="13">
        <v>12</v>
      </c>
      <c r="F181" s="13">
        <v>12</v>
      </c>
      <c r="G181" s="13">
        <v>22</v>
      </c>
      <c r="H181" s="13">
        <v>23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46</v>
      </c>
    </row>
    <row r="182" spans="1:15" x14ac:dyDescent="0.25">
      <c r="A182" s="12" t="s">
        <v>479</v>
      </c>
      <c r="B182" s="13">
        <v>0</v>
      </c>
      <c r="C182" s="13">
        <v>2</v>
      </c>
      <c r="D182" s="31">
        <v>-1</v>
      </c>
      <c r="E182" s="13">
        <v>2</v>
      </c>
      <c r="F182" s="13">
        <v>3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2</v>
      </c>
      <c r="C183" s="13">
        <v>4</v>
      </c>
      <c r="D183" s="31">
        <v>-0.5</v>
      </c>
      <c r="E183" s="13">
        <v>6</v>
      </c>
      <c r="F183" s="13">
        <v>15</v>
      </c>
      <c r="G183" s="13">
        <v>5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35</v>
      </c>
    </row>
    <row r="184" spans="1:15" x14ac:dyDescent="0.25">
      <c r="A184" s="12" t="s">
        <v>481</v>
      </c>
      <c r="B184" s="13">
        <v>119</v>
      </c>
      <c r="C184" s="13">
        <v>104</v>
      </c>
      <c r="D184" s="31">
        <v>0.144230769230769</v>
      </c>
      <c r="E184" s="13">
        <v>654</v>
      </c>
      <c r="F184" s="13">
        <v>542</v>
      </c>
      <c r="G184" s="13">
        <v>68</v>
      </c>
      <c r="H184" s="13">
        <v>62</v>
      </c>
      <c r="I184" s="13">
        <v>0</v>
      </c>
      <c r="J184" s="13">
        <v>0</v>
      </c>
      <c r="K184" s="13">
        <v>0</v>
      </c>
      <c r="L184" s="13">
        <v>0</v>
      </c>
      <c r="M184" s="13">
        <v>8</v>
      </c>
      <c r="N184" s="13">
        <v>0</v>
      </c>
      <c r="O184" s="23">
        <v>623</v>
      </c>
    </row>
    <row r="185" spans="1:15" x14ac:dyDescent="0.25">
      <c r="A185" s="12" t="s">
        <v>482</v>
      </c>
      <c r="B185" s="13">
        <v>1</v>
      </c>
      <c r="C185" s="13">
        <v>2</v>
      </c>
      <c r="D185" s="31">
        <v>-0.5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215</v>
      </c>
      <c r="C186" s="29">
        <v>207</v>
      </c>
      <c r="D186" s="30">
        <v>3.8647342995169101E-2</v>
      </c>
      <c r="E186" s="29">
        <v>11</v>
      </c>
      <c r="F186" s="29">
        <v>13</v>
      </c>
      <c r="G186" s="29">
        <v>51</v>
      </c>
      <c r="H186" s="29">
        <v>56</v>
      </c>
      <c r="I186" s="29">
        <v>0</v>
      </c>
      <c r="J186" s="29">
        <v>0</v>
      </c>
      <c r="K186" s="29">
        <v>0</v>
      </c>
      <c r="L186" s="29">
        <v>0</v>
      </c>
      <c r="M186" s="29">
        <v>30</v>
      </c>
      <c r="N186" s="29">
        <v>0</v>
      </c>
      <c r="O186" s="29">
        <v>68</v>
      </c>
    </row>
    <row r="187" spans="1:15" x14ac:dyDescent="0.25">
      <c r="A187" s="12" t="s">
        <v>484</v>
      </c>
      <c r="B187" s="13">
        <v>13</v>
      </c>
      <c r="C187" s="13">
        <v>10</v>
      </c>
      <c r="D187" s="31">
        <v>0.3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485</v>
      </c>
      <c r="B188" s="13">
        <v>3</v>
      </c>
      <c r="C188" s="13">
        <v>1</v>
      </c>
      <c r="D188" s="31">
        <v>2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76</v>
      </c>
      <c r="C189" s="13">
        <v>65</v>
      </c>
      <c r="D189" s="31">
        <v>0.16923076923076899</v>
      </c>
      <c r="E189" s="13">
        <v>3</v>
      </c>
      <c r="F189" s="13">
        <v>4</v>
      </c>
      <c r="G189" s="13">
        <v>14</v>
      </c>
      <c r="H189" s="13">
        <v>20</v>
      </c>
      <c r="I189" s="13">
        <v>0</v>
      </c>
      <c r="J189" s="13">
        <v>0</v>
      </c>
      <c r="K189" s="13">
        <v>0</v>
      </c>
      <c r="L189" s="13">
        <v>0</v>
      </c>
      <c r="M189" s="13">
        <v>20</v>
      </c>
      <c r="N189" s="13">
        <v>0</v>
      </c>
      <c r="O189" s="23">
        <v>25</v>
      </c>
    </row>
    <row r="190" spans="1:15" x14ac:dyDescent="0.25">
      <c r="A190" s="12" t="s">
        <v>487</v>
      </c>
      <c r="B190" s="13">
        <v>3</v>
      </c>
      <c r="C190" s="13">
        <v>3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13</v>
      </c>
      <c r="C191" s="13">
        <v>19</v>
      </c>
      <c r="D191" s="31">
        <v>-0.31578947368421101</v>
      </c>
      <c r="E191" s="13">
        <v>6</v>
      </c>
      <c r="F191" s="13">
        <v>6</v>
      </c>
      <c r="G191" s="13">
        <v>9</v>
      </c>
      <c r="H191" s="13">
        <v>22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24</v>
      </c>
    </row>
    <row r="192" spans="1:15" x14ac:dyDescent="0.25">
      <c r="A192" s="12" t="s">
        <v>489</v>
      </c>
      <c r="B192" s="13">
        <v>0</v>
      </c>
      <c r="C192" s="13">
        <v>1</v>
      </c>
      <c r="D192" s="31">
        <v>-1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62</v>
      </c>
      <c r="C193" s="13">
        <v>58</v>
      </c>
      <c r="D193" s="31">
        <v>6.8965517241379296E-2</v>
      </c>
      <c r="E193" s="13">
        <v>0</v>
      </c>
      <c r="F193" s="13">
        <v>0</v>
      </c>
      <c r="G193" s="13">
        <v>17</v>
      </c>
      <c r="H193" s="13">
        <v>9</v>
      </c>
      <c r="I193" s="13">
        <v>0</v>
      </c>
      <c r="J193" s="13">
        <v>0</v>
      </c>
      <c r="K193" s="13">
        <v>0</v>
      </c>
      <c r="L193" s="13">
        <v>0</v>
      </c>
      <c r="M193" s="13">
        <v>7</v>
      </c>
      <c r="N193" s="13">
        <v>0</v>
      </c>
      <c r="O193" s="23">
        <v>11</v>
      </c>
    </row>
    <row r="194" spans="1:15" x14ac:dyDescent="0.25">
      <c r="A194" s="12" t="s">
        <v>491</v>
      </c>
      <c r="B194" s="13">
        <v>1</v>
      </c>
      <c r="C194" s="13">
        <v>2</v>
      </c>
      <c r="D194" s="31">
        <v>-0.5</v>
      </c>
      <c r="E194" s="13">
        <v>0</v>
      </c>
      <c r="F194" s="13">
        <v>0</v>
      </c>
      <c r="G194" s="13">
        <v>1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1">
        <v>0</v>
      </c>
      <c r="E196" s="13">
        <v>0</v>
      </c>
      <c r="F196" s="13">
        <v>2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494</v>
      </c>
      <c r="B197" s="13">
        <v>39</v>
      </c>
      <c r="C197" s="13">
        <v>44</v>
      </c>
      <c r="D197" s="31">
        <v>-0.11363636363636399</v>
      </c>
      <c r="E197" s="13">
        <v>1</v>
      </c>
      <c r="F197" s="13">
        <v>0</v>
      </c>
      <c r="G197" s="13">
        <v>6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3</v>
      </c>
      <c r="C198" s="13">
        <v>2</v>
      </c>
      <c r="D198" s="31">
        <v>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2</v>
      </c>
      <c r="C199" s="13">
        <v>2</v>
      </c>
      <c r="D199" s="31">
        <v>0</v>
      </c>
      <c r="E199" s="13">
        <v>1</v>
      </c>
      <c r="F199" s="13">
        <v>1</v>
      </c>
      <c r="G199" s="13">
        <v>4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1</v>
      </c>
    </row>
    <row r="201" spans="1:15" ht="16.7" customHeight="1" x14ac:dyDescent="0.25">
      <c r="A201" s="32" t="s">
        <v>498</v>
      </c>
      <c r="B201" s="29">
        <v>67</v>
      </c>
      <c r="C201" s="29">
        <v>157</v>
      </c>
      <c r="D201" s="30">
        <v>-0.57324840764331197</v>
      </c>
      <c r="E201" s="29">
        <v>9</v>
      </c>
      <c r="F201" s="29">
        <v>12</v>
      </c>
      <c r="G201" s="29">
        <v>28</v>
      </c>
      <c r="H201" s="29">
        <v>18</v>
      </c>
      <c r="I201" s="29">
        <v>0</v>
      </c>
      <c r="J201" s="29">
        <v>0</v>
      </c>
      <c r="K201" s="29">
        <v>1</v>
      </c>
      <c r="L201" s="29">
        <v>0</v>
      </c>
      <c r="M201" s="29">
        <v>33</v>
      </c>
      <c r="N201" s="29">
        <v>0</v>
      </c>
      <c r="O201" s="29">
        <v>23</v>
      </c>
    </row>
    <row r="202" spans="1:15" x14ac:dyDescent="0.25">
      <c r="A202" s="12" t="s">
        <v>499</v>
      </c>
      <c r="B202" s="13">
        <v>15</v>
      </c>
      <c r="C202" s="13">
        <v>44</v>
      </c>
      <c r="D202" s="31">
        <v>-0.65909090909090895</v>
      </c>
      <c r="E202" s="13">
        <v>0</v>
      </c>
      <c r="F202" s="13">
        <v>0</v>
      </c>
      <c r="G202" s="13">
        <v>7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22</v>
      </c>
      <c r="N202" s="13">
        <v>0</v>
      </c>
      <c r="O202" s="23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45</v>
      </c>
      <c r="C206" s="13">
        <v>98</v>
      </c>
      <c r="D206" s="31">
        <v>-0.54081632653061196</v>
      </c>
      <c r="E206" s="13">
        <v>9</v>
      </c>
      <c r="F206" s="13">
        <v>12</v>
      </c>
      <c r="G206" s="13">
        <v>18</v>
      </c>
      <c r="H206" s="13">
        <v>11</v>
      </c>
      <c r="I206" s="13">
        <v>0</v>
      </c>
      <c r="J206" s="13">
        <v>0</v>
      </c>
      <c r="K206" s="13">
        <v>0</v>
      </c>
      <c r="L206" s="13">
        <v>0</v>
      </c>
      <c r="M206" s="13">
        <v>5</v>
      </c>
      <c r="N206" s="13">
        <v>0</v>
      </c>
      <c r="O206" s="23">
        <v>21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1</v>
      </c>
      <c r="C208" s="13">
        <v>1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1</v>
      </c>
      <c r="C209" s="13">
        <v>1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2</v>
      </c>
      <c r="C212" s="13">
        <v>2</v>
      </c>
      <c r="D212" s="31">
        <v>0</v>
      </c>
      <c r="E212" s="13">
        <v>0</v>
      </c>
      <c r="F212" s="13">
        <v>0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6</v>
      </c>
      <c r="D214" s="31">
        <v>-0.66666666666666696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2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1</v>
      </c>
      <c r="C218" s="13">
        <v>3</v>
      </c>
      <c r="D218" s="31">
        <v>-0.66666666666666696</v>
      </c>
      <c r="E218" s="13">
        <v>0</v>
      </c>
      <c r="F218" s="13">
        <v>0</v>
      </c>
      <c r="G218" s="13">
        <v>0</v>
      </c>
      <c r="H218" s="13">
        <v>3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736</v>
      </c>
      <c r="C221" s="29">
        <v>834</v>
      </c>
      <c r="D221" s="30">
        <v>-0.117505995203837</v>
      </c>
      <c r="E221" s="29">
        <v>322</v>
      </c>
      <c r="F221" s="29">
        <v>211</v>
      </c>
      <c r="G221" s="29">
        <v>292</v>
      </c>
      <c r="H221" s="29">
        <v>208</v>
      </c>
      <c r="I221" s="29">
        <v>0</v>
      </c>
      <c r="J221" s="29">
        <v>0</v>
      </c>
      <c r="K221" s="29">
        <v>0</v>
      </c>
      <c r="L221" s="29">
        <v>0</v>
      </c>
      <c r="M221" s="29">
        <v>4</v>
      </c>
      <c r="N221" s="29">
        <v>0</v>
      </c>
      <c r="O221" s="29">
        <v>371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3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525</v>
      </c>
      <c r="B228" s="13">
        <v>1</v>
      </c>
      <c r="C228" s="13">
        <v>0</v>
      </c>
      <c r="D228" s="31">
        <v>0</v>
      </c>
      <c r="E228" s="13">
        <v>0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526</v>
      </c>
      <c r="B229" s="13">
        <v>50</v>
      </c>
      <c r="C229" s="13">
        <v>93</v>
      </c>
      <c r="D229" s="31">
        <v>-0.462365591397849</v>
      </c>
      <c r="E229" s="13">
        <v>3</v>
      </c>
      <c r="F229" s="13">
        <v>2</v>
      </c>
      <c r="G229" s="13">
        <v>28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7</v>
      </c>
    </row>
    <row r="230" spans="1:15" x14ac:dyDescent="0.25">
      <c r="A230" s="12" t="s">
        <v>527</v>
      </c>
      <c r="B230" s="13">
        <v>128</v>
      </c>
      <c r="C230" s="13">
        <v>128</v>
      </c>
      <c r="D230" s="31">
        <v>0</v>
      </c>
      <c r="E230" s="13">
        <v>35</v>
      </c>
      <c r="F230" s="13">
        <v>33</v>
      </c>
      <c r="G230" s="13">
        <v>41</v>
      </c>
      <c r="H230" s="13">
        <v>28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72</v>
      </c>
    </row>
    <row r="231" spans="1:15" x14ac:dyDescent="0.25">
      <c r="A231" s="12" t="s">
        <v>528</v>
      </c>
      <c r="B231" s="13">
        <v>14</v>
      </c>
      <c r="C231" s="13">
        <v>22</v>
      </c>
      <c r="D231" s="31">
        <v>-0.36363636363636398</v>
      </c>
      <c r="E231" s="13">
        <v>0</v>
      </c>
      <c r="F231" s="13">
        <v>0</v>
      </c>
      <c r="G231" s="13">
        <v>4</v>
      </c>
      <c r="H231" s="13">
        <v>7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23">
        <v>4</v>
      </c>
    </row>
    <row r="232" spans="1:15" x14ac:dyDescent="0.25">
      <c r="A232" s="12" t="s">
        <v>529</v>
      </c>
      <c r="B232" s="13">
        <v>7</v>
      </c>
      <c r="C232" s="13">
        <v>3</v>
      </c>
      <c r="D232" s="31">
        <v>1.3333333333333299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3</v>
      </c>
      <c r="C233" s="13">
        <v>4</v>
      </c>
      <c r="D233" s="31">
        <v>-0.25</v>
      </c>
      <c r="E233" s="13">
        <v>0</v>
      </c>
      <c r="F233" s="13">
        <v>0</v>
      </c>
      <c r="G233" s="13">
        <v>3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531</v>
      </c>
      <c r="B234" s="13">
        <v>1</v>
      </c>
      <c r="C234" s="13">
        <v>5</v>
      </c>
      <c r="D234" s="31">
        <v>-0.8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529</v>
      </c>
      <c r="C236" s="13">
        <v>579</v>
      </c>
      <c r="D236" s="31">
        <v>-8.6355785837651106E-2</v>
      </c>
      <c r="E236" s="13">
        <v>284</v>
      </c>
      <c r="F236" s="13">
        <v>176</v>
      </c>
      <c r="G236" s="13">
        <v>215</v>
      </c>
      <c r="H236" s="13">
        <v>155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283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8</v>
      </c>
      <c r="C242" s="29">
        <v>6</v>
      </c>
      <c r="D242" s="30">
        <v>0.33333333333333298</v>
      </c>
      <c r="E242" s="29">
        <v>0</v>
      </c>
      <c r="F242" s="29">
        <v>1</v>
      </c>
      <c r="G242" s="29">
        <v>1</v>
      </c>
      <c r="H242" s="29">
        <v>2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2</v>
      </c>
      <c r="C247" s="13">
        <v>2</v>
      </c>
      <c r="D247" s="31">
        <v>0</v>
      </c>
      <c r="E247" s="13">
        <v>0</v>
      </c>
      <c r="F247" s="13">
        <v>1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549</v>
      </c>
      <c r="B252" s="13">
        <v>2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4</v>
      </c>
      <c r="D253" s="31">
        <v>-1</v>
      </c>
      <c r="E253" s="13">
        <v>0</v>
      </c>
      <c r="F253" s="13">
        <v>0</v>
      </c>
      <c r="G253" s="13">
        <v>0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1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1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149</v>
      </c>
      <c r="C269" s="29">
        <v>144</v>
      </c>
      <c r="D269" s="30">
        <v>3.4722222222222203E-2</v>
      </c>
      <c r="E269" s="29">
        <v>154</v>
      </c>
      <c r="F269" s="29">
        <v>120</v>
      </c>
      <c r="G269" s="29">
        <v>108</v>
      </c>
      <c r="H269" s="29">
        <v>95</v>
      </c>
      <c r="I269" s="29">
        <v>1</v>
      </c>
      <c r="J269" s="29">
        <v>6</v>
      </c>
      <c r="K269" s="29">
        <v>0</v>
      </c>
      <c r="L269" s="29">
        <v>1</v>
      </c>
      <c r="M269" s="29">
        <v>0</v>
      </c>
      <c r="N269" s="29">
        <v>2</v>
      </c>
      <c r="O269" s="29">
        <v>220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82</v>
      </c>
      <c r="C271" s="13">
        <v>72</v>
      </c>
      <c r="D271" s="31">
        <v>0.13888888888888901</v>
      </c>
      <c r="E271" s="13">
        <v>93</v>
      </c>
      <c r="F271" s="13">
        <v>59</v>
      </c>
      <c r="G271" s="13">
        <v>65</v>
      </c>
      <c r="H271" s="13">
        <v>60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82</v>
      </c>
    </row>
    <row r="272" spans="1:15" x14ac:dyDescent="0.25">
      <c r="A272" s="12" t="s">
        <v>569</v>
      </c>
      <c r="B272" s="13">
        <v>29</v>
      </c>
      <c r="C272" s="13">
        <v>24</v>
      </c>
      <c r="D272" s="31">
        <v>0.20833333333333301</v>
      </c>
      <c r="E272" s="13">
        <v>56</v>
      </c>
      <c r="F272" s="13">
        <v>57</v>
      </c>
      <c r="G272" s="13">
        <v>18</v>
      </c>
      <c r="H272" s="13">
        <v>16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107</v>
      </c>
    </row>
    <row r="273" spans="1:15" x14ac:dyDescent="0.25">
      <c r="A273" s="12" t="s">
        <v>570</v>
      </c>
      <c r="B273" s="13">
        <v>1</v>
      </c>
      <c r="C273" s="13">
        <v>3</v>
      </c>
      <c r="D273" s="31">
        <v>-0.66666666666666696</v>
      </c>
      <c r="E273" s="13">
        <v>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4</v>
      </c>
    </row>
    <row r="274" spans="1:15" x14ac:dyDescent="0.25">
      <c r="A274" s="12" t="s">
        <v>571</v>
      </c>
      <c r="B274" s="13">
        <v>4</v>
      </c>
      <c r="C274" s="13">
        <v>2</v>
      </c>
      <c r="D274" s="31">
        <v>1</v>
      </c>
      <c r="E274" s="13">
        <v>2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572</v>
      </c>
      <c r="B275" s="13">
        <v>10</v>
      </c>
      <c r="C275" s="13">
        <v>13</v>
      </c>
      <c r="D275" s="31">
        <v>-0.230769230769231</v>
      </c>
      <c r="E275" s="13">
        <v>0</v>
      </c>
      <c r="F275" s="13">
        <v>0</v>
      </c>
      <c r="G275" s="13">
        <v>13</v>
      </c>
      <c r="H275" s="13">
        <v>7</v>
      </c>
      <c r="I275" s="13">
        <v>0</v>
      </c>
      <c r="J275" s="13">
        <v>5</v>
      </c>
      <c r="K275" s="13">
        <v>0</v>
      </c>
      <c r="L275" s="13">
        <v>1</v>
      </c>
      <c r="M275" s="13">
        <v>0</v>
      </c>
      <c r="N275" s="13">
        <v>0</v>
      </c>
      <c r="O275" s="23">
        <v>15</v>
      </c>
    </row>
    <row r="276" spans="1:15" x14ac:dyDescent="0.25">
      <c r="A276" s="12" t="s">
        <v>573</v>
      </c>
      <c r="B276" s="13">
        <v>15</v>
      </c>
      <c r="C276" s="13">
        <v>20</v>
      </c>
      <c r="D276" s="31">
        <v>-0.25</v>
      </c>
      <c r="E276" s="13">
        <v>1</v>
      </c>
      <c r="F276" s="13">
        <v>3</v>
      </c>
      <c r="G276" s="13">
        <v>9</v>
      </c>
      <c r="H276" s="13">
        <v>10</v>
      </c>
      <c r="I276" s="13">
        <v>1</v>
      </c>
      <c r="J276" s="13">
        <v>1</v>
      </c>
      <c r="K276" s="13">
        <v>0</v>
      </c>
      <c r="L276" s="13">
        <v>0</v>
      </c>
      <c r="M276" s="13">
        <v>0</v>
      </c>
      <c r="N276" s="13">
        <v>1</v>
      </c>
      <c r="O276" s="23">
        <v>10</v>
      </c>
    </row>
    <row r="277" spans="1:15" x14ac:dyDescent="0.25">
      <c r="A277" s="12" t="s">
        <v>574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2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1</v>
      </c>
      <c r="D286" s="31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3</v>
      </c>
      <c r="C287" s="13">
        <v>2</v>
      </c>
      <c r="D287" s="31">
        <v>0.5</v>
      </c>
      <c r="E287" s="13">
        <v>1</v>
      </c>
      <c r="F287" s="13">
        <v>1</v>
      </c>
      <c r="G287" s="13">
        <v>1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5</v>
      </c>
      <c r="D292" s="31">
        <v>-0.8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2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1</v>
      </c>
      <c r="D295" s="31">
        <v>-1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1</v>
      </c>
      <c r="D297" s="31">
        <v>-1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7</v>
      </c>
      <c r="D303" s="30">
        <v>-1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7</v>
      </c>
      <c r="D306" s="31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2</v>
      </c>
      <c r="C310" s="29">
        <v>2</v>
      </c>
      <c r="D310" s="30">
        <v>0</v>
      </c>
      <c r="E310" s="29">
        <v>0</v>
      </c>
      <c r="F310" s="29">
        <v>0</v>
      </c>
      <c r="G310" s="29">
        <v>2</v>
      </c>
      <c r="H310" s="29">
        <v>3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</row>
    <row r="311" spans="1:15" x14ac:dyDescent="0.25">
      <c r="A311" s="12" t="s">
        <v>608</v>
      </c>
      <c r="B311" s="13">
        <v>1</v>
      </c>
      <c r="C311" s="13">
        <v>2</v>
      </c>
      <c r="D311" s="31">
        <v>-0.5</v>
      </c>
      <c r="E311" s="13">
        <v>0</v>
      </c>
      <c r="F311" s="13">
        <v>0</v>
      </c>
      <c r="G311" s="13">
        <v>2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6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1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6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6987</v>
      </c>
      <c r="C321" s="29">
        <v>6839</v>
      </c>
      <c r="D321" s="30">
        <v>2.1640590729638799E-2</v>
      </c>
      <c r="E321" s="29">
        <v>72</v>
      </c>
      <c r="F321" s="29">
        <v>0</v>
      </c>
      <c r="G321" s="29">
        <v>156</v>
      </c>
      <c r="H321" s="29">
        <v>0</v>
      </c>
      <c r="I321" s="29">
        <v>7</v>
      </c>
      <c r="J321" s="29">
        <v>0</v>
      </c>
      <c r="K321" s="29">
        <v>0</v>
      </c>
      <c r="L321" s="29">
        <v>0</v>
      </c>
      <c r="M321" s="29">
        <v>10</v>
      </c>
      <c r="N321" s="29">
        <v>11</v>
      </c>
      <c r="O321" s="29">
        <v>8</v>
      </c>
    </row>
    <row r="322" spans="1:15" x14ac:dyDescent="0.25">
      <c r="A322" s="12" t="s">
        <v>619</v>
      </c>
      <c r="B322" s="13">
        <v>6987</v>
      </c>
      <c r="C322" s="13">
        <v>6839</v>
      </c>
      <c r="D322" s="31">
        <v>2.1640590729638799E-2</v>
      </c>
      <c r="E322" s="13">
        <v>72</v>
      </c>
      <c r="F322" s="13">
        <v>0</v>
      </c>
      <c r="G322" s="13">
        <v>156</v>
      </c>
      <c r="H322" s="13">
        <v>0</v>
      </c>
      <c r="I322" s="13">
        <v>7</v>
      </c>
      <c r="J322" s="13">
        <v>0</v>
      </c>
      <c r="K322" s="13">
        <v>0</v>
      </c>
      <c r="L322" s="13">
        <v>0</v>
      </c>
      <c r="M322" s="13">
        <v>10</v>
      </c>
      <c r="N322" s="13">
        <v>11</v>
      </c>
      <c r="O322" s="23">
        <v>8</v>
      </c>
    </row>
    <row r="323" spans="1:15" ht="16.7" customHeight="1" x14ac:dyDescent="0.25">
      <c r="A323" s="32" t="s">
        <v>620</v>
      </c>
      <c r="B323" s="29">
        <v>4</v>
      </c>
      <c r="C323" s="29">
        <v>3</v>
      </c>
      <c r="D323" s="30">
        <v>0.33333333333333298</v>
      </c>
      <c r="E323" s="29">
        <v>0</v>
      </c>
      <c r="F323" s="29">
        <v>0</v>
      </c>
      <c r="G323" s="29">
        <v>1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3</v>
      </c>
      <c r="O323" s="29">
        <v>0</v>
      </c>
    </row>
    <row r="324" spans="1:15" x14ac:dyDescent="0.25">
      <c r="A324" s="12" t="s">
        <v>621</v>
      </c>
      <c r="B324" s="13">
        <v>4</v>
      </c>
      <c r="C324" s="13">
        <v>3</v>
      </c>
      <c r="D324" s="31">
        <v>0.33333333333333298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3</v>
      </c>
      <c r="O324" s="23">
        <v>0</v>
      </c>
    </row>
    <row r="325" spans="1:15" ht="16.7" customHeight="1" x14ac:dyDescent="0.25">
      <c r="A325" s="32" t="s">
        <v>622</v>
      </c>
      <c r="B325" s="29">
        <v>3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3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36642</v>
      </c>
      <c r="C327" s="29">
        <v>38230</v>
      </c>
      <c r="D327" s="30">
        <v>-4.1538059115877601E-2</v>
      </c>
      <c r="E327" s="29">
        <v>3481</v>
      </c>
      <c r="F327" s="29">
        <v>2455</v>
      </c>
      <c r="G327" s="29">
        <v>3744</v>
      </c>
      <c r="H327" s="29">
        <v>2496</v>
      </c>
      <c r="I327" s="29">
        <v>58</v>
      </c>
      <c r="J327" s="29">
        <v>51</v>
      </c>
      <c r="K327" s="29">
        <v>13</v>
      </c>
      <c r="L327" s="29">
        <v>7</v>
      </c>
      <c r="M327" s="29">
        <v>254</v>
      </c>
      <c r="N327" s="29">
        <v>136</v>
      </c>
      <c r="O327" s="29">
        <v>4739</v>
      </c>
    </row>
  </sheetData>
  <sheetProtection algorithmName="SHA-512" hashValue="ghGeLghk6OIcsdRuDFiwWRqiFGIjnsQzVuCnrWUy49SjYc/oppAl6Q7F1HRLj4h4cWLeCS2KwpO7wWyZQ4a2lA==" saltValue="HcAOc2l0+6rDEd0SJN6mc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4" t="s">
        <v>627</v>
      </c>
      <c r="B4" s="12" t="s">
        <v>628</v>
      </c>
      <c r="C4" s="23">
        <v>1</v>
      </c>
    </row>
    <row r="5" spans="1:3" x14ac:dyDescent="0.25">
      <c r="A5" s="195"/>
      <c r="B5" s="12" t="s">
        <v>311</v>
      </c>
      <c r="C5" s="23">
        <v>382</v>
      </c>
    </row>
    <row r="6" spans="1:3" x14ac:dyDescent="0.25">
      <c r="A6" s="195"/>
      <c r="B6" s="12" t="s">
        <v>629</v>
      </c>
      <c r="C6" s="23">
        <v>5</v>
      </c>
    </row>
    <row r="7" spans="1:3" x14ac:dyDescent="0.25">
      <c r="A7" s="195"/>
      <c r="B7" s="12" t="s">
        <v>630</v>
      </c>
      <c r="C7" s="23">
        <v>43</v>
      </c>
    </row>
    <row r="8" spans="1:3" x14ac:dyDescent="0.25">
      <c r="A8" s="195"/>
      <c r="B8" s="12" t="s">
        <v>631</v>
      </c>
      <c r="C8" s="23">
        <v>121</v>
      </c>
    </row>
    <row r="9" spans="1:3" x14ac:dyDescent="0.25">
      <c r="A9" s="195"/>
      <c r="B9" s="12" t="s">
        <v>632</v>
      </c>
      <c r="C9" s="23">
        <v>106</v>
      </c>
    </row>
    <row r="10" spans="1:3" x14ac:dyDescent="0.25">
      <c r="A10" s="195"/>
      <c r="B10" s="12" t="s">
        <v>633</v>
      </c>
      <c r="C10" s="23">
        <v>253</v>
      </c>
    </row>
    <row r="11" spans="1:3" x14ac:dyDescent="0.25">
      <c r="A11" s="195"/>
      <c r="B11" s="12" t="s">
        <v>408</v>
      </c>
      <c r="C11" s="23">
        <v>107</v>
      </c>
    </row>
    <row r="12" spans="1:3" x14ac:dyDescent="0.25">
      <c r="A12" s="195"/>
      <c r="B12" s="12" t="s">
        <v>634</v>
      </c>
      <c r="C12" s="23">
        <v>24</v>
      </c>
    </row>
    <row r="13" spans="1:3" x14ac:dyDescent="0.25">
      <c r="A13" s="195"/>
      <c r="B13" s="12" t="s">
        <v>635</v>
      </c>
      <c r="C13" s="23">
        <v>0</v>
      </c>
    </row>
    <row r="14" spans="1:3" x14ac:dyDescent="0.25">
      <c r="A14" s="195"/>
      <c r="B14" s="12" t="s">
        <v>478</v>
      </c>
      <c r="C14" s="23">
        <v>0</v>
      </c>
    </row>
    <row r="15" spans="1:3" x14ac:dyDescent="0.25">
      <c r="A15" s="195"/>
      <c r="B15" s="12" t="s">
        <v>636</v>
      </c>
      <c r="C15" s="23">
        <v>77</v>
      </c>
    </row>
    <row r="16" spans="1:3" x14ac:dyDescent="0.25">
      <c r="A16" s="195"/>
      <c r="B16" s="12" t="s">
        <v>637</v>
      </c>
      <c r="C16" s="23">
        <v>114</v>
      </c>
    </row>
    <row r="17" spans="1:3" x14ac:dyDescent="0.25">
      <c r="A17" s="195"/>
      <c r="B17" s="12" t="s">
        <v>638</v>
      </c>
      <c r="C17" s="23">
        <v>3</v>
      </c>
    </row>
    <row r="18" spans="1:3" x14ac:dyDescent="0.25">
      <c r="A18" s="196"/>
      <c r="B18" s="12" t="s">
        <v>107</v>
      </c>
      <c r="C18" s="23">
        <v>133</v>
      </c>
    </row>
    <row r="19" spans="1:3" x14ac:dyDescent="0.25">
      <c r="A19" s="194" t="s">
        <v>639</v>
      </c>
      <c r="B19" s="12" t="s">
        <v>640</v>
      </c>
      <c r="C19" s="23">
        <v>0</v>
      </c>
    </row>
    <row r="20" spans="1:3" x14ac:dyDescent="0.25">
      <c r="A20" s="196"/>
      <c r="B20" s="12" t="s">
        <v>641</v>
      </c>
      <c r="C20" s="23">
        <v>0</v>
      </c>
    </row>
    <row r="21" spans="1:3" x14ac:dyDescent="0.25">
      <c r="A21" s="194" t="s">
        <v>642</v>
      </c>
      <c r="B21" s="12" t="s">
        <v>643</v>
      </c>
      <c r="C21" s="23">
        <v>254</v>
      </c>
    </row>
    <row r="22" spans="1:3" x14ac:dyDescent="0.25">
      <c r="A22" s="195"/>
      <c r="B22" s="12" t="s">
        <v>644</v>
      </c>
      <c r="C22" s="23">
        <v>278</v>
      </c>
    </row>
    <row r="23" spans="1:3" x14ac:dyDescent="0.25">
      <c r="A23" s="196"/>
      <c r="B23" s="15" t="s">
        <v>645</v>
      </c>
      <c r="C23" s="34">
        <v>44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62</v>
      </c>
    </row>
    <row r="26" spans="1:3" x14ac:dyDescent="0.25">
      <c r="A26" s="194" t="s">
        <v>283</v>
      </c>
      <c r="B26" s="12" t="s">
        <v>648</v>
      </c>
      <c r="C26" s="23">
        <v>1</v>
      </c>
    </row>
    <row r="27" spans="1:3" x14ac:dyDescent="0.25">
      <c r="A27" s="195"/>
      <c r="B27" s="12" t="s">
        <v>649</v>
      </c>
      <c r="C27" s="23">
        <v>60</v>
      </c>
    </row>
    <row r="28" spans="1:3" x14ac:dyDescent="0.25">
      <c r="A28" s="195"/>
      <c r="B28" s="12" t="s">
        <v>650</v>
      </c>
      <c r="C28" s="23">
        <v>13</v>
      </c>
    </row>
    <row r="29" spans="1:3" x14ac:dyDescent="0.25">
      <c r="A29" s="196"/>
      <c r="B29" s="12" t="s">
        <v>651</v>
      </c>
      <c r="C29" s="23">
        <v>23</v>
      </c>
    </row>
    <row r="30" spans="1:3" ht="16.7" customHeight="1" x14ac:dyDescent="0.25">
      <c r="A30" s="11" t="s">
        <v>652</v>
      </c>
      <c r="B30" s="18"/>
      <c r="C30" s="23">
        <v>2</v>
      </c>
    </row>
    <row r="31" spans="1:3" ht="16.7" customHeight="1" x14ac:dyDescent="0.25">
      <c r="A31" s="11" t="s">
        <v>653</v>
      </c>
      <c r="B31" s="18"/>
      <c r="C31" s="23">
        <v>362</v>
      </c>
    </row>
    <row r="32" spans="1:3" ht="16.7" customHeight="1" x14ac:dyDescent="0.25">
      <c r="A32" s="11" t="s">
        <v>654</v>
      </c>
      <c r="B32" s="18"/>
      <c r="C32" s="23">
        <v>120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7</v>
      </c>
    </row>
    <row r="35" spans="1:3" ht="16.7" customHeight="1" x14ac:dyDescent="0.25">
      <c r="A35" s="11" t="s">
        <v>657</v>
      </c>
      <c r="B35" s="18"/>
      <c r="C35" s="23">
        <v>18</v>
      </c>
    </row>
    <row r="36" spans="1:3" ht="16.7" customHeight="1" x14ac:dyDescent="0.25">
      <c r="A36" s="11" t="s">
        <v>645</v>
      </c>
      <c r="B36" s="18"/>
      <c r="C36" s="23">
        <v>65</v>
      </c>
    </row>
    <row r="37" spans="1:3" x14ac:dyDescent="0.25">
      <c r="A37" s="194" t="s">
        <v>658</v>
      </c>
      <c r="B37" s="12" t="s">
        <v>659</v>
      </c>
      <c r="C37" s="23">
        <v>19</v>
      </c>
    </row>
    <row r="38" spans="1:3" x14ac:dyDescent="0.25">
      <c r="A38" s="195"/>
      <c r="B38" s="12" t="s">
        <v>660</v>
      </c>
      <c r="C38" s="23">
        <v>75</v>
      </c>
    </row>
    <row r="39" spans="1:3" x14ac:dyDescent="0.25">
      <c r="A39" s="195"/>
      <c r="B39" s="12" t="s">
        <v>661</v>
      </c>
      <c r="C39" s="23">
        <v>30</v>
      </c>
    </row>
    <row r="40" spans="1:3" x14ac:dyDescent="0.25">
      <c r="A40" s="195"/>
      <c r="B40" s="12" t="s">
        <v>662</v>
      </c>
      <c r="C40" s="23">
        <v>0</v>
      </c>
    </row>
    <row r="41" spans="1:3" x14ac:dyDescent="0.25">
      <c r="A41" s="196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51</v>
      </c>
    </row>
    <row r="44" spans="1:3" x14ac:dyDescent="0.25">
      <c r="A44" s="194" t="s">
        <v>77</v>
      </c>
      <c r="B44" s="12" t="s">
        <v>665</v>
      </c>
      <c r="C44" s="23">
        <v>47</v>
      </c>
    </row>
    <row r="45" spans="1:3" x14ac:dyDescent="0.25">
      <c r="A45" s="196"/>
      <c r="B45" s="12" t="s">
        <v>666</v>
      </c>
      <c r="C45" s="23">
        <v>462</v>
      </c>
    </row>
    <row r="46" spans="1:3" x14ac:dyDescent="0.25">
      <c r="A46" s="194" t="s">
        <v>667</v>
      </c>
      <c r="B46" s="12" t="s">
        <v>668</v>
      </c>
      <c r="C46" s="23">
        <v>0</v>
      </c>
    </row>
    <row r="47" spans="1:3" x14ac:dyDescent="0.25">
      <c r="A47" s="196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4" t="s">
        <v>205</v>
      </c>
      <c r="B49" s="12" t="s">
        <v>18</v>
      </c>
      <c r="C49" s="23">
        <v>1578</v>
      </c>
    </row>
    <row r="50" spans="1:3" x14ac:dyDescent="0.25">
      <c r="A50" s="195"/>
      <c r="B50" s="12" t="s">
        <v>671</v>
      </c>
      <c r="C50" s="23">
        <v>113</v>
      </c>
    </row>
    <row r="51" spans="1:3" x14ac:dyDescent="0.25">
      <c r="A51" s="195"/>
      <c r="B51" s="12" t="s">
        <v>672</v>
      </c>
      <c r="C51" s="23">
        <v>142</v>
      </c>
    </row>
    <row r="52" spans="1:3" x14ac:dyDescent="0.25">
      <c r="A52" s="195"/>
      <c r="B52" s="12" t="s">
        <v>673</v>
      </c>
      <c r="C52" s="23">
        <v>584</v>
      </c>
    </row>
    <row r="53" spans="1:3" x14ac:dyDescent="0.25">
      <c r="A53" s="196"/>
      <c r="B53" s="12" t="s">
        <v>674</v>
      </c>
      <c r="C53" s="23">
        <v>49</v>
      </c>
    </row>
    <row r="54" spans="1:3" x14ac:dyDescent="0.25">
      <c r="A54" s="194" t="s">
        <v>675</v>
      </c>
      <c r="B54" s="12" t="s">
        <v>676</v>
      </c>
      <c r="C54" s="23">
        <v>788</v>
      </c>
    </row>
    <row r="55" spans="1:3" x14ac:dyDescent="0.25">
      <c r="A55" s="195"/>
      <c r="B55" s="12" t="s">
        <v>677</v>
      </c>
      <c r="C55" s="23">
        <v>105</v>
      </c>
    </row>
    <row r="56" spans="1:3" x14ac:dyDescent="0.25">
      <c r="A56" s="195"/>
      <c r="B56" s="12" t="s">
        <v>678</v>
      </c>
      <c r="C56" s="23">
        <v>30</v>
      </c>
    </row>
    <row r="57" spans="1:3" x14ac:dyDescent="0.25">
      <c r="A57" s="195"/>
      <c r="B57" s="12" t="s">
        <v>679</v>
      </c>
      <c r="C57" s="23">
        <v>594</v>
      </c>
    </row>
    <row r="58" spans="1:3" x14ac:dyDescent="0.25">
      <c r="A58" s="196"/>
      <c r="B58" s="15" t="s">
        <v>674</v>
      </c>
      <c r="C58" s="34">
        <v>268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279</v>
      </c>
    </row>
    <row r="61" spans="1:3" ht="16.7" customHeight="1" x14ac:dyDescent="0.25">
      <c r="A61" s="11" t="s">
        <v>682</v>
      </c>
      <c r="B61" s="18"/>
      <c r="C61" s="23">
        <v>4</v>
      </c>
    </row>
    <row r="62" spans="1:3" ht="16.7" customHeight="1" x14ac:dyDescent="0.25">
      <c r="A62" s="11" t="s">
        <v>683</v>
      </c>
      <c r="B62" s="18"/>
      <c r="C62" s="23">
        <v>2585</v>
      </c>
    </row>
    <row r="63" spans="1:3" x14ac:dyDescent="0.25">
      <c r="A63" s="194" t="s">
        <v>684</v>
      </c>
      <c r="B63" s="12" t="s">
        <v>685</v>
      </c>
      <c r="C63" s="23">
        <v>0</v>
      </c>
    </row>
    <row r="64" spans="1:3" x14ac:dyDescent="0.25">
      <c r="A64" s="196"/>
      <c r="B64" s="12" t="s">
        <v>686</v>
      </c>
      <c r="C64" s="23">
        <v>0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0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30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1</v>
      </c>
    </row>
  </sheetData>
  <sheetProtection algorithmName="SHA-512" hashValue="WsXAe78hmCFVHolgMDzGBZ73U4oDO3AlOdgta13s7Do/apzsEjvaol9waOn20OVuFOy0PGqTrVeLBjpsUuI08w==" saltValue="3J4WJ1nhNkiUlOb1YfPvg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5" t="s">
        <v>695</v>
      </c>
      <c r="B4" s="38" t="s">
        <v>696</v>
      </c>
      <c r="C4" s="39">
        <v>33</v>
      </c>
    </row>
    <row r="5" spans="1:3" x14ac:dyDescent="0.25">
      <c r="A5" s="206"/>
      <c r="B5" s="38" t="s">
        <v>289</v>
      </c>
      <c r="C5" s="39">
        <v>233</v>
      </c>
    </row>
    <row r="6" spans="1:3" x14ac:dyDescent="0.25">
      <c r="A6" s="206"/>
      <c r="B6" s="38" t="s">
        <v>697</v>
      </c>
      <c r="C6" s="39">
        <v>42</v>
      </c>
    </row>
    <row r="7" spans="1:3" x14ac:dyDescent="0.25">
      <c r="A7" s="206"/>
      <c r="B7" s="38" t="s">
        <v>698</v>
      </c>
      <c r="C7" s="40"/>
    </row>
    <row r="8" spans="1:3" x14ac:dyDescent="0.25">
      <c r="A8" s="206"/>
      <c r="B8" s="38" t="s">
        <v>699</v>
      </c>
      <c r="C8" s="40"/>
    </row>
    <row r="9" spans="1:3" x14ac:dyDescent="0.25">
      <c r="A9" s="206"/>
      <c r="B9" s="38" t="s">
        <v>700</v>
      </c>
      <c r="C9" s="40"/>
    </row>
    <row r="10" spans="1:3" ht="15.75" thickBot="1" x14ac:dyDescent="0.3">
      <c r="A10" s="207"/>
      <c r="B10" s="38" t="s">
        <v>701</v>
      </c>
      <c r="C10" s="40"/>
    </row>
    <row r="11" spans="1:3" ht="15.75" thickTop="1" x14ac:dyDescent="0.25">
      <c r="A11" s="205" t="s">
        <v>702</v>
      </c>
      <c r="B11" s="38" t="s">
        <v>60</v>
      </c>
      <c r="C11" s="39">
        <v>146</v>
      </c>
    </row>
    <row r="12" spans="1:3" x14ac:dyDescent="0.25">
      <c r="A12" s="206"/>
      <c r="B12" s="38" t="s">
        <v>703</v>
      </c>
      <c r="C12" s="39">
        <v>48</v>
      </c>
    </row>
    <row r="13" spans="1:3" x14ac:dyDescent="0.25">
      <c r="A13" s="206"/>
      <c r="B13" s="38" t="s">
        <v>704</v>
      </c>
      <c r="C13" s="39">
        <v>25</v>
      </c>
    </row>
    <row r="14" spans="1:3" ht="15.75" thickBot="1" x14ac:dyDescent="0.3">
      <c r="A14" s="207"/>
      <c r="B14" s="41" t="s">
        <v>705</v>
      </c>
      <c r="C14" s="42">
        <v>56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13</v>
      </c>
    </row>
    <row r="17" spans="1:3" ht="16.7" customHeight="1" thickTop="1" thickBot="1" x14ac:dyDescent="0.3">
      <c r="A17" s="37" t="s">
        <v>708</v>
      </c>
      <c r="B17" s="18"/>
      <c r="C17" s="39">
        <v>12</v>
      </c>
    </row>
    <row r="18" spans="1:3" ht="16.7" customHeight="1" thickTop="1" thickBot="1" x14ac:dyDescent="0.3">
      <c r="A18" s="37" t="s">
        <v>709</v>
      </c>
      <c r="B18" s="18"/>
      <c r="C18" s="39">
        <v>22</v>
      </c>
    </row>
    <row r="19" spans="1:3" ht="16.7" customHeight="1" thickTop="1" thickBot="1" x14ac:dyDescent="0.3">
      <c r="A19" s="37" t="s">
        <v>710</v>
      </c>
      <c r="B19" s="18"/>
      <c r="C19" s="39">
        <v>19</v>
      </c>
    </row>
    <row r="20" spans="1:3" ht="16.7" customHeight="1" thickTop="1" thickBot="1" x14ac:dyDescent="0.3">
      <c r="A20" s="37" t="s">
        <v>711</v>
      </c>
      <c r="B20" s="18"/>
      <c r="C20" s="39">
        <v>205</v>
      </c>
    </row>
    <row r="21" spans="1:3" ht="16.7" customHeight="1" thickTop="1" thickBot="1" x14ac:dyDescent="0.3">
      <c r="A21" s="37" t="s">
        <v>712</v>
      </c>
      <c r="B21" s="18"/>
      <c r="C21" s="39">
        <v>72</v>
      </c>
    </row>
    <row r="22" spans="1:3" ht="16.7" customHeight="1" thickTop="1" thickBot="1" x14ac:dyDescent="0.3">
      <c r="A22" s="37" t="s">
        <v>713</v>
      </c>
      <c r="B22" s="18"/>
      <c r="C22" s="39">
        <v>34</v>
      </c>
    </row>
    <row r="23" spans="1:3" ht="16.7" customHeight="1" thickTop="1" thickBot="1" x14ac:dyDescent="0.3">
      <c r="A23" s="37" t="s">
        <v>714</v>
      </c>
      <c r="B23" s="18"/>
      <c r="C23" s="39">
        <v>0</v>
      </c>
    </row>
    <row r="24" spans="1:3" ht="16.7" customHeight="1" thickTop="1" thickBot="1" x14ac:dyDescent="0.3">
      <c r="A24" s="37" t="s">
        <v>715</v>
      </c>
      <c r="B24" s="18"/>
      <c r="C24" s="39">
        <v>1</v>
      </c>
    </row>
    <row r="25" spans="1:3" ht="16.7" customHeight="1" thickTop="1" thickBot="1" x14ac:dyDescent="0.3">
      <c r="A25" s="37" t="s">
        <v>716</v>
      </c>
      <c r="B25" s="19"/>
      <c r="C25" s="42">
        <v>50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4</v>
      </c>
    </row>
    <row r="29" spans="1:3" ht="16.7" customHeight="1" thickTop="1" thickBot="1" x14ac:dyDescent="0.3">
      <c r="A29" s="37" t="s">
        <v>719</v>
      </c>
      <c r="B29" s="18"/>
      <c r="C29" s="39">
        <v>34</v>
      </c>
    </row>
    <row r="30" spans="1:3" ht="16.7" customHeight="1" thickTop="1" thickBot="1" x14ac:dyDescent="0.3">
      <c r="A30" s="37" t="s">
        <v>720</v>
      </c>
      <c r="B30" s="18"/>
      <c r="C30" s="39">
        <v>4</v>
      </c>
    </row>
    <row r="31" spans="1:3" ht="16.7" customHeight="1" thickTop="1" thickBot="1" x14ac:dyDescent="0.3">
      <c r="A31" s="37" t="s">
        <v>721</v>
      </c>
      <c r="B31" s="18"/>
      <c r="C31" s="39">
        <v>4</v>
      </c>
    </row>
    <row r="32" spans="1:3" ht="16.7" customHeight="1" thickTop="1" thickBot="1" x14ac:dyDescent="0.3">
      <c r="A32" s="37" t="s">
        <v>722</v>
      </c>
      <c r="B32" s="18"/>
      <c r="C32" s="39">
        <v>0</v>
      </c>
    </row>
    <row r="33" spans="1:6" ht="16.7" customHeight="1" thickTop="1" thickBot="1" x14ac:dyDescent="0.3">
      <c r="A33" s="37" t="s">
        <v>723</v>
      </c>
      <c r="B33" s="18"/>
      <c r="C33" s="39">
        <v>4</v>
      </c>
    </row>
    <row r="34" spans="1:6" ht="16.7" customHeight="1" thickTop="1" thickBot="1" x14ac:dyDescent="0.3">
      <c r="A34" s="37" t="s">
        <v>724</v>
      </c>
      <c r="B34" s="18"/>
      <c r="C34" s="39">
        <v>0</v>
      </c>
    </row>
    <row r="35" spans="1:6" ht="16.7" customHeight="1" thickTop="1" thickBot="1" x14ac:dyDescent="0.3">
      <c r="A35" s="37" t="s">
        <v>725</v>
      </c>
      <c r="B35" s="19"/>
      <c r="C35" s="42">
        <v>0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3" t="s">
        <v>100</v>
      </c>
      <c r="D38" s="43" t="s">
        <v>727</v>
      </c>
      <c r="E38" s="43" t="s">
        <v>704</v>
      </c>
      <c r="F38" s="43" t="s">
        <v>703</v>
      </c>
    </row>
    <row r="39" spans="1:6" ht="15.75" thickTop="1" x14ac:dyDescent="0.25">
      <c r="A39" s="205" t="s">
        <v>627</v>
      </c>
      <c r="B39" s="38" t="s">
        <v>728</v>
      </c>
      <c r="C39" s="44">
        <v>0</v>
      </c>
      <c r="D39" s="44">
        <v>0</v>
      </c>
      <c r="E39" s="44">
        <v>0</v>
      </c>
      <c r="F39" s="39">
        <v>0</v>
      </c>
    </row>
    <row r="40" spans="1:6" x14ac:dyDescent="0.25">
      <c r="A40" s="206"/>
      <c r="B40" s="38" t="s">
        <v>729</v>
      </c>
      <c r="C40" s="44">
        <v>0</v>
      </c>
      <c r="D40" s="44">
        <v>0</v>
      </c>
      <c r="E40" s="44">
        <v>0</v>
      </c>
      <c r="F40" s="39">
        <v>0</v>
      </c>
    </row>
    <row r="41" spans="1:6" x14ac:dyDescent="0.25">
      <c r="A41" s="206"/>
      <c r="B41" s="38" t="s">
        <v>730</v>
      </c>
      <c r="C41" s="44">
        <v>0</v>
      </c>
      <c r="D41" s="44">
        <v>0</v>
      </c>
      <c r="E41" s="44">
        <v>0</v>
      </c>
      <c r="F41" s="39">
        <v>0</v>
      </c>
    </row>
    <row r="42" spans="1:6" x14ac:dyDescent="0.25">
      <c r="A42" s="206"/>
      <c r="B42" s="38" t="s">
        <v>731</v>
      </c>
      <c r="C42" s="44">
        <v>0</v>
      </c>
      <c r="D42" s="44">
        <v>0</v>
      </c>
      <c r="E42" s="44">
        <v>0</v>
      </c>
      <c r="F42" s="39">
        <v>0</v>
      </c>
    </row>
    <row r="43" spans="1:6" x14ac:dyDescent="0.25">
      <c r="A43" s="206"/>
      <c r="B43" s="38" t="s">
        <v>311</v>
      </c>
      <c r="C43" s="44">
        <v>29</v>
      </c>
      <c r="D43" s="44">
        <v>13</v>
      </c>
      <c r="E43" s="44">
        <v>6</v>
      </c>
      <c r="F43" s="39">
        <v>5</v>
      </c>
    </row>
    <row r="44" spans="1:6" x14ac:dyDescent="0.25">
      <c r="A44" s="206"/>
      <c r="B44" s="38" t="s">
        <v>732</v>
      </c>
      <c r="C44" s="44">
        <v>191</v>
      </c>
      <c r="D44" s="44">
        <v>65</v>
      </c>
      <c r="E44" s="44">
        <v>14</v>
      </c>
      <c r="F44" s="39">
        <v>21</v>
      </c>
    </row>
    <row r="45" spans="1:6" x14ac:dyDescent="0.25">
      <c r="A45" s="206"/>
      <c r="B45" s="38" t="s">
        <v>733</v>
      </c>
      <c r="C45" s="44">
        <v>79</v>
      </c>
      <c r="D45" s="44">
        <v>27</v>
      </c>
      <c r="E45" s="44">
        <v>9</v>
      </c>
      <c r="F45" s="39">
        <v>11</v>
      </c>
    </row>
    <row r="46" spans="1:6" x14ac:dyDescent="0.25">
      <c r="A46" s="206"/>
      <c r="B46" s="38" t="s">
        <v>734</v>
      </c>
      <c r="C46" s="44">
        <v>0</v>
      </c>
      <c r="D46" s="44">
        <v>0</v>
      </c>
      <c r="E46" s="44">
        <v>1</v>
      </c>
      <c r="F46" s="39">
        <v>0</v>
      </c>
    </row>
    <row r="47" spans="1:6" x14ac:dyDescent="0.25">
      <c r="A47" s="206"/>
      <c r="B47" s="38" t="s">
        <v>735</v>
      </c>
      <c r="C47" s="44">
        <v>0</v>
      </c>
      <c r="D47" s="44">
        <v>0</v>
      </c>
      <c r="E47" s="44">
        <v>0</v>
      </c>
      <c r="F47" s="39">
        <v>0</v>
      </c>
    </row>
    <row r="48" spans="1:6" x14ac:dyDescent="0.25">
      <c r="A48" s="206"/>
      <c r="B48" s="38" t="s">
        <v>736</v>
      </c>
      <c r="C48" s="44">
        <v>5</v>
      </c>
      <c r="D48" s="44">
        <v>4</v>
      </c>
      <c r="E48" s="44">
        <v>4</v>
      </c>
      <c r="F48" s="39">
        <v>5</v>
      </c>
    </row>
    <row r="49" spans="1:6" x14ac:dyDescent="0.25">
      <c r="A49" s="206"/>
      <c r="B49" s="38" t="s">
        <v>737</v>
      </c>
      <c r="C49" s="44">
        <v>0</v>
      </c>
      <c r="D49" s="44">
        <v>0</v>
      </c>
      <c r="E49" s="44">
        <v>1</v>
      </c>
      <c r="F49" s="39">
        <v>1</v>
      </c>
    </row>
    <row r="50" spans="1:6" x14ac:dyDescent="0.25">
      <c r="A50" s="206"/>
      <c r="B50" s="38" t="s">
        <v>738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25">
      <c r="A51" s="206"/>
      <c r="B51" s="38" t="s">
        <v>349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25">
      <c r="A52" s="206"/>
      <c r="B52" s="38" t="s">
        <v>739</v>
      </c>
      <c r="C52" s="44">
        <v>0</v>
      </c>
      <c r="D52" s="44">
        <v>0</v>
      </c>
      <c r="E52" s="44">
        <v>0</v>
      </c>
      <c r="F52" s="39">
        <v>0</v>
      </c>
    </row>
    <row r="53" spans="1:6" x14ac:dyDescent="0.25">
      <c r="A53" s="206"/>
      <c r="B53" s="38" t="s">
        <v>740</v>
      </c>
      <c r="C53" s="44">
        <v>0</v>
      </c>
      <c r="D53" s="44">
        <v>0</v>
      </c>
      <c r="E53" s="44">
        <v>0</v>
      </c>
      <c r="F53" s="39">
        <v>0</v>
      </c>
    </row>
    <row r="54" spans="1:6" x14ac:dyDescent="0.25">
      <c r="A54" s="206"/>
      <c r="B54" s="38" t="s">
        <v>741</v>
      </c>
      <c r="C54" s="44">
        <v>0</v>
      </c>
      <c r="D54" s="44">
        <v>0</v>
      </c>
      <c r="E54" s="44">
        <v>0</v>
      </c>
      <c r="F54" s="39">
        <v>0</v>
      </c>
    </row>
    <row r="55" spans="1:6" x14ac:dyDescent="0.25">
      <c r="A55" s="206"/>
      <c r="B55" s="38" t="s">
        <v>742</v>
      </c>
      <c r="C55" s="44">
        <v>20</v>
      </c>
      <c r="D55" s="44">
        <v>17</v>
      </c>
      <c r="E55" s="44">
        <v>4</v>
      </c>
      <c r="F55" s="39">
        <v>9</v>
      </c>
    </row>
    <row r="56" spans="1:6" x14ac:dyDescent="0.25">
      <c r="A56" s="206"/>
      <c r="B56" s="38" t="s">
        <v>743</v>
      </c>
      <c r="C56" s="44">
        <v>0</v>
      </c>
      <c r="D56" s="44">
        <v>0</v>
      </c>
      <c r="E56" s="44">
        <v>0</v>
      </c>
      <c r="F56" s="39">
        <v>0</v>
      </c>
    </row>
    <row r="57" spans="1:6" ht="15.75" thickBot="1" x14ac:dyDescent="0.3">
      <c r="A57" s="207"/>
      <c r="B57" s="38" t="s">
        <v>744</v>
      </c>
      <c r="C57" s="44">
        <v>0</v>
      </c>
      <c r="D57" s="44">
        <v>0</v>
      </c>
      <c r="E57" s="44">
        <v>0</v>
      </c>
      <c r="F57" s="39">
        <v>0</v>
      </c>
    </row>
    <row r="58" spans="1:6" ht="16.7" customHeight="1" thickTop="1" thickBot="1" x14ac:dyDescent="0.3">
      <c r="A58" s="203" t="s">
        <v>745</v>
      </c>
      <c r="B58" s="204"/>
      <c r="C58" s="45">
        <v>324</v>
      </c>
      <c r="D58" s="45">
        <v>126</v>
      </c>
      <c r="E58" s="45">
        <v>39</v>
      </c>
      <c r="F58" s="45">
        <v>52</v>
      </c>
    </row>
    <row r="59" spans="1:6" ht="15.75" thickTop="1" x14ac:dyDescent="0.25">
      <c r="A59" s="205" t="s">
        <v>642</v>
      </c>
      <c r="B59" s="38" t="s">
        <v>746</v>
      </c>
      <c r="C59" s="44">
        <v>38</v>
      </c>
      <c r="D59" s="44">
        <v>0</v>
      </c>
      <c r="E59" s="44">
        <v>0</v>
      </c>
      <c r="F59" s="39">
        <v>0</v>
      </c>
    </row>
    <row r="60" spans="1:6" x14ac:dyDescent="0.25">
      <c r="A60" s="206"/>
      <c r="B60" s="38" t="s">
        <v>747</v>
      </c>
      <c r="C60" s="44">
        <v>5</v>
      </c>
      <c r="D60" s="44">
        <v>0</v>
      </c>
      <c r="E60" s="44">
        <v>0</v>
      </c>
      <c r="F60" s="39">
        <v>0</v>
      </c>
    </row>
    <row r="61" spans="1:6" ht="15.75" thickBot="1" x14ac:dyDescent="0.3">
      <c r="A61" s="207"/>
      <c r="B61" s="38" t="s">
        <v>107</v>
      </c>
      <c r="C61" s="44">
        <v>10</v>
      </c>
      <c r="D61" s="44">
        <v>0</v>
      </c>
      <c r="E61" s="44">
        <v>0</v>
      </c>
      <c r="F61" s="39">
        <v>0</v>
      </c>
    </row>
    <row r="62" spans="1:6" ht="16.7" customHeight="1" thickTop="1" thickBot="1" x14ac:dyDescent="0.3">
      <c r="A62" s="203" t="s">
        <v>748</v>
      </c>
      <c r="B62" s="204"/>
      <c r="C62" s="45">
        <v>53</v>
      </c>
      <c r="D62" s="45">
        <v>0</v>
      </c>
      <c r="E62" s="45">
        <v>0</v>
      </c>
      <c r="F62" s="45">
        <v>0</v>
      </c>
    </row>
  </sheetData>
  <sheetProtection algorithmName="SHA-512" hashValue="qz3gP2xAHIwcyDfba5lw3PZYFk3O74qxnEFQM/UkhSrNBvYiQeLar0hz2fW/8Um6EbyvrEijleKdrG1LMOOXVg==" saltValue="zvQuWdRMQ+ymkc+ng7srN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4" t="s">
        <v>751</v>
      </c>
      <c r="B5" s="12" t="s">
        <v>752</v>
      </c>
      <c r="C5" s="23">
        <v>1316</v>
      </c>
    </row>
    <row r="6" spans="1:3" x14ac:dyDescent="0.25">
      <c r="A6" s="195"/>
      <c r="B6" s="12" t="s">
        <v>696</v>
      </c>
      <c r="C6" s="23">
        <v>242</v>
      </c>
    </row>
    <row r="7" spans="1:3" x14ac:dyDescent="0.25">
      <c r="A7" s="195"/>
      <c r="B7" s="12" t="s">
        <v>753</v>
      </c>
      <c r="C7" s="23">
        <v>1515</v>
      </c>
    </row>
    <row r="8" spans="1:3" x14ac:dyDescent="0.25">
      <c r="A8" s="195"/>
      <c r="B8" s="12" t="s">
        <v>754</v>
      </c>
      <c r="C8" s="23">
        <v>218</v>
      </c>
    </row>
    <row r="9" spans="1:3" x14ac:dyDescent="0.25">
      <c r="A9" s="195"/>
      <c r="B9" s="12" t="s">
        <v>698</v>
      </c>
      <c r="C9" s="23">
        <v>4</v>
      </c>
    </row>
    <row r="10" spans="1:3" x14ac:dyDescent="0.25">
      <c r="A10" s="195"/>
      <c r="B10" s="12" t="s">
        <v>699</v>
      </c>
      <c r="C10" s="23">
        <v>4</v>
      </c>
    </row>
    <row r="11" spans="1:3" x14ac:dyDescent="0.25">
      <c r="A11" s="195"/>
      <c r="B11" s="12" t="s">
        <v>755</v>
      </c>
      <c r="C11" s="23">
        <v>1</v>
      </c>
    </row>
    <row r="12" spans="1:3" ht="15.75" thickBot="1" x14ac:dyDescent="0.3">
      <c r="A12" s="196"/>
      <c r="B12" s="15" t="s">
        <v>756</v>
      </c>
      <c r="C12" s="34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932</v>
      </c>
    </row>
    <row r="15" spans="1:3" ht="16.7" customHeight="1" thickTop="1" thickBot="1" x14ac:dyDescent="0.3">
      <c r="A15" s="11" t="s">
        <v>759</v>
      </c>
      <c r="B15" s="18"/>
      <c r="C15" s="23">
        <v>115</v>
      </c>
    </row>
    <row r="16" spans="1:3" ht="16.7" customHeight="1" thickTop="1" thickBot="1" x14ac:dyDescent="0.3">
      <c r="A16" s="11" t="s">
        <v>760</v>
      </c>
      <c r="B16" s="18"/>
      <c r="C16" s="23">
        <v>385</v>
      </c>
    </row>
    <row r="17" spans="1:3" ht="16.7" customHeight="1" thickTop="1" thickBot="1" x14ac:dyDescent="0.3">
      <c r="A17" s="11" t="s">
        <v>761</v>
      </c>
      <c r="B17" s="19"/>
      <c r="C17" s="34">
        <v>250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0</v>
      </c>
    </row>
    <row r="20" spans="1:3" ht="16.7" customHeight="1" thickTop="1" thickBot="1" x14ac:dyDescent="0.3">
      <c r="A20" s="11" t="s">
        <v>764</v>
      </c>
      <c r="B20" s="18"/>
      <c r="C20" s="23">
        <v>0</v>
      </c>
    </row>
    <row r="21" spans="1:3" ht="16.7" customHeight="1" thickTop="1" thickBot="1" x14ac:dyDescent="0.3">
      <c r="A21" s="11" t="s">
        <v>765</v>
      </c>
      <c r="B21" s="19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457</v>
      </c>
    </row>
    <row r="24" spans="1:3" ht="16.7" customHeight="1" thickTop="1" thickBot="1" x14ac:dyDescent="0.3">
      <c r="A24" s="11" t="s">
        <v>708</v>
      </c>
      <c r="B24" s="18"/>
      <c r="C24" s="23">
        <v>238</v>
      </c>
    </row>
    <row r="25" spans="1:3" ht="16.7" customHeight="1" thickTop="1" thickBot="1" x14ac:dyDescent="0.3">
      <c r="A25" s="11" t="s">
        <v>709</v>
      </c>
      <c r="B25" s="18"/>
      <c r="C25" s="23">
        <v>917</v>
      </c>
    </row>
    <row r="26" spans="1:3" ht="16.7" customHeight="1" thickTop="1" thickBot="1" x14ac:dyDescent="0.3">
      <c r="A26" s="11" t="s">
        <v>710</v>
      </c>
      <c r="B26" s="18"/>
      <c r="C26" s="23">
        <v>708</v>
      </c>
    </row>
    <row r="27" spans="1:3" ht="16.7" customHeight="1" thickTop="1" thickBot="1" x14ac:dyDescent="0.3">
      <c r="A27" s="11" t="s">
        <v>766</v>
      </c>
      <c r="B27" s="19"/>
      <c r="C27" s="34">
        <v>128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2</v>
      </c>
    </row>
    <row r="31" spans="1:3" ht="16.7" customHeight="1" thickTop="1" thickBot="1" x14ac:dyDescent="0.3">
      <c r="A31" s="11" t="s">
        <v>769</v>
      </c>
      <c r="B31" s="19"/>
      <c r="C31" s="34">
        <v>2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5</v>
      </c>
    </row>
    <row r="34" spans="1:3" ht="16.7" customHeight="1" thickTop="1" thickBot="1" x14ac:dyDescent="0.3">
      <c r="A34" s="11" t="s">
        <v>771</v>
      </c>
      <c r="B34" s="18"/>
      <c r="C34" s="23">
        <v>131</v>
      </c>
    </row>
    <row r="35" spans="1:3" ht="16.7" customHeight="1" thickTop="1" thickBot="1" x14ac:dyDescent="0.3">
      <c r="A35" s="11" t="s">
        <v>772</v>
      </c>
      <c r="B35" s="18"/>
      <c r="C35" s="23">
        <v>56</v>
      </c>
    </row>
    <row r="36" spans="1:3" ht="16.7" customHeight="1" thickTop="1" thickBot="1" x14ac:dyDescent="0.3">
      <c r="A36" s="11" t="s">
        <v>722</v>
      </c>
      <c r="B36" s="18"/>
      <c r="C36" s="23">
        <v>6</v>
      </c>
    </row>
    <row r="37" spans="1:3" ht="16.7" customHeight="1" thickTop="1" thickBot="1" x14ac:dyDescent="0.3">
      <c r="A37" s="11" t="s">
        <v>773</v>
      </c>
      <c r="B37" s="18"/>
      <c r="C37" s="23">
        <v>46</v>
      </c>
    </row>
    <row r="38" spans="1:3" ht="16.7" customHeight="1" thickTop="1" thickBot="1" x14ac:dyDescent="0.3">
      <c r="A38" s="11" t="s">
        <v>774</v>
      </c>
      <c r="B38" s="18"/>
      <c r="C38" s="23">
        <v>3</v>
      </c>
    </row>
    <row r="39" spans="1:3" ht="16.7" customHeight="1" thickTop="1" thickBot="1" x14ac:dyDescent="0.3">
      <c r="A39" s="11" t="s">
        <v>775</v>
      </c>
      <c r="B39" s="19"/>
      <c r="C39" s="34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3</v>
      </c>
    </row>
    <row r="43" spans="1:3" ht="16.7" customHeight="1" thickTop="1" thickBot="1" x14ac:dyDescent="0.3">
      <c r="A43" s="11" t="s">
        <v>778</v>
      </c>
      <c r="B43" s="18"/>
      <c r="C43" s="23">
        <v>1</v>
      </c>
    </row>
    <row r="44" spans="1:3" ht="16.7" customHeight="1" thickTop="1" thickBot="1" x14ac:dyDescent="0.3">
      <c r="A44" s="11" t="s">
        <v>779</v>
      </c>
      <c r="B44" s="19"/>
      <c r="C44" s="34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4" t="s">
        <v>781</v>
      </c>
      <c r="B46" s="12" t="s">
        <v>782</v>
      </c>
      <c r="C46" s="23">
        <v>133</v>
      </c>
    </row>
    <row r="47" spans="1:3" x14ac:dyDescent="0.25">
      <c r="A47" s="195"/>
      <c r="B47" s="12" t="s">
        <v>121</v>
      </c>
      <c r="C47" s="23">
        <v>135</v>
      </c>
    </row>
    <row r="48" spans="1:3" x14ac:dyDescent="0.25">
      <c r="A48" s="195"/>
      <c r="B48" s="12" t="s">
        <v>783</v>
      </c>
      <c r="C48" s="23">
        <v>103</v>
      </c>
    </row>
    <row r="49" spans="1:6" ht="15.75" thickBot="1" x14ac:dyDescent="0.3">
      <c r="A49" s="196"/>
      <c r="B49" s="15" t="s">
        <v>784</v>
      </c>
      <c r="C49" s="34">
        <v>3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6" t="s">
        <v>100</v>
      </c>
      <c r="D52" s="46" t="s">
        <v>727</v>
      </c>
      <c r="E52" s="47" t="s">
        <v>704</v>
      </c>
      <c r="F52" s="47" t="s">
        <v>703</v>
      </c>
    </row>
    <row r="53" spans="1:6" ht="15.75" thickTop="1" x14ac:dyDescent="0.25">
      <c r="A53" s="194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5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5"/>
      <c r="B55" s="12" t="s">
        <v>730</v>
      </c>
      <c r="C55" s="13">
        <v>5</v>
      </c>
      <c r="D55" s="13">
        <v>0</v>
      </c>
      <c r="E55" s="13">
        <v>0</v>
      </c>
      <c r="F55" s="23">
        <v>0</v>
      </c>
    </row>
    <row r="56" spans="1:6" x14ac:dyDescent="0.25">
      <c r="A56" s="195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5"/>
      <c r="B57" s="12" t="s">
        <v>311</v>
      </c>
      <c r="C57" s="13">
        <v>226</v>
      </c>
      <c r="D57" s="13">
        <v>99</v>
      </c>
      <c r="E57" s="13">
        <v>23</v>
      </c>
      <c r="F57" s="23">
        <v>54</v>
      </c>
    </row>
    <row r="58" spans="1:6" x14ac:dyDescent="0.25">
      <c r="A58" s="195"/>
      <c r="B58" s="12" t="s">
        <v>785</v>
      </c>
      <c r="C58" s="13">
        <v>842</v>
      </c>
      <c r="D58" s="13">
        <v>228</v>
      </c>
      <c r="E58" s="13">
        <v>56</v>
      </c>
      <c r="F58" s="23">
        <v>144</v>
      </c>
    </row>
    <row r="59" spans="1:6" x14ac:dyDescent="0.25">
      <c r="A59" s="195"/>
      <c r="B59" s="12" t="s">
        <v>786</v>
      </c>
      <c r="C59" s="13">
        <v>594</v>
      </c>
      <c r="D59" s="13">
        <v>131</v>
      </c>
      <c r="E59" s="13">
        <v>27</v>
      </c>
      <c r="F59" s="23">
        <v>99</v>
      </c>
    </row>
    <row r="60" spans="1:6" x14ac:dyDescent="0.25">
      <c r="A60" s="195"/>
      <c r="B60" s="12" t="s">
        <v>734</v>
      </c>
      <c r="C60" s="13">
        <v>7</v>
      </c>
      <c r="D60" s="13">
        <v>1</v>
      </c>
      <c r="E60" s="13">
        <v>2</v>
      </c>
      <c r="F60" s="23">
        <v>1</v>
      </c>
    </row>
    <row r="61" spans="1:6" x14ac:dyDescent="0.25">
      <c r="A61" s="195"/>
      <c r="B61" s="12" t="s">
        <v>787</v>
      </c>
      <c r="C61" s="13">
        <v>0</v>
      </c>
      <c r="D61" s="13">
        <v>0</v>
      </c>
      <c r="E61" s="13">
        <v>0</v>
      </c>
      <c r="F61" s="23">
        <v>0</v>
      </c>
    </row>
    <row r="62" spans="1:6" x14ac:dyDescent="0.25">
      <c r="A62" s="195"/>
      <c r="B62" s="12" t="s">
        <v>788</v>
      </c>
      <c r="C62" s="13">
        <v>134</v>
      </c>
      <c r="D62" s="13">
        <v>89</v>
      </c>
      <c r="E62" s="13">
        <v>30</v>
      </c>
      <c r="F62" s="23">
        <v>73</v>
      </c>
    </row>
    <row r="63" spans="1:6" x14ac:dyDescent="0.25">
      <c r="A63" s="195"/>
      <c r="B63" s="12" t="s">
        <v>789</v>
      </c>
      <c r="C63" s="13">
        <v>22</v>
      </c>
      <c r="D63" s="13">
        <v>9</v>
      </c>
      <c r="E63" s="13">
        <v>6</v>
      </c>
      <c r="F63" s="23">
        <v>4</v>
      </c>
    </row>
    <row r="64" spans="1:6" x14ac:dyDescent="0.25">
      <c r="A64" s="195"/>
      <c r="B64" s="12" t="s">
        <v>738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5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5"/>
      <c r="B66" s="12" t="s">
        <v>739</v>
      </c>
      <c r="C66" s="13">
        <v>2</v>
      </c>
      <c r="D66" s="13">
        <v>0</v>
      </c>
      <c r="E66" s="13">
        <v>1</v>
      </c>
      <c r="F66" s="23">
        <v>0</v>
      </c>
    </row>
    <row r="67" spans="1:6" x14ac:dyDescent="0.25">
      <c r="A67" s="195"/>
      <c r="B67" s="12" t="s">
        <v>740</v>
      </c>
      <c r="C67" s="13">
        <v>3</v>
      </c>
      <c r="D67" s="13">
        <v>1</v>
      </c>
      <c r="E67" s="13">
        <v>0</v>
      </c>
      <c r="F67" s="23">
        <v>0</v>
      </c>
    </row>
    <row r="68" spans="1:6" x14ac:dyDescent="0.25">
      <c r="A68" s="195"/>
      <c r="B68" s="12" t="s">
        <v>741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5"/>
      <c r="B69" s="12" t="s">
        <v>742</v>
      </c>
      <c r="C69" s="13">
        <v>334</v>
      </c>
      <c r="D69" s="13">
        <v>169</v>
      </c>
      <c r="E69" s="13">
        <v>29</v>
      </c>
      <c r="F69" s="23">
        <v>87</v>
      </c>
    </row>
    <row r="70" spans="1:6" x14ac:dyDescent="0.25">
      <c r="A70" s="195"/>
      <c r="B70" s="12" t="s">
        <v>743</v>
      </c>
      <c r="C70" s="13">
        <v>6</v>
      </c>
      <c r="D70" s="13">
        <v>1</v>
      </c>
      <c r="E70" s="13">
        <v>1</v>
      </c>
      <c r="F70" s="23">
        <v>0</v>
      </c>
    </row>
    <row r="71" spans="1:6" ht="15.75" thickBot="1" x14ac:dyDescent="0.3">
      <c r="A71" s="196"/>
      <c r="B71" s="12" t="s">
        <v>744</v>
      </c>
      <c r="C71" s="13">
        <v>0</v>
      </c>
      <c r="D71" s="13">
        <v>1</v>
      </c>
      <c r="E71" s="13">
        <v>0</v>
      </c>
      <c r="F71" s="23">
        <v>0</v>
      </c>
    </row>
    <row r="72" spans="1:6" ht="16.7" customHeight="1" thickTop="1" thickBot="1" x14ac:dyDescent="0.3">
      <c r="A72" s="208" t="s">
        <v>745</v>
      </c>
      <c r="B72" s="209"/>
      <c r="C72" s="48">
        <v>2176</v>
      </c>
      <c r="D72" s="48">
        <v>729</v>
      </c>
      <c r="E72" s="48">
        <v>175</v>
      </c>
      <c r="F72" s="48">
        <v>462</v>
      </c>
    </row>
    <row r="73" spans="1:6" ht="15.75" thickTop="1" x14ac:dyDescent="0.25">
      <c r="A73" s="194" t="s">
        <v>790</v>
      </c>
      <c r="B73" s="12" t="s">
        <v>746</v>
      </c>
      <c r="C73" s="13">
        <v>19</v>
      </c>
      <c r="D73" s="13">
        <v>0</v>
      </c>
      <c r="E73" s="13">
        <v>0</v>
      </c>
      <c r="F73" s="23">
        <v>0</v>
      </c>
    </row>
    <row r="74" spans="1:6" x14ac:dyDescent="0.25">
      <c r="A74" s="195"/>
      <c r="B74" s="12" t="s">
        <v>747</v>
      </c>
      <c r="C74" s="13">
        <v>6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6"/>
      <c r="B75" s="12" t="s">
        <v>107</v>
      </c>
      <c r="C75" s="13">
        <v>25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8" t="s">
        <v>791</v>
      </c>
      <c r="B76" s="209"/>
      <c r="C76" s="48">
        <v>50</v>
      </c>
      <c r="D76" s="48">
        <v>0</v>
      </c>
      <c r="E76" s="48">
        <v>0</v>
      </c>
      <c r="F76" s="48">
        <v>0</v>
      </c>
    </row>
  </sheetData>
  <sheetProtection algorithmName="SHA-512" hashValue="dUEsi3+5dQ1AMF2FcGUrlk7P+sPMcBSjujx+vWWiXrKX6noewhQ64c2CFR2RB03XmSdH8d5leAOJrDsaVzlfKw==" saltValue="b4OPXBhwrWwl5K6dPRgHd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5</v>
      </c>
    </row>
    <row r="5" spans="1:3" ht="16.7" customHeight="1" x14ac:dyDescent="0.25">
      <c r="A5" s="11" t="s">
        <v>794</v>
      </c>
      <c r="B5" s="18"/>
      <c r="C5" s="23">
        <v>366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10</v>
      </c>
    </row>
    <row r="15" spans="1:3" ht="16.7" customHeight="1" x14ac:dyDescent="0.25">
      <c r="A15" s="11" t="s">
        <v>803</v>
      </c>
      <c r="B15" s="18"/>
      <c r="C15" s="23">
        <v>23</v>
      </c>
    </row>
    <row r="16" spans="1:3" ht="16.7" customHeight="1" x14ac:dyDescent="0.25">
      <c r="A16" s="11" t="s">
        <v>804</v>
      </c>
      <c r="B16" s="19"/>
      <c r="C16" s="34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43</v>
      </c>
    </row>
    <row r="19" spans="1:3" ht="16.7" customHeight="1" x14ac:dyDescent="0.25">
      <c r="A19" s="11" t="s">
        <v>807</v>
      </c>
      <c r="B19" s="18"/>
      <c r="C19" s="23">
        <v>34</v>
      </c>
    </row>
    <row r="20" spans="1:3" ht="16.7" customHeight="1" x14ac:dyDescent="0.25">
      <c r="A20" s="11" t="s">
        <v>808</v>
      </c>
      <c r="B20" s="18"/>
      <c r="C20" s="23">
        <v>8</v>
      </c>
    </row>
    <row r="21" spans="1:3" ht="16.7" customHeight="1" x14ac:dyDescent="0.25">
      <c r="A21" s="11" t="s">
        <v>809</v>
      </c>
      <c r="B21" s="19"/>
      <c r="C21" s="34">
        <v>1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12</v>
      </c>
    </row>
    <row r="24" spans="1:3" ht="16.7" customHeight="1" x14ac:dyDescent="0.25">
      <c r="A24" s="11" t="s">
        <v>812</v>
      </c>
      <c r="B24" s="18"/>
      <c r="C24" s="23">
        <v>10</v>
      </c>
    </row>
    <row r="25" spans="1:3" ht="16.7" customHeight="1" x14ac:dyDescent="0.25">
      <c r="A25" s="11" t="s">
        <v>813</v>
      </c>
      <c r="B25" s="19"/>
      <c r="C25" s="34">
        <v>0</v>
      </c>
    </row>
  </sheetData>
  <sheetProtection algorithmName="SHA-512" hashValue="adaKIv6Zj5zfcqldqm6RwHgLwS3IXnFMjGa2mPH5UAbgir1WFRfE3Ihxmn7lxDilFYCKWtKVyqp30tKhgqFcqA==" saltValue="QGG+eqUzRCxkapGyOfEKb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22</v>
      </c>
    </row>
    <row r="5" spans="1:3" ht="16.7" customHeight="1" x14ac:dyDescent="0.25">
      <c r="A5" s="11" t="s">
        <v>817</v>
      </c>
      <c r="B5" s="18"/>
      <c r="C5" s="23">
        <v>0</v>
      </c>
    </row>
    <row r="6" spans="1:3" ht="16.7" customHeight="1" x14ac:dyDescent="0.25">
      <c r="A6" s="11" t="s">
        <v>818</v>
      </c>
      <c r="B6" s="18"/>
      <c r="C6" s="23">
        <v>0</v>
      </c>
    </row>
    <row r="7" spans="1:3" ht="16.7" customHeight="1" x14ac:dyDescent="0.25">
      <c r="A7" s="11" t="s">
        <v>819</v>
      </c>
      <c r="B7" s="18"/>
      <c r="C7" s="23">
        <v>11</v>
      </c>
    </row>
    <row r="8" spans="1:3" ht="16.7" customHeight="1" x14ac:dyDescent="0.25">
      <c r="A8" s="11" t="s">
        <v>820</v>
      </c>
      <c r="B8" s="18"/>
      <c r="C8" s="23">
        <v>1</v>
      </c>
    </row>
    <row r="9" spans="1:3" ht="16.7" customHeight="1" x14ac:dyDescent="0.25">
      <c r="A9" s="11" t="s">
        <v>821</v>
      </c>
      <c r="B9" s="19"/>
      <c r="C9" s="34">
        <v>2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647</v>
      </c>
    </row>
    <row r="13" spans="1:3" ht="16.7" customHeight="1" x14ac:dyDescent="0.25">
      <c r="A13" s="11" t="s">
        <v>824</v>
      </c>
      <c r="B13" s="18"/>
      <c r="C13" s="23">
        <v>0</v>
      </c>
    </row>
    <row r="14" spans="1:3" ht="16.7" customHeight="1" x14ac:dyDescent="0.25">
      <c r="A14" s="11" t="s">
        <v>825</v>
      </c>
      <c r="B14" s="19"/>
      <c r="C14" s="34">
        <v>1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639</v>
      </c>
    </row>
    <row r="17" spans="1:3" ht="16.7" customHeight="1" x14ac:dyDescent="0.25">
      <c r="A17" s="11" t="s">
        <v>828</v>
      </c>
      <c r="B17" s="18"/>
      <c r="C17" s="23">
        <v>317</v>
      </c>
    </row>
    <row r="18" spans="1:3" ht="16.7" customHeight="1" x14ac:dyDescent="0.25">
      <c r="A18" s="11" t="s">
        <v>829</v>
      </c>
      <c r="B18" s="19"/>
      <c r="C18" s="34">
        <v>159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4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4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2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40"/>
    </row>
    <row r="51" spans="1:3" ht="16.7" customHeight="1" x14ac:dyDescent="0.25">
      <c r="A51" s="11" t="s">
        <v>839</v>
      </c>
      <c r="B51" s="18"/>
      <c r="C51" s="23">
        <v>2</v>
      </c>
    </row>
    <row r="52" spans="1:3" ht="16.7" customHeight="1" x14ac:dyDescent="0.25">
      <c r="A52" s="11" t="s">
        <v>758</v>
      </c>
      <c r="B52" s="18"/>
      <c r="C52" s="23">
        <v>2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6eYvWoGjcxGiooD4A6a6/rXWGSCRHxkuQWU4TrUR1HngQ9XlwfELZBd7b9JDM+yUVY8j6uLY/6aJTDwz5EPqVw==" saltValue="WkkWKVXwVvxPrEOcKem8W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313</v>
      </c>
      <c r="C4" s="29">
        <v>338</v>
      </c>
      <c r="D4" s="30">
        <v>-7.3964497041420094E-2</v>
      </c>
      <c r="E4" s="29">
        <v>1260</v>
      </c>
      <c r="F4" s="29">
        <v>1142</v>
      </c>
      <c r="G4" s="29">
        <v>209</v>
      </c>
      <c r="H4" s="29">
        <v>181</v>
      </c>
      <c r="I4" s="29">
        <v>0</v>
      </c>
      <c r="J4" s="29">
        <v>0</v>
      </c>
      <c r="K4" s="29">
        <v>0</v>
      </c>
      <c r="L4" s="29">
        <v>0</v>
      </c>
      <c r="M4" s="29">
        <v>8</v>
      </c>
      <c r="N4" s="29">
        <v>1</v>
      </c>
      <c r="O4" s="29">
        <v>1391</v>
      </c>
    </row>
    <row r="5" spans="1:15" x14ac:dyDescent="0.25">
      <c r="A5" s="12" t="s">
        <v>476</v>
      </c>
      <c r="B5" s="13">
        <v>3</v>
      </c>
      <c r="C5" s="13">
        <v>1</v>
      </c>
      <c r="D5" s="31">
        <v>2</v>
      </c>
      <c r="E5" s="13">
        <v>1</v>
      </c>
      <c r="F5" s="13">
        <v>1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154</v>
      </c>
      <c r="C6" s="13">
        <v>180</v>
      </c>
      <c r="D6" s="31">
        <v>-0.14444444444444399</v>
      </c>
      <c r="E6" s="13">
        <v>585</v>
      </c>
      <c r="F6" s="13">
        <v>569</v>
      </c>
      <c r="G6" s="13">
        <v>114</v>
      </c>
      <c r="H6" s="13">
        <v>93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684</v>
      </c>
    </row>
    <row r="7" spans="1:15" x14ac:dyDescent="0.25">
      <c r="A7" s="12" t="s">
        <v>478</v>
      </c>
      <c r="B7" s="13">
        <v>34</v>
      </c>
      <c r="C7" s="13">
        <v>45</v>
      </c>
      <c r="D7" s="31">
        <v>-0.24444444444444399</v>
      </c>
      <c r="E7" s="13">
        <v>12</v>
      </c>
      <c r="F7" s="13">
        <v>12</v>
      </c>
      <c r="G7" s="13">
        <v>22</v>
      </c>
      <c r="H7" s="13">
        <v>23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46</v>
      </c>
    </row>
    <row r="8" spans="1:15" x14ac:dyDescent="0.25">
      <c r="A8" s="12" t="s">
        <v>479</v>
      </c>
      <c r="B8" s="13">
        <v>0</v>
      </c>
      <c r="C8" s="13">
        <v>2</v>
      </c>
      <c r="D8" s="31">
        <v>-1</v>
      </c>
      <c r="E8" s="13">
        <v>2</v>
      </c>
      <c r="F8" s="13">
        <v>3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2</v>
      </c>
      <c r="C9" s="13">
        <v>4</v>
      </c>
      <c r="D9" s="31">
        <v>-0.5</v>
      </c>
      <c r="E9" s="13">
        <v>6</v>
      </c>
      <c r="F9" s="13">
        <v>15</v>
      </c>
      <c r="G9" s="13">
        <v>5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35</v>
      </c>
    </row>
    <row r="10" spans="1:15" x14ac:dyDescent="0.25">
      <c r="A10" s="12" t="s">
        <v>481</v>
      </c>
      <c r="B10" s="13">
        <v>119</v>
      </c>
      <c r="C10" s="13">
        <v>104</v>
      </c>
      <c r="D10" s="31">
        <v>0.144230769230769</v>
      </c>
      <c r="E10" s="13">
        <v>654</v>
      </c>
      <c r="F10" s="13">
        <v>542</v>
      </c>
      <c r="G10" s="13">
        <v>68</v>
      </c>
      <c r="H10" s="13">
        <v>62</v>
      </c>
      <c r="I10" s="13">
        <v>0</v>
      </c>
      <c r="J10" s="13">
        <v>0</v>
      </c>
      <c r="K10" s="13">
        <v>0</v>
      </c>
      <c r="L10" s="13">
        <v>0</v>
      </c>
      <c r="M10" s="13">
        <v>8</v>
      </c>
      <c r="N10" s="13">
        <v>0</v>
      </c>
      <c r="O10" s="23">
        <v>623</v>
      </c>
    </row>
    <row r="11" spans="1:15" x14ac:dyDescent="0.25">
      <c r="A11" s="15" t="s">
        <v>482</v>
      </c>
      <c r="B11" s="16">
        <v>1</v>
      </c>
      <c r="C11" s="16">
        <v>2</v>
      </c>
      <c r="D11" s="49">
        <v>-0.5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IW3KBGt2ZJZ8XAusYmiIascO77RRVqprpt7CerJ3sx783wngXUKSwNWxpNLYvOp7ppFD1jbznG2PvTUZLz3eiQ==" saltValue="5CTVFrEY5rn+FoEPLmus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2019-05-23T08:59:21Z</dcterms:created>
  <dcterms:modified xsi:type="dcterms:W3CDTF">2019-05-30T12:36:52Z</dcterms:modified>
</cp:coreProperties>
</file>