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H42" i="12" s="1"/>
  <c r="G11" i="12"/>
  <c r="G42" i="12" s="1"/>
  <c r="F11" i="12"/>
  <c r="E11" i="12"/>
  <c r="E42" i="12" s="1"/>
  <c r="D11" i="12"/>
  <c r="D120" i="12"/>
  <c r="E80" i="12"/>
  <c r="D80" i="12"/>
  <c r="L42" i="12"/>
  <c r="K42" i="12"/>
  <c r="J42" i="12"/>
  <c r="I42" i="12"/>
  <c r="F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<sst xmlns="http://schemas.openxmlformats.org/spreadsheetml/2006/main" count="1873" uniqueCount="1096">
  <si>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</si>
  <si>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</si>
  <si>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</si>
  <si>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</si>
  <si>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</si>
  <si>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</si>
  <si>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Toledo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</si>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</sst>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2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F4-4653-BE88-3C55A3020A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F4-4653-BE88-3C55A3020A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929</c:v>
                </c:pt>
                <c:pt idx="1">
                  <c:v>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F4-4653-BE88-3C55A3020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22-4268-A52C-6EE9F0E302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22-4268-A52C-6EE9F0E302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836</c:v>
                </c:pt>
                <c:pt idx="1">
                  <c:v>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22-4268-A52C-6EE9F0E30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5-4A3D-A6D9-CB75D84654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C5-4A3D-A6D9-CB75D846543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C5-4A3D-A6D9-CB75D846543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36</c:v>
                </c:pt>
                <c:pt idx="1">
                  <c:v>871</c:v>
                </c:pt>
                <c:pt idx="2">
                  <c:v>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C5-4A3D-A6D9-CB75D8465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FF-4E5E-977A-9D4399114E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FF-4E5E-977A-9D4399114E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649</c:v>
                </c:pt>
                <c:pt idx="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FF-4E5E-977A-9D4399114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97-4F49-BCCB-3B5573E994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97-4F49-BCCB-3B5573E994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4657</c:v>
                </c:pt>
                <c:pt idx="1">
                  <c:v>2178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97-4F49-BCCB-3B5573E99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530</c:v>
              </c:pt>
              <c:pt idx="1">
                <c:v>1916</c:v>
              </c:pt>
              <c:pt idx="2">
                <c:v>14</c:v>
              </c:pt>
              <c:pt idx="3">
                <c:v>8</c:v>
              </c:pt>
              <c:pt idx="4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0-78AD-46C8-8EBF-073602695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1140</c:v>
              </c:pt>
              <c:pt idx="1">
                <c:v>1754</c:v>
              </c:pt>
              <c:pt idx="2">
                <c:v>63</c:v>
              </c:pt>
              <c:pt idx="3">
                <c:v>12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605-4CF7-9A53-0B3990A51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19</c:v>
              </c:pt>
              <c:pt idx="2">
                <c:v>10</c:v>
              </c:pt>
              <c:pt idx="3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6911-4069-B5BB-84E95F1E4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43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0B86-419E-B93F-894707AB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1931</c:v>
              </c:pt>
              <c:pt idx="1">
                <c:v>18</c:v>
              </c:pt>
              <c:pt idx="2">
                <c:v>228</c:v>
              </c:pt>
              <c:pt idx="3">
                <c:v>13</c:v>
              </c:pt>
              <c:pt idx="4">
                <c:v>21</c:v>
              </c:pt>
              <c:pt idx="5">
                <c:v>17</c:v>
              </c:pt>
              <c:pt idx="6">
                <c:v>39</c:v>
              </c:pt>
              <c:pt idx="7">
                <c:v>555</c:v>
              </c:pt>
              <c:pt idx="8">
                <c:v>181</c:v>
              </c:pt>
              <c:pt idx="9">
                <c:v>1059</c:v>
              </c:pt>
            </c:numLit>
          </c:val>
          <c:extLst>
            <c:ext xmlns:c16="http://schemas.microsoft.com/office/drawing/2014/chart" uri="{C3380CC4-5D6E-409C-BE32-E72D297353CC}">
              <c16:uniqueId val="{00000000-D5B7-4462-8223-E1B424581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23</c:v>
              </c:pt>
              <c:pt idx="1">
                <c:v>428</c:v>
              </c:pt>
              <c:pt idx="2">
                <c:v>443</c:v>
              </c:pt>
              <c:pt idx="3">
                <c:v>395</c:v>
              </c:pt>
              <c:pt idx="4">
                <c:v>157</c:v>
              </c:pt>
              <c:pt idx="5">
                <c:v>102</c:v>
              </c:pt>
              <c:pt idx="6">
                <c:v>305</c:v>
              </c:pt>
              <c:pt idx="7">
                <c:v>54</c:v>
              </c:pt>
              <c:pt idx="8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72AC-4391-94D7-3EFD97F98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FC-441C-8B10-76A59FF034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FC-441C-8B10-76A59FF034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33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C-441C-8B10-76A59FF03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3753</c:v>
              </c:pt>
              <c:pt idx="1">
                <c:v>1025</c:v>
              </c:pt>
              <c:pt idx="2">
                <c:v>693</c:v>
              </c:pt>
              <c:pt idx="3">
                <c:v>222</c:v>
              </c:pt>
              <c:pt idx="4">
                <c:v>121</c:v>
              </c:pt>
              <c:pt idx="5">
                <c:v>542</c:v>
              </c:pt>
              <c:pt idx="6">
                <c:v>4324</c:v>
              </c:pt>
              <c:pt idx="7">
                <c:v>144</c:v>
              </c:pt>
              <c:pt idx="8">
                <c:v>146</c:v>
              </c:pt>
              <c:pt idx="9">
                <c:v>408</c:v>
              </c:pt>
              <c:pt idx="10">
                <c:v>253</c:v>
              </c:pt>
              <c:pt idx="11">
                <c:v>510</c:v>
              </c:pt>
              <c:pt idx="12">
                <c:v>120</c:v>
              </c:pt>
              <c:pt idx="13">
                <c:v>6479</c:v>
              </c:pt>
              <c:pt idx="14">
                <c:v>186</c:v>
              </c:pt>
            </c:numLit>
          </c:val>
          <c:extLst>
            <c:ext xmlns:c16="http://schemas.microsoft.com/office/drawing/2014/chart" uri="{C3380CC4-5D6E-409C-BE32-E72D297353CC}">
              <c16:uniqueId val="{00000000-C613-4A86-B536-9F64D87DB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822</c:v>
              </c:pt>
              <c:pt idx="1">
                <c:v>66</c:v>
              </c:pt>
              <c:pt idx="2">
                <c:v>76</c:v>
              </c:pt>
              <c:pt idx="3">
                <c:v>796</c:v>
              </c:pt>
              <c:pt idx="4">
                <c:v>155</c:v>
              </c:pt>
              <c:pt idx="5">
                <c:v>172</c:v>
              </c:pt>
            </c:numLit>
          </c:val>
          <c:extLst>
            <c:ext xmlns:c16="http://schemas.microsoft.com/office/drawing/2014/chart" uri="{C3380CC4-5D6E-409C-BE32-E72D297353CC}">
              <c16:uniqueId val="{00000000-399C-49B6-BAA7-78F3798BA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197</c:v>
              </c:pt>
              <c:pt idx="1">
                <c:v>29</c:v>
              </c:pt>
              <c:pt idx="2">
                <c:v>23</c:v>
              </c:pt>
              <c:pt idx="3">
                <c:v>63</c:v>
              </c:pt>
              <c:pt idx="4">
                <c:v>78</c:v>
              </c:pt>
              <c:pt idx="5">
                <c:v>444</c:v>
              </c:pt>
              <c:pt idx="6">
                <c:v>66</c:v>
              </c:pt>
              <c:pt idx="7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F91E-4094-B1AC-E79800FF2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220</c:v>
              </c:pt>
              <c:pt idx="1">
                <c:v>190</c:v>
              </c:pt>
              <c:pt idx="2">
                <c:v>57</c:v>
              </c:pt>
              <c:pt idx="3">
                <c:v>257</c:v>
              </c:pt>
              <c:pt idx="4">
                <c:v>894</c:v>
              </c:pt>
              <c:pt idx="5">
                <c:v>59</c:v>
              </c:pt>
              <c:pt idx="6">
                <c:v>69</c:v>
              </c:pt>
              <c:pt idx="7">
                <c:v>187</c:v>
              </c:pt>
              <c:pt idx="8">
                <c:v>56</c:v>
              </c:pt>
              <c:pt idx="9">
                <c:v>196</c:v>
              </c:pt>
              <c:pt idx="10">
                <c:v>61</c:v>
              </c:pt>
              <c:pt idx="11">
                <c:v>215</c:v>
              </c:pt>
              <c:pt idx="12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0-3231-4FDB-BDF3-12DE348EC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165</c:v>
              </c:pt>
              <c:pt idx="1">
                <c:v>51</c:v>
              </c:pt>
              <c:pt idx="2">
                <c:v>157</c:v>
              </c:pt>
              <c:pt idx="3">
                <c:v>608</c:v>
              </c:pt>
              <c:pt idx="4">
                <c:v>62</c:v>
              </c:pt>
              <c:pt idx="5">
                <c:v>201</c:v>
              </c:pt>
              <c:pt idx="6">
                <c:v>135</c:v>
              </c:pt>
              <c:pt idx="7">
                <c:v>63</c:v>
              </c:pt>
              <c:pt idx="8">
                <c:v>153</c:v>
              </c:pt>
            </c:numLit>
          </c:val>
          <c:extLst>
            <c:ext xmlns:c16="http://schemas.microsoft.com/office/drawing/2014/chart" uri="{C3380CC4-5D6E-409C-BE32-E72D297353CC}">
              <c16:uniqueId val="{00000000-2878-4316-9AD3-DBF192AB7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1</c:v>
              </c:pt>
              <c:pt idx="2">
                <c:v>1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9653-4D97-B5CE-6BC2BB81F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Seguridad colectiva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557-474B-AFFD-30E265E1A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41A-4028-A140-D22790301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Administración Justicia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0FA-4232-A166-8388E09A4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B6F1-4D27-BD76-8DD9FC033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66-44A2-A298-901A31296C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66-44A2-A298-901A31296C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53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66-44A2-A298-901A31296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</c:v>
              </c:pt>
              <c:pt idx="1">
                <c:v>5</c:v>
              </c:pt>
              <c:pt idx="2">
                <c:v>3</c:v>
              </c:pt>
              <c:pt idx="3">
                <c:v>1</c:v>
              </c:pt>
              <c:pt idx="4">
                <c:v>17</c:v>
              </c:pt>
              <c:pt idx="5">
                <c:v>4</c:v>
              </c:pt>
              <c:pt idx="6">
                <c:v>2</c:v>
              </c:pt>
              <c:pt idx="7">
                <c:v>5</c:v>
              </c:pt>
              <c:pt idx="8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8F5-47A8-A6A6-D5820C76F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149</c:v>
              </c:pt>
              <c:pt idx="1">
                <c:v>291</c:v>
              </c:pt>
              <c:pt idx="2">
                <c:v>82</c:v>
              </c:pt>
              <c:pt idx="3">
                <c:v>97</c:v>
              </c:pt>
              <c:pt idx="4">
                <c:v>342</c:v>
              </c:pt>
              <c:pt idx="5">
                <c:v>57</c:v>
              </c:pt>
              <c:pt idx="6">
                <c:v>844</c:v>
              </c:pt>
              <c:pt idx="7">
                <c:v>195</c:v>
              </c:pt>
              <c:pt idx="8">
                <c:v>100</c:v>
              </c:pt>
              <c:pt idx="9">
                <c:v>114</c:v>
              </c:pt>
            </c:numLit>
          </c:val>
          <c:extLst>
            <c:ext xmlns:c16="http://schemas.microsoft.com/office/drawing/2014/chart" uri="{C3380CC4-5D6E-409C-BE32-E72D297353CC}">
              <c16:uniqueId val="{00000000-97A7-41DE-BF68-75EE48F30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E3-40D6-B75A-177C4E9628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E3-40D6-B75A-177C4E96280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8E3-40D6-B75A-177C4E96280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13</c:v>
                </c:pt>
                <c:pt idx="1">
                  <c:v>21</c:v>
                </c:pt>
                <c:pt idx="2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E3-40D6-B75A-177C4E96280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35-42A9-A242-FEB7880077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35-42A9-A242-FEB7880077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735-42A9-A242-FEB78800775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735-42A9-A242-FEB78800775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735-42A9-A242-FEB78800775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735-42A9-A242-FEB78800775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735-42A9-A242-FEB78800775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735-42A9-A242-FEB78800775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735-42A9-A242-FEB78800775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35-42A9-A242-FEB78800775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35-42A9-A242-FEB78800775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35-42A9-A242-FEB78800775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169</c:v>
                </c:pt>
                <c:pt idx="1">
                  <c:v>38</c:v>
                </c:pt>
                <c:pt idx="2">
                  <c:v>0</c:v>
                </c:pt>
                <c:pt idx="3">
                  <c:v>145</c:v>
                </c:pt>
                <c:pt idx="4">
                  <c:v>33</c:v>
                </c:pt>
                <c:pt idx="5">
                  <c:v>0</c:v>
                </c:pt>
                <c:pt idx="6">
                  <c:v>6</c:v>
                </c:pt>
                <c:pt idx="7">
                  <c:v>4</c:v>
                </c:pt>
                <c:pt idx="8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35-42A9-A242-FEB788007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7A-4B7A-9551-9C1AFD5FC9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7A-4B7A-9551-9C1AFD5FC9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07A-4B7A-9551-9C1AFD5FC9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07A-4B7A-9551-9C1AFD5FC9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07A-4B7A-9551-9C1AFD5FC9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380</c:v>
                </c:pt>
                <c:pt idx="1">
                  <c:v>43</c:v>
                </c:pt>
                <c:pt idx="2">
                  <c:v>2</c:v>
                </c:pt>
                <c:pt idx="3">
                  <c:v>198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7A-4B7A-9551-9C1AFD5FC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6B-4466-8D9F-6A9B52C8B6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6B-4466-8D9F-6A9B52C8B63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6B-4466-8D9F-6A9B52C8B63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26B-4466-8D9F-6A9B52C8B63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26B-4466-8D9F-6A9B52C8B63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26B-4466-8D9F-6A9B52C8B63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26B-4466-8D9F-6A9B52C8B63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26B-4466-8D9F-6A9B52C8B63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26B-4466-8D9F-6A9B52C8B63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26B-4466-8D9F-6A9B52C8B63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26B-4466-8D9F-6A9B52C8B63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726B-4466-8D9F-6A9B52C8B63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26B-4466-8D9F-6A9B52C8B63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26B-4466-8D9F-6A9B52C8B63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26B-4466-8D9F-6A9B52C8B63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0</c:v>
                </c:pt>
                <c:pt idx="1">
                  <c:v>325</c:v>
                </c:pt>
                <c:pt idx="2">
                  <c:v>6</c:v>
                </c:pt>
                <c:pt idx="3">
                  <c:v>4</c:v>
                </c:pt>
                <c:pt idx="4">
                  <c:v>90</c:v>
                </c:pt>
                <c:pt idx="5">
                  <c:v>28</c:v>
                </c:pt>
                <c:pt idx="6">
                  <c:v>117</c:v>
                </c:pt>
                <c:pt idx="7">
                  <c:v>96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26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26B-4466-8D9F-6A9B52C8B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7C-43A6-A501-AE9F3CE198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7C-43A6-A501-AE9F3CE1983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97C-43A6-A501-AE9F3CE1983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97C-43A6-A501-AE9F3CE1983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97C-43A6-A501-AE9F3CE1983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97C-43A6-A501-AE9F3CE1983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97C-43A6-A501-AE9F3CE1983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97C-43A6-A501-AE9F3CE1983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97C-43A6-A501-AE9F3CE1983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297C-43A6-A501-AE9F3CE1983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297C-43A6-A501-AE9F3CE1983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30</c:v>
                </c:pt>
                <c:pt idx="1">
                  <c:v>10</c:v>
                </c:pt>
                <c:pt idx="2">
                  <c:v>325</c:v>
                </c:pt>
                <c:pt idx="3">
                  <c:v>1</c:v>
                </c:pt>
                <c:pt idx="4">
                  <c:v>21</c:v>
                </c:pt>
                <c:pt idx="5">
                  <c:v>0</c:v>
                </c:pt>
                <c:pt idx="6">
                  <c:v>0</c:v>
                </c:pt>
                <c:pt idx="7">
                  <c:v>12</c:v>
                </c:pt>
                <c:pt idx="8">
                  <c:v>0</c:v>
                </c:pt>
                <c:pt idx="9">
                  <c:v>0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97C-43A6-A501-AE9F3CE19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F7-4E73-919F-35E0FA5EA6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F7-4E73-919F-35E0FA5EA64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6F7-4E73-919F-35E0FA5EA64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6F7-4E73-919F-35E0FA5EA64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6F7-4E73-919F-35E0FA5EA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867</c:v>
                </c:pt>
                <c:pt idx="1">
                  <c:v>0</c:v>
                </c:pt>
                <c:pt idx="2">
                  <c:v>0</c:v>
                </c:pt>
                <c:pt idx="3">
                  <c:v>48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F7-4E73-919F-35E0FA5EA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F7-418D-8E91-C3AFF609DC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F7-418D-8E91-C3AFF609DC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BF7-418D-8E91-C3AFF609DC9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BF7-418D-8E91-C3AFF609DC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5</c:v>
                </c:pt>
                <c:pt idx="1">
                  <c:v>7</c:v>
                </c:pt>
                <c:pt idx="2">
                  <c:v>2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F7-418D-8E91-C3AFF609D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57-4C39-9AFE-D792222621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57-4C39-9AFE-D7922226210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857-4C39-9AFE-D7922226210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857-4C39-9AFE-D7922226210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857-4C39-9AFE-D792222621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2</c:v>
                </c:pt>
                <c:pt idx="1">
                  <c:v>20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57-4C39-9AFE-D79222262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30-423A-9BA4-D32305A32A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30-423A-9BA4-D32305A32A3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630-423A-9BA4-D32305A32A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132</c:v>
                </c:pt>
                <c:pt idx="1">
                  <c:v>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30-423A-9BA4-D32305A32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B0-422E-9EDF-7683EA6D70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B0-422E-9EDF-7683EA6D70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B0-422E-9EDF-7683EA6D7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F8-46D2-8E4B-D29FB1317B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F8-46D2-8E4B-D29FB1317BE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CF8-46D2-8E4B-D29FB1317BE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CF8-46D2-8E4B-D29FB1317B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4</c:v>
                </c:pt>
                <c:pt idx="1">
                  <c:v>33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F8-46D2-8E4B-D29FB1317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238</c:v>
              </c:pt>
              <c:pt idx="1">
                <c:v>92</c:v>
              </c:pt>
              <c:pt idx="2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033B-4C91-B8D1-468D39B77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182</c:v>
              </c:pt>
              <c:pt idx="1">
                <c:v>77</c:v>
              </c:pt>
              <c:pt idx="2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9DD0-4C3E-B3B2-CFE026C15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Aux!$R$2:$R$5</c:f>
              <c:strCache>
                <c:ptCount val="4"/>
                <c:pt idx="0">
                  <c:v>Hijos</c:v>
                </c:pt>
                <c:pt idx="1">
                  <c:v>Progenitores</c:v>
                </c:pt>
                <c:pt idx="2">
                  <c:v>Nietos y otros descendientes</c:v>
                </c:pt>
                <c:pt idx="3">
                  <c:v>Otros parientes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43</c:v>
              </c:pt>
              <c:pt idx="1">
                <c:v>25</c:v>
              </c:pt>
              <c:pt idx="2">
                <c:v>22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00C-4D6F-98E9-90663D75C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11-4CC9-9146-F1D2A7372C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11-4CC9-9146-F1D2A7372C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29</c:v>
                </c:pt>
                <c:pt idx="1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1-4CC9-9146-F1D2A7372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A5-41D5-B00C-F682B4DE1A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A5-41D5-B00C-F682B4DE1A5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1A5-41D5-B00C-F682B4DE1A5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1A5-41D5-B00C-F682B4DE1A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9</c:v>
                </c:pt>
                <c:pt idx="1">
                  <c:v>73</c:v>
                </c:pt>
                <c:pt idx="2">
                  <c:v>101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A5-41D5-B00C-F682B4DE1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676</c:v>
              </c:pt>
              <c:pt idx="1">
                <c:v>325</c:v>
              </c:pt>
              <c:pt idx="2">
                <c:v>1</c:v>
              </c:pt>
              <c:pt idx="3">
                <c:v>369</c:v>
              </c:pt>
            </c:numLit>
          </c:val>
          <c:extLst>
            <c:ext xmlns:c16="http://schemas.microsoft.com/office/drawing/2014/chart" uri="{C3380CC4-5D6E-409C-BE32-E72D297353CC}">
              <c16:uniqueId val="{00000001-9AA0-41A1-80D6-B9FBF9CDB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456</c:v>
              </c:pt>
              <c:pt idx="1">
                <c:v>248</c:v>
              </c:pt>
              <c:pt idx="2">
                <c:v>230</c:v>
              </c:pt>
            </c:numLit>
          </c:val>
          <c:extLst>
            <c:ext xmlns:c16="http://schemas.microsoft.com/office/drawing/2014/chart" uri="{C3380CC4-5D6E-409C-BE32-E72D297353CC}">
              <c16:uniqueId val="{00000001-E263-4A7F-B290-DC1A9C84F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180</c:v>
              </c:pt>
              <c:pt idx="1">
                <c:v>247</c:v>
              </c:pt>
              <c:pt idx="2">
                <c:v>389</c:v>
              </c:pt>
              <c:pt idx="3">
                <c:v>101</c:v>
              </c:pt>
              <c:pt idx="4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1-D084-4959-AC02-35DCD9B2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AD-4743-BB3F-5C5533CA6A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AD-4743-BB3F-5C5533CA6AC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2AD-4743-BB3F-5C5533CA6A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2366</c:v>
                </c:pt>
                <c:pt idx="1">
                  <c:v>1132</c:v>
                </c:pt>
                <c:pt idx="2">
                  <c:v>1369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AD-4743-BB3F-5C5533CA6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23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5966-417E-9395-A8358F153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137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CA19-4E6A-BB72-F7A149B5D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228</c:v>
              </c:pt>
              <c:pt idx="2">
                <c:v>28</c:v>
              </c:pt>
              <c:pt idx="3">
                <c:v>3</c:v>
              </c:pt>
              <c:pt idx="4">
                <c:v>4</c:v>
              </c:pt>
              <c:pt idx="5">
                <c:v>137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63D-483C-9404-B2D0BF93D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503</c:v>
              </c:pt>
              <c:pt idx="2">
                <c:v>5</c:v>
              </c:pt>
              <c:pt idx="3">
                <c:v>1</c:v>
              </c:pt>
              <c:pt idx="4">
                <c:v>8</c:v>
              </c:pt>
              <c:pt idx="5">
                <c:v>277</c:v>
              </c:pt>
            </c:numLit>
          </c:val>
          <c:extLst>
            <c:ext xmlns:c16="http://schemas.microsoft.com/office/drawing/2014/chart" uri="{C3380CC4-5D6E-409C-BE32-E72D297353CC}">
              <c16:uniqueId val="{00000000-DFF1-4CF5-A2EC-96FB5F7E5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268</c:v>
              </c:pt>
              <c:pt idx="2">
                <c:v>1</c:v>
              </c:pt>
              <c:pt idx="3">
                <c:v>1</c:v>
              </c:pt>
              <c:pt idx="4">
                <c:v>9</c:v>
              </c:pt>
              <c:pt idx="5">
                <c:v>164</c:v>
              </c:pt>
            </c:numLit>
          </c:val>
          <c:extLst>
            <c:ext xmlns:c16="http://schemas.microsoft.com/office/drawing/2014/chart" uri="{C3380CC4-5D6E-409C-BE32-E72D297353CC}">
              <c16:uniqueId val="{00000000-C0FC-4A00-9D6C-1A5ACDA12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104</c:v>
              </c:pt>
              <c:pt idx="1">
                <c:v>11</c:v>
              </c:pt>
              <c:pt idx="2">
                <c:v>2</c:v>
              </c:pt>
              <c:pt idx="3">
                <c:v>4</c:v>
              </c:pt>
              <c:pt idx="4">
                <c:v>63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2DE-43ED-8C56-51287AEDD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98</c:v>
              </c:pt>
              <c:pt idx="1">
                <c:v>19</c:v>
              </c:pt>
              <c:pt idx="2">
                <c:v>6</c:v>
              </c:pt>
              <c:pt idx="3">
                <c:v>77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2D0-42C6-A610-80B348389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Aux!$AR$2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F5A-4D51-9D32-07972CBE9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546</c:v>
              </c:pt>
              <c:pt idx="2">
                <c:v>14</c:v>
              </c:pt>
              <c:pt idx="3">
                <c:v>12</c:v>
              </c:pt>
              <c:pt idx="4">
                <c:v>270</c:v>
              </c:pt>
            </c:numLit>
          </c:val>
          <c:extLst>
            <c:ext xmlns:c16="http://schemas.microsoft.com/office/drawing/2014/chart" uri="{C3380CC4-5D6E-409C-BE32-E72D297353CC}">
              <c16:uniqueId val="{00000000-2B16-4795-A5B4-D9C7A03E3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70-4F9C-95A1-817FDFA1DC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70-4F9C-95A1-817FDFA1DC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270</c:v>
                </c:pt>
                <c:pt idx="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70-4F9C-95A1-817FDFA1D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F6B9-45D8-8192-B92434B96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Aux!$AF$2:$AF$7</c:f>
              <c:strCache>
                <c:ptCount val="6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  <c:pt idx="5">
                  <c:v>Jurado Audiencia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37</c:v>
              </c:pt>
              <c:pt idx="3">
                <c:v>3</c:v>
              </c:pt>
              <c:pt idx="4">
                <c:v>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F65-4B2A-9952-9A7DD233E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</c:f>
              <c:strCache>
                <c:ptCount val="1"/>
                <c:pt idx="0">
                  <c:v>Incendios forestales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446D-472B-B3B5-B6851186C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Incendios forestales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34C-46A5-A2C4-FB25B3FC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73-484E-AF44-084D11F876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73-484E-AF44-084D11F876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2680</c:v>
                </c:pt>
                <c:pt idx="1">
                  <c:v>17948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73-484E-AF44-084D11F87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94-4216-8508-BBCD2B12AD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94-4216-8508-BBCD2B12ADD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94-4216-8508-BBCD2B12AD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322</c:v>
                </c:pt>
                <c:pt idx="1">
                  <c:v>207</c:v>
                </c:pt>
                <c:pt idx="2">
                  <c:v>1140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94-4216-8508-BBCD2B12A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16-45DB-A682-1E8DDFB43E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16-45DB-A682-1E8DDFB43E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1057</c:v>
                </c:pt>
                <c:pt idx="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16-45DB-A682-1E8DDFB43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40</xdr:row>
      <xdr:rowOff>57150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31750</xdr:colOff>
      <xdr:row>3</xdr:row>
      <xdr:rowOff>95250</xdr:rowOff>
    </xdr:from>
    <xdr:to>
      <xdr:col>39</xdr:col>
      <xdr:colOff>2882900</xdr:colOff>
      <xdr:row>20</xdr:row>
      <xdr:rowOff>31750</xdr:rowOff>
    </xdr:to>
    <xdr:graphicFrame macro="">
      <xdr:nvGraphicFramePr>
        <xdr:cNvPr id="7" name="graficoSVialJur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activeCell="A11" sqref="A11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87" t="s">
        <v>0</v>
      </c>
      <c r="B1" s="18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7" t="s">
        <v>98</v>
      </c>
      <c r="D5" s="47" t="s">
        <v>844</v>
      </c>
      <c r="E5" s="48" t="s">
        <v>108</v>
      </c>
    </row>
    <row r="6" spans="1:5" ht="16.7" customHeight="1" x14ac:dyDescent="0.25">
      <c r="A6" s="11" t="s">
        <v>845</v>
      </c>
      <c r="B6" s="18"/>
      <c r="C6" s="13">
        <v>5</v>
      </c>
      <c r="D6" s="13">
        <v>1</v>
      </c>
      <c r="E6" s="23">
        <v>5</v>
      </c>
    </row>
    <row r="7" spans="1:5" ht="16.7" customHeight="1" x14ac:dyDescent="0.25">
      <c r="A7" s="11" t="s">
        <v>846</v>
      </c>
      <c r="B7" s="18"/>
      <c r="C7" s="13">
        <v>1</v>
      </c>
      <c r="D7" s="13">
        <v>0</v>
      </c>
      <c r="E7" s="23">
        <v>0</v>
      </c>
    </row>
    <row r="8" spans="1:5" ht="16.7" customHeight="1" x14ac:dyDescent="0.25">
      <c r="A8" s="11" t="s">
        <v>847</v>
      </c>
      <c r="B8" s="18"/>
      <c r="C8" s="13">
        <v>1</v>
      </c>
      <c r="D8" s="13">
        <v>0</v>
      </c>
      <c r="E8" s="23">
        <v>0</v>
      </c>
    </row>
    <row r="9" spans="1:5" ht="16.7" customHeight="1" x14ac:dyDescent="0.25">
      <c r="A9" s="11" t="s">
        <v>848</v>
      </c>
      <c r="B9" s="18"/>
      <c r="C9" s="13">
        <v>2</v>
      </c>
      <c r="D9" s="13">
        <v>0</v>
      </c>
      <c r="E9" s="23">
        <v>1</v>
      </c>
    </row>
    <row r="10" spans="1:5" ht="16.7" customHeight="1" x14ac:dyDescent="0.25">
      <c r="A10" s="11" t="s">
        <v>456</v>
      </c>
      <c r="B10" s="18"/>
      <c r="C10" s="13">
        <v>0</v>
      </c>
      <c r="D10" s="13">
        <v>0</v>
      </c>
      <c r="E10" s="23">
        <v>0</v>
      </c>
    </row>
    <row r="11" spans="1:5" ht="16.7" customHeight="1" x14ac:dyDescent="0.25">
      <c r="A11" s="11" t="s">
        <v>849</v>
      </c>
      <c r="B11" s="18"/>
      <c r="C11" s="13">
        <v>0</v>
      </c>
      <c r="D11" s="13">
        <v>0</v>
      </c>
      <c r="E11" s="23">
        <v>0</v>
      </c>
    </row>
    <row r="12" spans="1:5" ht="16.7" customHeight="1" x14ac:dyDescent="0.25">
      <c r="A12" s="204" t="s">
        <v>621</v>
      </c>
      <c r="B12" s="205"/>
      <c r="C12" s="49">
        <v>9</v>
      </c>
      <c r="D12" s="49">
        <v>1</v>
      </c>
      <c r="E12" s="49">
        <v>6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0</v>
      </c>
    </row>
    <row r="16" spans="1:5" ht="16.7" customHeight="1" x14ac:dyDescent="0.25">
      <c r="A16" s="11" t="s">
        <v>852</v>
      </c>
      <c r="B16" s="18"/>
      <c r="C16" s="23">
        <v>0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2" t="s">
        <v>621</v>
      </c>
      <c r="B18" s="203"/>
      <c r="C18" s="45">
        <v>0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10</v>
      </c>
    </row>
    <row r="21" spans="1:3" ht="16.7" customHeight="1" x14ac:dyDescent="0.25">
      <c r="A21" s="11" t="s">
        <v>846</v>
      </c>
      <c r="B21" s="18"/>
      <c r="C21" s="23">
        <v>2</v>
      </c>
    </row>
    <row r="22" spans="1:3" ht="16.7" customHeight="1" x14ac:dyDescent="0.25">
      <c r="A22" s="11" t="s">
        <v>847</v>
      </c>
      <c r="B22" s="18"/>
      <c r="C22" s="23">
        <v>4</v>
      </c>
    </row>
    <row r="23" spans="1:3" ht="16.7" customHeight="1" x14ac:dyDescent="0.25">
      <c r="A23" s="11" t="s">
        <v>848</v>
      </c>
      <c r="B23" s="18"/>
      <c r="C23" s="23">
        <v>3</v>
      </c>
    </row>
    <row r="24" spans="1:3" ht="16.7" customHeight="1" x14ac:dyDescent="0.25">
      <c r="A24" s="11" t="s">
        <v>456</v>
      </c>
      <c r="B24" s="18"/>
      <c r="C24" s="23">
        <v>6</v>
      </c>
    </row>
    <row r="25" spans="1:3" ht="16.7" customHeight="1" x14ac:dyDescent="0.25">
      <c r="A25" s="11" t="s">
        <v>849</v>
      </c>
      <c r="B25" s="18"/>
      <c r="C25" s="23">
        <v>17</v>
      </c>
    </row>
    <row r="26" spans="1:3" ht="16.7" customHeight="1" x14ac:dyDescent="0.25">
      <c r="A26" s="202" t="s">
        <v>621</v>
      </c>
      <c r="B26" s="203"/>
      <c r="C26" s="45">
        <v>42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2</v>
      </c>
    </row>
    <row r="30" spans="1:3" ht="16.7" customHeight="1" x14ac:dyDescent="0.25">
      <c r="A30" s="11" t="s">
        <v>692</v>
      </c>
      <c r="B30" s="18"/>
      <c r="C30" s="23">
        <v>1</v>
      </c>
    </row>
    <row r="31" spans="1:3" ht="16.7" customHeight="1" x14ac:dyDescent="0.25">
      <c r="A31" s="11" t="s">
        <v>855</v>
      </c>
      <c r="B31" s="18"/>
      <c r="C31" s="23">
        <v>37</v>
      </c>
    </row>
    <row r="32" spans="1:3" ht="16.7" customHeight="1" x14ac:dyDescent="0.25">
      <c r="A32" s="11" t="s">
        <v>787</v>
      </c>
      <c r="B32" s="18"/>
      <c r="C32" s="23">
        <v>3</v>
      </c>
    </row>
    <row r="33" spans="1:3" ht="16.7" customHeight="1" x14ac:dyDescent="0.25">
      <c r="A33" s="11" t="s">
        <v>856</v>
      </c>
      <c r="B33" s="18"/>
      <c r="C33" s="23">
        <v>5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1</v>
      </c>
    </row>
    <row r="38" spans="1:3" ht="16.7" customHeight="1" x14ac:dyDescent="0.25">
      <c r="A38" s="202" t="s">
        <v>621</v>
      </c>
      <c r="B38" s="203"/>
      <c r="C38" s="45">
        <v>49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0</v>
      </c>
    </row>
    <row r="42" spans="1:3" ht="16.7" customHeight="1" x14ac:dyDescent="0.25">
      <c r="A42" s="11" t="s">
        <v>846</v>
      </c>
      <c r="B42" s="18"/>
      <c r="C42" s="23">
        <v>0</v>
      </c>
    </row>
    <row r="43" spans="1:3" ht="16.7" customHeight="1" x14ac:dyDescent="0.25">
      <c r="A43" s="11" t="s">
        <v>847</v>
      </c>
      <c r="B43" s="18"/>
      <c r="C43" s="23">
        <v>0</v>
      </c>
    </row>
    <row r="44" spans="1:3" ht="16.7" customHeight="1" x14ac:dyDescent="0.25">
      <c r="A44" s="11" t="s">
        <v>848</v>
      </c>
      <c r="B44" s="18"/>
      <c r="C44" s="23">
        <v>1</v>
      </c>
    </row>
    <row r="45" spans="1:3" ht="16.7" customHeight="1" x14ac:dyDescent="0.25">
      <c r="A45" s="11" t="s">
        <v>456</v>
      </c>
      <c r="B45" s="18"/>
      <c r="C45" s="23">
        <v>1</v>
      </c>
    </row>
    <row r="46" spans="1:3" ht="16.7" customHeight="1" x14ac:dyDescent="0.25">
      <c r="A46" s="11" t="s">
        <v>849</v>
      </c>
      <c r="B46" s="18"/>
      <c r="C46" s="23">
        <v>4</v>
      </c>
    </row>
    <row r="47" spans="1:3" ht="16.7" customHeight="1" x14ac:dyDescent="0.25">
      <c r="A47" s="202" t="s">
        <v>621</v>
      </c>
      <c r="B47" s="203"/>
      <c r="C47" s="45">
        <v>6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88" t="s">
        <v>845</v>
      </c>
      <c r="B52" s="12" t="s">
        <v>75</v>
      </c>
      <c r="C52" s="23">
        <v>0</v>
      </c>
    </row>
    <row r="53" spans="1:3" x14ac:dyDescent="0.25">
      <c r="A53" s="190"/>
      <c r="B53" s="12" t="s">
        <v>76</v>
      </c>
      <c r="C53" s="23">
        <v>0</v>
      </c>
    </row>
    <row r="54" spans="1:3" x14ac:dyDescent="0.25">
      <c r="A54" s="188" t="s">
        <v>846</v>
      </c>
      <c r="B54" s="12" t="s">
        <v>75</v>
      </c>
      <c r="C54" s="23">
        <v>0</v>
      </c>
    </row>
    <row r="55" spans="1:3" x14ac:dyDescent="0.25">
      <c r="A55" s="190"/>
      <c r="B55" s="12" t="s">
        <v>76</v>
      </c>
      <c r="C55" s="23">
        <v>1</v>
      </c>
    </row>
    <row r="56" spans="1:3" x14ac:dyDescent="0.25">
      <c r="A56" s="188" t="s">
        <v>847</v>
      </c>
      <c r="B56" s="12" t="s">
        <v>75</v>
      </c>
      <c r="C56" s="23">
        <v>0</v>
      </c>
    </row>
    <row r="57" spans="1:3" x14ac:dyDescent="0.25">
      <c r="A57" s="190"/>
      <c r="B57" s="12" t="s">
        <v>76</v>
      </c>
      <c r="C57" s="23">
        <v>0</v>
      </c>
    </row>
    <row r="58" spans="1:3" x14ac:dyDescent="0.25">
      <c r="A58" s="188" t="s">
        <v>848</v>
      </c>
      <c r="B58" s="12" t="s">
        <v>75</v>
      </c>
      <c r="C58" s="23">
        <v>0</v>
      </c>
    </row>
    <row r="59" spans="1:3" x14ac:dyDescent="0.25">
      <c r="A59" s="190"/>
      <c r="B59" s="12" t="s">
        <v>76</v>
      </c>
      <c r="C59" s="23">
        <v>0</v>
      </c>
    </row>
    <row r="60" spans="1:3" x14ac:dyDescent="0.25">
      <c r="A60" s="188" t="s">
        <v>456</v>
      </c>
      <c r="B60" s="12" t="s">
        <v>75</v>
      </c>
      <c r="C60" s="23">
        <v>3</v>
      </c>
    </row>
    <row r="61" spans="1:3" x14ac:dyDescent="0.25">
      <c r="A61" s="190"/>
      <c r="B61" s="12" t="s">
        <v>76</v>
      </c>
      <c r="C61" s="23">
        <v>1</v>
      </c>
    </row>
    <row r="62" spans="1:3" x14ac:dyDescent="0.25">
      <c r="A62" s="188" t="s">
        <v>849</v>
      </c>
      <c r="B62" s="12" t="s">
        <v>75</v>
      </c>
      <c r="C62" s="23">
        <v>0</v>
      </c>
    </row>
    <row r="63" spans="1:3" x14ac:dyDescent="0.25">
      <c r="A63" s="190"/>
      <c r="B63" s="12" t="s">
        <v>76</v>
      </c>
      <c r="C63" s="23">
        <v>0</v>
      </c>
    </row>
    <row r="64" spans="1:3" ht="16.7" customHeight="1" x14ac:dyDescent="0.25">
      <c r="A64" s="202" t="s">
        <v>621</v>
      </c>
      <c r="B64" s="203"/>
      <c r="C64" s="45">
        <v>5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4" t="s">
        <v>861</v>
      </c>
      <c r="D5" s="44" t="s">
        <v>58</v>
      </c>
      <c r="E5" s="44" t="s">
        <v>700</v>
      </c>
      <c r="F5" s="44" t="s">
        <v>862</v>
      </c>
    </row>
    <row r="6" spans="1:6" x14ac:dyDescent="0.25">
      <c r="A6" s="188" t="s">
        <v>863</v>
      </c>
      <c r="B6" s="12" t="s">
        <v>864</v>
      </c>
      <c r="C6" s="13">
        <v>6</v>
      </c>
      <c r="D6" s="13">
        <v>0</v>
      </c>
      <c r="E6" s="13">
        <v>0</v>
      </c>
      <c r="F6" s="23">
        <v>0</v>
      </c>
    </row>
    <row r="7" spans="1:6" x14ac:dyDescent="0.25">
      <c r="A7" s="190"/>
      <c r="B7" s="12" t="s">
        <v>865</v>
      </c>
      <c r="C7" s="13">
        <v>3</v>
      </c>
      <c r="D7" s="13">
        <v>0</v>
      </c>
      <c r="E7" s="13">
        <v>0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1</v>
      </c>
      <c r="D8" s="13">
        <v>0</v>
      </c>
      <c r="E8" s="13">
        <v>0</v>
      </c>
      <c r="F8" s="23">
        <v>0</v>
      </c>
    </row>
    <row r="9" spans="1:6" x14ac:dyDescent="0.25">
      <c r="A9" s="188" t="s">
        <v>868</v>
      </c>
      <c r="B9" s="12" t="s">
        <v>869</v>
      </c>
      <c r="C9" s="13">
        <v>7</v>
      </c>
      <c r="D9" s="13">
        <v>2</v>
      </c>
      <c r="E9" s="13">
        <v>0</v>
      </c>
      <c r="F9" s="23">
        <v>0</v>
      </c>
    </row>
    <row r="10" spans="1:6" x14ac:dyDescent="0.25">
      <c r="A10" s="189"/>
      <c r="B10" s="12" t="s">
        <v>870</v>
      </c>
      <c r="C10" s="13">
        <v>2</v>
      </c>
      <c r="D10" s="13">
        <v>0</v>
      </c>
      <c r="E10" s="13">
        <v>0</v>
      </c>
      <c r="F10" s="23">
        <v>0</v>
      </c>
    </row>
    <row r="11" spans="1:6" x14ac:dyDescent="0.25">
      <c r="A11" s="190"/>
      <c r="B11" s="12" t="s">
        <v>871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88" t="s">
        <v>872</v>
      </c>
      <c r="B12" s="12" t="s">
        <v>873</v>
      </c>
      <c r="C12" s="13">
        <v>2</v>
      </c>
      <c r="D12" s="13">
        <v>0</v>
      </c>
      <c r="E12" s="13">
        <v>0</v>
      </c>
      <c r="F12" s="23">
        <v>0</v>
      </c>
    </row>
    <row r="13" spans="1:6" x14ac:dyDescent="0.25">
      <c r="A13" s="190"/>
      <c r="B13" s="12" t="s">
        <v>874</v>
      </c>
      <c r="C13" s="13">
        <v>7</v>
      </c>
      <c r="D13" s="13">
        <v>0</v>
      </c>
      <c r="E13" s="13">
        <v>0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1</v>
      </c>
      <c r="D14" s="13">
        <v>1</v>
      </c>
      <c r="E14" s="13">
        <v>1</v>
      </c>
      <c r="F14" s="23">
        <v>0</v>
      </c>
    </row>
    <row r="15" spans="1:6" x14ac:dyDescent="0.25">
      <c r="A15" s="188" t="s">
        <v>877</v>
      </c>
      <c r="B15" s="12" t="s">
        <v>878</v>
      </c>
      <c r="C15" s="13">
        <v>221</v>
      </c>
      <c r="D15" s="13">
        <v>0</v>
      </c>
      <c r="E15" s="13">
        <v>0</v>
      </c>
      <c r="F15" s="23">
        <v>0</v>
      </c>
    </row>
    <row r="16" spans="1:6" x14ac:dyDescent="0.25">
      <c r="A16" s="189"/>
      <c r="B16" s="12" t="s">
        <v>879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89"/>
      <c r="B17" s="12" t="s">
        <v>880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89"/>
      <c r="B18" s="12" t="s">
        <v>881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25">
      <c r="A19" s="190"/>
      <c r="B19" s="12" t="s">
        <v>882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3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0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4" t="s">
        <v>621</v>
      </c>
      <c r="B22" s="205"/>
      <c r="C22" s="49">
        <v>253</v>
      </c>
      <c r="D22" s="49">
        <v>3</v>
      </c>
      <c r="E22" s="49">
        <v>1</v>
      </c>
      <c r="F22" s="49">
        <v>0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0</v>
      </c>
    </row>
    <row r="25" spans="1:6" ht="16.7" customHeight="1" x14ac:dyDescent="0.25">
      <c r="A25" s="11" t="s">
        <v>108</v>
      </c>
      <c r="B25" s="23">
        <v>0</v>
      </c>
    </row>
    <row r="26" spans="1:6" ht="16.7" customHeight="1" x14ac:dyDescent="0.25">
      <c r="A26" s="11" t="s">
        <v>887</v>
      </c>
      <c r="B26" s="23">
        <v>0</v>
      </c>
    </row>
    <row r="27" spans="1:6" ht="16.7" customHeight="1" x14ac:dyDescent="0.25">
      <c r="A27" s="44" t="s">
        <v>621</v>
      </c>
      <c r="B27" s="45">
        <v>0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0</v>
      </c>
    </row>
    <row r="30" spans="1:6" ht="16.7" customHeight="1" x14ac:dyDescent="0.25">
      <c r="A30" s="11" t="s">
        <v>890</v>
      </c>
      <c r="B30" s="23">
        <v>0</v>
      </c>
    </row>
    <row r="31" spans="1:6" ht="16.7" customHeight="1" x14ac:dyDescent="0.25">
      <c r="A31" s="11" t="s">
        <v>76</v>
      </c>
      <c r="B31" s="23">
        <v>0</v>
      </c>
    </row>
    <row r="32" spans="1:6" ht="16.7" customHeight="1" x14ac:dyDescent="0.25">
      <c r="A32" s="44" t="s">
        <v>621</v>
      </c>
      <c r="B32" s="45">
        <v>0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0</v>
      </c>
    </row>
    <row r="35" spans="1:2" ht="16.7" customHeight="1" x14ac:dyDescent="0.25">
      <c r="A35" s="11" t="s">
        <v>893</v>
      </c>
      <c r="B35" s="23">
        <v>0</v>
      </c>
    </row>
    <row r="36" spans="1:2" ht="16.7" customHeight="1" x14ac:dyDescent="0.25">
      <c r="A36" s="44" t="s">
        <v>621</v>
      </c>
      <c r="B36" s="45">
        <v>0</v>
      </c>
    </row>
    <row r="42" spans="1:2" x14ac:dyDescent="0.25">
      <c r="A42" s="5"/>
    </row>
    <row r="43" spans="1:2" x14ac:dyDescent="0.25">
      <c r="A43" s="206" t="s">
        <v>62</v>
      </c>
    </row>
    <row r="44" spans="1:2" x14ac:dyDescent="0.25">
      <c r="A44" s="206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0" customWidth="1"/>
    <col min="2" max="2" width="4.42578125" style="100" customWidth="1"/>
    <col min="3" max="3" width="18.5703125" style="100" customWidth="1"/>
    <col min="4" max="4" width="36.140625" style="100" customWidth="1"/>
    <col min="5" max="5" width="18.570312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0.85546875" style="100" customWidth="1"/>
    <col min="16" max="16" width="2.7109375" style="100" customWidth="1"/>
    <col min="17" max="17" width="11.42578125" style="100"/>
    <col min="18" max="19" width="12.7109375" style="100" customWidth="1"/>
    <col min="20" max="23" width="11.42578125" style="100"/>
    <col min="24" max="24" width="2.7109375" style="100" customWidth="1"/>
    <col min="25" max="25" width="6.28515625" style="100" customWidth="1"/>
    <col min="26" max="29" width="13.7109375" style="100" customWidth="1"/>
    <col min="30" max="30" width="11.42578125" style="100"/>
    <col min="31" max="31" width="9.42578125" style="100" customWidth="1"/>
    <col min="32" max="32" width="2.7109375" style="100" customWidth="1"/>
    <col min="33" max="38" width="11.42578125" style="100"/>
    <col min="39" max="39" width="14.42578125" style="100" customWidth="1"/>
    <col min="40" max="40" width="2.7109375" style="100" customWidth="1"/>
    <col min="41" max="41" width="11.42578125" style="100"/>
    <col min="42" max="44" width="19.140625" style="100" customWidth="1"/>
    <col min="45" max="45" width="14.7109375" style="100" customWidth="1"/>
    <col min="46" max="46" width="2.7109375" style="100" customWidth="1"/>
    <col min="47" max="47" width="7" style="100" customWidth="1"/>
    <col min="48" max="48" width="13.85546875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7109375" style="100" customWidth="1"/>
    <col min="60" max="60" width="11.42578125" style="100"/>
    <col min="61" max="61" width="19.140625" style="100" customWidth="1"/>
    <col min="62" max="62" width="2.7109375" style="100" customWidth="1"/>
    <col min="63" max="63" width="7.140625" style="100" customWidth="1"/>
    <col min="64" max="65" width="6.5703125" style="100" customWidth="1"/>
    <col min="66" max="66" width="9" style="100" customWidth="1"/>
    <col min="67" max="68" width="7" style="100" customWidth="1"/>
    <col min="69" max="69" width="8.7109375" style="100" customWidth="1"/>
    <col min="70" max="70" width="6.7109375" style="100" customWidth="1"/>
    <col min="71" max="71" width="9" style="100" customWidth="1"/>
    <col min="72" max="72" width="6.140625" style="100" customWidth="1"/>
    <col min="73" max="73" width="6.7109375" style="100" customWidth="1"/>
    <col min="74" max="74" width="2.7109375" style="100" customWidth="1"/>
    <col min="75" max="75" width="21" style="100" customWidth="1"/>
    <col min="76" max="79" width="11.42578125" style="100"/>
    <col min="80" max="80" width="16.28515625" style="100" customWidth="1"/>
    <col min="81" max="81" width="2.7109375" style="100" customWidth="1"/>
    <col min="82" max="82" width="16.85546875" style="100" customWidth="1"/>
    <col min="83" max="84" width="21" style="100" customWidth="1"/>
    <col min="85" max="87" width="11.42578125" style="100"/>
    <col min="88" max="88" width="2.7109375" style="100" customWidth="1"/>
    <col min="89" max="89" width="15" style="100" customWidth="1"/>
    <col min="90" max="90" width="8.28515625" style="100" customWidth="1"/>
    <col min="91" max="91" width="23.28515625" style="100" customWidth="1"/>
    <col min="92" max="92" width="14.7109375" style="100" customWidth="1"/>
    <col min="93" max="93" width="17.85546875" style="100" customWidth="1"/>
    <col min="94" max="16384" width="11.42578125" style="100"/>
  </cols>
  <sheetData>
    <row r="1" spans="1:92" ht="18.75" x14ac:dyDescent="0.25">
      <c r="A1" s="98"/>
      <c r="B1" s="99"/>
      <c r="C1" s="209" t="s">
        <v>1003</v>
      </c>
      <c r="D1" s="209"/>
      <c r="E1" s="209"/>
      <c r="G1" s="98"/>
      <c r="P1" s="98"/>
      <c r="X1" s="98"/>
      <c r="AF1" s="98"/>
      <c r="AN1" s="98"/>
      <c r="AT1" s="98"/>
      <c r="BC1" s="98"/>
      <c r="BJ1" s="98"/>
      <c r="BV1" s="98"/>
      <c r="CC1" s="98"/>
      <c r="CJ1" s="98"/>
    </row>
    <row r="2" spans="1:92" s="102" customFormat="1" ht="11.25" x14ac:dyDescent="0.25">
      <c r="A2" s="101">
        <v>0</v>
      </c>
      <c r="H2" s="103"/>
      <c r="Z2" s="207"/>
      <c r="AA2" s="207"/>
      <c r="AB2" s="207"/>
      <c r="AC2" s="207"/>
      <c r="AH2" s="207"/>
      <c r="AI2" s="207"/>
      <c r="AJ2" s="207"/>
      <c r="AK2" s="207"/>
      <c r="AV2" s="208"/>
      <c r="AW2" s="208"/>
      <c r="AX2" s="208"/>
      <c r="AY2" s="208"/>
      <c r="AZ2" s="208"/>
      <c r="BA2" s="208"/>
      <c r="BK2" s="208" t="s">
        <v>1004</v>
      </c>
      <c r="BL2" s="208"/>
      <c r="BM2" s="208"/>
      <c r="BN2" s="208"/>
      <c r="BO2" s="208"/>
      <c r="BP2" s="208"/>
      <c r="BQ2" s="208"/>
      <c r="BR2" s="208"/>
      <c r="BS2" s="208"/>
      <c r="BT2" s="208"/>
      <c r="CK2" s="103"/>
    </row>
    <row r="3" spans="1:92" s="102" customFormat="1" ht="11.25" x14ac:dyDescent="0.25">
      <c r="Z3" s="207" t="s">
        <v>1005</v>
      </c>
      <c r="AA3" s="207"/>
      <c r="AB3" s="207"/>
      <c r="AC3" s="207"/>
      <c r="AH3" s="207" t="s">
        <v>1006</v>
      </c>
      <c r="AI3" s="207"/>
      <c r="AJ3" s="207"/>
      <c r="AK3" s="207"/>
      <c r="AV3" s="208" t="s">
        <v>802</v>
      </c>
      <c r="AW3" s="208"/>
      <c r="AX3" s="208"/>
      <c r="AY3" s="208"/>
      <c r="AZ3" s="208"/>
      <c r="BA3" s="208"/>
      <c r="CK3" s="103"/>
    </row>
    <row r="4" spans="1:92" s="104" customFormat="1" ht="21.75" customHeight="1" x14ac:dyDescent="0.25">
      <c r="C4" s="207" t="s">
        <v>10</v>
      </c>
      <c r="D4" s="207"/>
      <c r="E4" s="207"/>
      <c r="I4" s="207" t="s">
        <v>33</v>
      </c>
      <c r="J4" s="207"/>
      <c r="K4" s="207"/>
      <c r="L4" s="207"/>
      <c r="M4" s="207"/>
      <c r="Q4" s="207" t="s">
        <v>1007</v>
      </c>
      <c r="R4" s="207"/>
      <c r="S4" s="207"/>
      <c r="T4" s="207"/>
      <c r="U4" s="207"/>
      <c r="V4" s="207"/>
      <c r="AP4" s="207" t="s">
        <v>1008</v>
      </c>
      <c r="AQ4" s="207"/>
      <c r="AR4" s="207"/>
      <c r="BE4" s="207" t="s">
        <v>802</v>
      </c>
      <c r="BF4" s="207"/>
      <c r="BG4" s="207"/>
      <c r="BK4" s="211" t="s">
        <v>1009</v>
      </c>
      <c r="BL4" s="210" t="s">
        <v>1010</v>
      </c>
      <c r="BM4" s="210" t="s">
        <v>1011</v>
      </c>
      <c r="BN4" s="210" t="s">
        <v>146</v>
      </c>
      <c r="BO4" s="210" t="s">
        <v>1012</v>
      </c>
      <c r="BP4" s="210" t="s">
        <v>1013</v>
      </c>
      <c r="BQ4" s="210" t="s">
        <v>1014</v>
      </c>
      <c r="BR4" s="210" t="s">
        <v>253</v>
      </c>
      <c r="BS4" s="212" t="s">
        <v>1015</v>
      </c>
      <c r="BT4" s="212" t="s">
        <v>260</v>
      </c>
      <c r="BU4" s="212" t="s">
        <v>273</v>
      </c>
      <c r="BX4" s="207" t="s">
        <v>132</v>
      </c>
      <c r="BY4" s="207"/>
      <c r="BZ4" s="207"/>
      <c r="CE4" s="207" t="s">
        <v>1016</v>
      </c>
      <c r="CF4" s="207"/>
      <c r="CK4" s="207" t="s">
        <v>41</v>
      </c>
      <c r="CL4" s="207"/>
      <c r="CM4" s="207"/>
      <c r="CN4" s="207"/>
    </row>
    <row r="5" spans="1:92" s="104" customFormat="1" ht="14.25" customHeight="1" x14ac:dyDescent="0.25">
      <c r="Z5" s="105" t="s">
        <v>1017</v>
      </c>
      <c r="AA5" s="106" t="s">
        <v>1018</v>
      </c>
      <c r="AB5" s="106" t="s">
        <v>75</v>
      </c>
      <c r="AC5" s="107" t="s">
        <v>75</v>
      </c>
      <c r="AH5" s="105" t="s">
        <v>1017</v>
      </c>
      <c r="AI5" s="106" t="s">
        <v>1018</v>
      </c>
      <c r="AJ5" s="106" t="s">
        <v>75</v>
      </c>
      <c r="AK5" s="107" t="s">
        <v>75</v>
      </c>
      <c r="AV5" s="211" t="s">
        <v>1019</v>
      </c>
      <c r="AW5" s="210" t="s">
        <v>1020</v>
      </c>
      <c r="AX5" s="210" t="s">
        <v>1021</v>
      </c>
      <c r="AY5" s="210" t="s">
        <v>103</v>
      </c>
      <c r="AZ5" s="210" t="s">
        <v>104</v>
      </c>
      <c r="BA5" s="212" t="s">
        <v>105</v>
      </c>
      <c r="BK5" s="211"/>
      <c r="BL5" s="210"/>
      <c r="BM5" s="210"/>
      <c r="BN5" s="210"/>
      <c r="BO5" s="210"/>
      <c r="BP5" s="210"/>
      <c r="BQ5" s="210"/>
      <c r="BR5" s="210"/>
      <c r="BS5" s="212"/>
      <c r="BT5" s="212"/>
      <c r="BU5" s="212"/>
    </row>
    <row r="6" spans="1:92" s="104" customFormat="1" ht="14.25" customHeight="1" x14ac:dyDescent="0.25">
      <c r="C6" s="108" t="s">
        <v>16</v>
      </c>
      <c r="D6" s="109" t="s">
        <v>1022</v>
      </c>
      <c r="E6" s="108" t="s">
        <v>20</v>
      </c>
      <c r="I6" s="110" t="s">
        <v>42</v>
      </c>
      <c r="J6" s="109" t="s">
        <v>1023</v>
      </c>
      <c r="K6" s="109" t="s">
        <v>56</v>
      </c>
      <c r="L6" s="109" t="s">
        <v>58</v>
      </c>
      <c r="M6" s="111" t="s">
        <v>1024</v>
      </c>
      <c r="N6" s="112" t="s">
        <v>1025</v>
      </c>
      <c r="O6" s="112"/>
      <c r="Q6" s="110" t="s">
        <v>1026</v>
      </c>
      <c r="R6" s="109" t="s">
        <v>1027</v>
      </c>
      <c r="S6" s="109" t="s">
        <v>1028</v>
      </c>
      <c r="T6" s="109" t="s">
        <v>694</v>
      </c>
      <c r="U6" s="109" t="s">
        <v>1029</v>
      </c>
      <c r="V6" s="111" t="s">
        <v>186</v>
      </c>
      <c r="Z6" s="113" t="s">
        <v>1030</v>
      </c>
      <c r="AA6" s="114" t="s">
        <v>1030</v>
      </c>
      <c r="AB6" s="114" t="s">
        <v>1031</v>
      </c>
      <c r="AC6" s="115" t="s">
        <v>1032</v>
      </c>
      <c r="AH6" s="113" t="s">
        <v>1030</v>
      </c>
      <c r="AI6" s="114" t="s">
        <v>1030</v>
      </c>
      <c r="AJ6" s="114" t="s">
        <v>1031</v>
      </c>
      <c r="AK6" s="115" t="s">
        <v>1032</v>
      </c>
      <c r="AP6" s="110" t="s">
        <v>1033</v>
      </c>
      <c r="AQ6" s="109" t="s">
        <v>94</v>
      </c>
      <c r="AR6" s="111" t="s">
        <v>1034</v>
      </c>
      <c r="AV6" s="211"/>
      <c r="AW6" s="210"/>
      <c r="AX6" s="210"/>
      <c r="AY6" s="210"/>
      <c r="AZ6" s="210"/>
      <c r="BA6" s="212"/>
      <c r="BE6" s="110" t="s">
        <v>107</v>
      </c>
      <c r="BF6" s="109" t="s">
        <v>108</v>
      </c>
      <c r="BG6" s="111" t="s">
        <v>1035</v>
      </c>
      <c r="BK6" s="211"/>
      <c r="BL6" s="210"/>
      <c r="BM6" s="210"/>
      <c r="BN6" s="210"/>
      <c r="BO6" s="210"/>
      <c r="BP6" s="210"/>
      <c r="BQ6" s="210"/>
      <c r="BR6" s="210"/>
      <c r="BS6" s="212"/>
      <c r="BT6" s="212"/>
      <c r="BU6" s="212"/>
      <c r="BX6" s="110" t="s">
        <v>1009</v>
      </c>
      <c r="BY6" s="109" t="s">
        <v>1036</v>
      </c>
      <c r="BZ6" s="111" t="s">
        <v>105</v>
      </c>
      <c r="CE6" s="110" t="s">
        <v>1037</v>
      </c>
      <c r="CF6" s="111" t="s">
        <v>1038</v>
      </c>
      <c r="CL6" s="110" t="s">
        <v>42</v>
      </c>
      <c r="CM6" s="111" t="s">
        <v>43</v>
      </c>
    </row>
    <row r="7" spans="1:92" s="116" customFormat="1" ht="21" customHeight="1" x14ac:dyDescent="0.25">
      <c r="C7" s="117">
        <f>DatosGenerales!C9</f>
        <v>20383</v>
      </c>
      <c r="D7" s="118">
        <f>SUM(DatosGenerales!C16:C20)</f>
        <v>2680</v>
      </c>
      <c r="E7" s="119">
        <f>SUM(DatosGenerales!C13:C15)</f>
        <v>17948</v>
      </c>
      <c r="I7" s="120">
        <f>DatosGenerales!C27</f>
        <v>1787</v>
      </c>
      <c r="J7" s="118">
        <f>DatosGenerales!C28</f>
        <v>322</v>
      </c>
      <c r="K7" s="117">
        <f>SUM(DatosGenerales!C29:C30)</f>
        <v>207</v>
      </c>
      <c r="L7" s="118">
        <f>DatosGenerales!C32</f>
        <v>1140</v>
      </c>
      <c r="M7" s="117">
        <f>DatosGenerales!C81</f>
        <v>1057</v>
      </c>
      <c r="N7" s="121">
        <f>L7-M7</f>
        <v>83</v>
      </c>
      <c r="O7" s="121"/>
      <c r="Q7" s="122">
        <f>DatosGenerales!C32</f>
        <v>1140</v>
      </c>
      <c r="R7" s="123">
        <f>DatosGenerales!C43</f>
        <v>1754</v>
      </c>
      <c r="S7" s="123">
        <f>DatosGenerales!C44</f>
        <v>63</v>
      </c>
      <c r="T7" s="123">
        <f>DatosGenerales!C55</f>
        <v>12</v>
      </c>
      <c r="U7" s="123">
        <f>DatosGenerales!C66</f>
        <v>4</v>
      </c>
      <c r="V7" s="124">
        <f>SUM(Q7:U7)</f>
        <v>2973</v>
      </c>
      <c r="Z7" s="120">
        <f>SUM(DatosGenerales!C90,DatosGenerales!C91,DatosGenerales!C93)</f>
        <v>929</v>
      </c>
      <c r="AA7" s="118">
        <f>SUM(DatosGenerales!C92,DatosGenerales!C94)</f>
        <v>742</v>
      </c>
      <c r="AB7" s="118">
        <f>DatosGenerales!C90</f>
        <v>649</v>
      </c>
      <c r="AC7" s="125">
        <f>DatosGenerales!C91</f>
        <v>200</v>
      </c>
      <c r="AH7" s="120">
        <f>SUM(DatosGenerales!C98,DatosGenerales!C99,DatosGenerales!C101)</f>
        <v>53</v>
      </c>
      <c r="AI7" s="118">
        <f>SUM(DatosGenerales!C100,DatosGenerales!C102)</f>
        <v>22</v>
      </c>
      <c r="AJ7" s="118">
        <f>DatosGenerales!C98</f>
        <v>33</v>
      </c>
      <c r="AK7" s="125">
        <f>DatosGenerales!C99</f>
        <v>13</v>
      </c>
      <c r="AP7" s="120">
        <f>SUM(DatosGenerales!C116:C117)</f>
        <v>132</v>
      </c>
      <c r="AQ7" s="118">
        <f>SUM(DatosGenerales!C118:C119)</f>
        <v>0</v>
      </c>
      <c r="AR7" s="125">
        <f>SUM(DatosGenerales!C120:C121)</f>
        <v>6</v>
      </c>
      <c r="AV7" s="120">
        <f>DatosGenerales!C125</f>
        <v>8</v>
      </c>
      <c r="AW7" s="118">
        <f>DatosGenerales!C126</f>
        <v>19</v>
      </c>
      <c r="AX7" s="118">
        <f>DatosGenerales!C127</f>
        <v>0</v>
      </c>
      <c r="AY7" s="118">
        <f>DatosGenerales!C128</f>
        <v>10</v>
      </c>
      <c r="AZ7" s="118">
        <f>DatosGenerales!C129</f>
        <v>21</v>
      </c>
      <c r="BA7" s="125">
        <f>DatosGenerales!C130</f>
        <v>0</v>
      </c>
      <c r="BE7" s="120">
        <f>DatosGenerales!C131</f>
        <v>12</v>
      </c>
      <c r="BF7" s="118">
        <f>DatosGenerales!C132</f>
        <v>43</v>
      </c>
      <c r="BG7" s="124">
        <f>DatosGenerales!C134</f>
        <v>15</v>
      </c>
      <c r="BK7" s="120">
        <f>DatosGenerales!C233</f>
        <v>1931</v>
      </c>
      <c r="BL7" s="123">
        <f>DatosGenerales!C237</f>
        <v>18</v>
      </c>
      <c r="BM7" s="123">
        <f>DatosGenerales!C271</f>
        <v>228</v>
      </c>
      <c r="BN7" s="123">
        <f>DatosGenerales!C273</f>
        <v>13</v>
      </c>
      <c r="BO7" s="123">
        <f>DatosGenerales!C283</f>
        <v>21</v>
      </c>
      <c r="BP7" s="123">
        <f>DatosGenerales!C287</f>
        <v>0</v>
      </c>
      <c r="BQ7" s="123">
        <f>DatosGenerales!C299</f>
        <v>17</v>
      </c>
      <c r="BR7" s="123">
        <f>DatosGenerales!C303</f>
        <v>39</v>
      </c>
      <c r="BS7" s="125">
        <f>DatosGenerales!C307</f>
        <v>555</v>
      </c>
      <c r="BT7" s="125">
        <f>DatosGenerales!C321</f>
        <v>181</v>
      </c>
      <c r="BU7" s="125">
        <f>DatosGenerales!C344</f>
        <v>1059</v>
      </c>
      <c r="BX7" s="120">
        <f>DatosGenerales!C176</f>
        <v>2366</v>
      </c>
      <c r="BY7" s="118">
        <f>DatosGenerales!C177</f>
        <v>1132</v>
      </c>
      <c r="BZ7" s="125">
        <f>DatosGenerales!C178</f>
        <v>1369</v>
      </c>
      <c r="CE7" s="120">
        <f>DatosGenerales!C184</f>
        <v>270</v>
      </c>
      <c r="CF7" s="125">
        <f>DatosGenerales!C187</f>
        <v>135</v>
      </c>
      <c r="CL7" s="120">
        <f>DatosGenerales!C35</f>
        <v>4657</v>
      </c>
      <c r="CM7" s="125">
        <f>DatosGenerales!C36</f>
        <v>2178</v>
      </c>
    </row>
    <row r="8" spans="1:92" x14ac:dyDescent="0.25">
      <c r="B8" s="126"/>
    </row>
    <row r="15" spans="1:92" x14ac:dyDescent="0.25">
      <c r="AV15" s="127"/>
      <c r="AW15" s="127"/>
      <c r="AX15" s="127"/>
      <c r="AY15" s="127"/>
      <c r="AZ15" s="127"/>
      <c r="BA15" s="127"/>
      <c r="BB15" s="127"/>
    </row>
    <row r="16" spans="1:92" ht="12.75" customHeight="1" x14ac:dyDescent="0.25">
      <c r="AV16" s="128"/>
      <c r="AW16" s="128"/>
      <c r="AX16" s="128"/>
      <c r="AY16" s="128"/>
      <c r="AZ16" s="128"/>
      <c r="BA16" s="128"/>
      <c r="BB16" s="127"/>
    </row>
    <row r="17" spans="19:92" x14ac:dyDescent="0.25">
      <c r="AV17" s="128"/>
      <c r="AW17" s="128"/>
      <c r="AX17" s="128"/>
      <c r="AY17" s="128"/>
      <c r="AZ17" s="128"/>
      <c r="BA17" s="128"/>
      <c r="BB17" s="127"/>
    </row>
    <row r="18" spans="19:92" x14ac:dyDescent="0.25">
      <c r="AV18" s="127"/>
      <c r="AW18" s="127"/>
      <c r="AX18" s="127"/>
      <c r="AY18" s="127"/>
      <c r="AZ18" s="127"/>
      <c r="BA18" s="127"/>
      <c r="BB18" s="127"/>
    </row>
    <row r="19" spans="19:92" x14ac:dyDescent="0.25">
      <c r="CN19" s="100" t="s">
        <v>1039</v>
      </c>
    </row>
    <row r="22" spans="19:92" x14ac:dyDescent="0.2">
      <c r="BK22" s="129" t="s">
        <v>1040</v>
      </c>
      <c r="BO22" s="129"/>
    </row>
    <row r="23" spans="19:92" x14ac:dyDescent="0.25">
      <c r="S23" s="130"/>
      <c r="Z23" s="131"/>
      <c r="AH23" s="131"/>
    </row>
    <row r="30" spans="19:92" x14ac:dyDescent="0.25">
      <c r="BJ30" s="132"/>
    </row>
    <row r="31" spans="19:92" s="104" customFormat="1" ht="12.75" customHeight="1" x14ac:dyDescent="0.25">
      <c r="BJ31" s="133"/>
    </row>
    <row r="32" spans="19:92" s="116" customFormat="1" ht="12" x14ac:dyDescent="0.25">
      <c r="BJ32" s="134"/>
    </row>
    <row r="33" spans="62:67" x14ac:dyDescent="0.25">
      <c r="BJ33" s="132"/>
    </row>
    <row r="38" spans="62:67" ht="15.75" x14ac:dyDescent="0.25">
      <c r="BN38" s="135" t="s">
        <v>1041</v>
      </c>
      <c r="BO38" s="136">
        <v>13</v>
      </c>
    </row>
    <row r="41" spans="62:67" x14ac:dyDescent="0.2">
      <c r="BK41" s="129" t="s">
        <v>1042</v>
      </c>
    </row>
    <row r="51" spans="63:73" x14ac:dyDescent="0.25">
      <c r="BK51" s="137" t="s">
        <v>1043</v>
      </c>
      <c r="BL51" s="137" t="s">
        <v>1043</v>
      </c>
      <c r="BM51" s="132"/>
    </row>
    <row r="52" spans="63:73" x14ac:dyDescent="0.25">
      <c r="BK52" s="137" t="s">
        <v>1044</v>
      </c>
      <c r="BL52" s="137" t="s">
        <v>1045</v>
      </c>
      <c r="BM52" s="133"/>
      <c r="BN52" s="104"/>
      <c r="BO52" s="104"/>
      <c r="BP52" s="104"/>
      <c r="BQ52" s="104"/>
      <c r="BR52" s="104"/>
      <c r="BS52" s="104"/>
      <c r="BT52" s="104"/>
      <c r="BU52" s="104"/>
    </row>
    <row r="53" spans="63:73" x14ac:dyDescent="0.25">
      <c r="BK53" s="138">
        <f>SUM(DatosGenerales!C220,DatosGenerales!C222,DatosGenerales!C224)</f>
        <v>836</v>
      </c>
      <c r="BL53" s="138">
        <f>SUM(DatosGenerales!C221,DatosGenerales!C223,DatosGenerales!C225)</f>
        <v>623</v>
      </c>
      <c r="BM53" s="134"/>
      <c r="BN53" s="116"/>
      <c r="BO53" s="116"/>
      <c r="BP53" s="116"/>
      <c r="BQ53" s="116"/>
      <c r="BR53" s="116"/>
      <c r="BS53" s="116"/>
      <c r="BT53" s="116"/>
      <c r="BU53" s="116"/>
    </row>
    <row r="55" spans="63:73" x14ac:dyDescent="0.2">
      <c r="BK55" s="129" t="s">
        <v>1046</v>
      </c>
    </row>
    <row r="65" spans="63:71" x14ac:dyDescent="0.25">
      <c r="BK65" s="137" t="s">
        <v>1047</v>
      </c>
      <c r="BL65" s="137" t="s">
        <v>1048</v>
      </c>
      <c r="BM65" s="137" t="s">
        <v>1049</v>
      </c>
      <c r="BN65" s="137"/>
    </row>
    <row r="66" spans="63:71" x14ac:dyDescent="0.25">
      <c r="BK66" s="138">
        <f>SUM(DatosGenerales!C220:C221)</f>
        <v>36</v>
      </c>
      <c r="BL66" s="138">
        <f>SUM(DatosGenerales!C222:C223)</f>
        <v>871</v>
      </c>
      <c r="BM66" s="138">
        <f>SUM(DatosGenerales!C224:C225)</f>
        <v>552</v>
      </c>
      <c r="BN66" s="138"/>
      <c r="BO66" s="116"/>
      <c r="BP66" s="116"/>
      <c r="BQ66" s="116"/>
      <c r="BR66" s="116"/>
      <c r="BS66" s="116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0" customWidth="1"/>
    <col min="2" max="2" width="7.85546875" style="140" customWidth="1"/>
    <col min="3" max="3" width="11.42578125" style="140"/>
    <col min="4" max="4" width="12" style="140" customWidth="1"/>
    <col min="5" max="5" width="51" style="140" customWidth="1"/>
    <col min="6" max="6" width="2.7109375" style="140" customWidth="1"/>
    <col min="7" max="7" width="7.85546875" style="140" customWidth="1"/>
    <col min="8" max="9" width="11.42578125" style="140"/>
    <col min="10" max="10" width="51" style="140" customWidth="1"/>
    <col min="11" max="11" width="2.7109375" style="140" customWidth="1"/>
    <col min="12" max="12" width="7.85546875" style="140" customWidth="1"/>
    <col min="13" max="14" width="11.42578125" style="140"/>
    <col min="15" max="15" width="51" style="140" customWidth="1"/>
    <col min="16" max="16" width="2.7109375" style="140" customWidth="1"/>
    <col min="17" max="17" width="7.85546875" style="140" customWidth="1"/>
    <col min="18" max="19" width="11.42578125" style="140"/>
    <col min="20" max="20" width="51" style="140" customWidth="1"/>
    <col min="21" max="21" width="2.7109375" style="140" customWidth="1"/>
    <col min="22" max="22" width="7.85546875" style="140" customWidth="1"/>
    <col min="23" max="24" width="11.42578125" style="140"/>
    <col min="25" max="25" width="51" style="140" customWidth="1"/>
    <col min="26" max="26" width="2.7109375" style="140" customWidth="1"/>
    <col min="27" max="27" width="7.85546875" style="140" customWidth="1"/>
    <col min="28" max="29" width="11.42578125" style="140"/>
    <col min="30" max="30" width="51" style="140" customWidth="1"/>
    <col min="31" max="31" width="2.7109375" style="140" customWidth="1"/>
    <col min="32" max="32" width="7.85546875" style="140" customWidth="1"/>
    <col min="33" max="34" width="11.42578125" style="140"/>
    <col min="35" max="35" width="51" style="140" customWidth="1"/>
    <col min="36" max="36" width="2.7109375" style="140" customWidth="1"/>
    <col min="37" max="37" width="7.85546875" style="140" customWidth="1"/>
    <col min="38" max="39" width="11.42578125" style="140"/>
    <col min="40" max="40" width="51" style="140" customWidth="1"/>
    <col min="41" max="41" width="2.7109375" style="140" customWidth="1"/>
    <col min="42" max="42" width="7.85546875" style="140" customWidth="1"/>
    <col min="43" max="44" width="11.42578125" style="140"/>
    <col min="45" max="45" width="51" style="140" customWidth="1"/>
    <col min="46" max="46" width="2.7109375" style="140" customWidth="1"/>
    <col min="47" max="47" width="7.85546875" style="140" customWidth="1"/>
    <col min="48" max="49" width="11.42578125" style="140"/>
    <col min="50" max="50" width="51" style="140" customWidth="1"/>
    <col min="51" max="51" width="2.7109375" style="140" customWidth="1"/>
    <col min="52" max="52" width="7.85546875" style="140" customWidth="1"/>
    <col min="53" max="54" width="11.42578125" style="140"/>
    <col min="55" max="55" width="51" style="140" customWidth="1"/>
    <col min="56" max="56" width="2.7109375" style="140" customWidth="1"/>
    <col min="57" max="57" width="7.85546875" style="140" customWidth="1"/>
    <col min="58" max="59" width="11.42578125" style="140"/>
    <col min="60" max="60" width="51" style="140" customWidth="1"/>
    <col min="61" max="61" width="2.7109375" style="140" customWidth="1"/>
    <col min="62" max="16384" width="11.42578125" style="140"/>
  </cols>
  <sheetData>
    <row r="1" spans="1:61" ht="18.75" customHeight="1" x14ac:dyDescent="0.2">
      <c r="A1" s="139"/>
      <c r="C1" s="129" t="s">
        <v>1050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F1" s="141"/>
      <c r="BI1" s="139"/>
    </row>
    <row r="2" spans="1:61" x14ac:dyDescent="0.2">
      <c r="BG2" s="142"/>
      <c r="BH2" s="141"/>
    </row>
    <row r="3" spans="1:61" s="129" customFormat="1" x14ac:dyDescent="0.2">
      <c r="C3" s="129" t="s">
        <v>1051</v>
      </c>
      <c r="H3" s="129" t="s">
        <v>1052</v>
      </c>
      <c r="M3" s="129" t="s">
        <v>1053</v>
      </c>
      <c r="R3" s="129" t="s">
        <v>1054</v>
      </c>
      <c r="W3" s="129" t="s">
        <v>1055</v>
      </c>
      <c r="AB3" s="129" t="s">
        <v>1056</v>
      </c>
      <c r="AG3" s="129" t="s">
        <v>1057</v>
      </c>
      <c r="AL3" s="129" t="s">
        <v>1058</v>
      </c>
      <c r="AQ3" s="129" t="s">
        <v>1059</v>
      </c>
      <c r="AV3" s="129" t="s">
        <v>1060</v>
      </c>
      <c r="BA3" s="129" t="s">
        <v>1061</v>
      </c>
      <c r="BF3" s="129" t="s">
        <v>1062</v>
      </c>
    </row>
    <row r="5" spans="1:61" x14ac:dyDescent="0.2">
      <c r="H5" s="141"/>
      <c r="I5" s="141"/>
      <c r="M5" s="141"/>
      <c r="N5" s="141"/>
      <c r="R5" s="141"/>
      <c r="S5" s="141"/>
      <c r="W5" s="141"/>
      <c r="X5" s="141"/>
      <c r="AB5" s="141"/>
      <c r="AC5" s="141"/>
      <c r="AG5" s="141"/>
      <c r="AH5" s="141"/>
      <c r="AL5" s="141"/>
      <c r="AM5" s="141"/>
      <c r="AQ5" s="141"/>
      <c r="AR5" s="141"/>
      <c r="AV5" s="141"/>
      <c r="AW5" s="141"/>
      <c r="BA5" s="141"/>
      <c r="BB5" s="141"/>
      <c r="BF5" s="141"/>
      <c r="BG5" s="141"/>
    </row>
    <row r="6" spans="1:61" x14ac:dyDescent="0.2">
      <c r="H6" s="141"/>
      <c r="I6" s="141"/>
      <c r="M6" s="141"/>
      <c r="N6" s="141"/>
      <c r="R6" s="141"/>
      <c r="S6" s="141"/>
      <c r="W6" s="141"/>
      <c r="X6" s="141"/>
      <c r="AB6" s="141"/>
      <c r="AC6" s="141"/>
      <c r="AG6" s="141"/>
      <c r="AH6" s="141"/>
      <c r="AL6" s="141"/>
      <c r="AM6" s="141"/>
      <c r="AQ6" s="141"/>
      <c r="AR6" s="141"/>
      <c r="AV6" s="141"/>
      <c r="AW6" s="141"/>
      <c r="BA6" s="141"/>
      <c r="BB6" s="141"/>
      <c r="BF6" s="141"/>
      <c r="BG6" s="141"/>
    </row>
    <row r="7" spans="1:61" x14ac:dyDescent="0.2">
      <c r="AB7" s="141"/>
      <c r="AC7" s="141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3" customFormat="1" ht="15.75" x14ac:dyDescent="0.25">
      <c r="C25" s="135" t="s">
        <v>1041</v>
      </c>
      <c r="D25" s="136">
        <v>100</v>
      </c>
      <c r="H25" s="135" t="s">
        <v>1041</v>
      </c>
      <c r="I25" s="136">
        <v>50</v>
      </c>
      <c r="M25" s="135" t="s">
        <v>1041</v>
      </c>
      <c r="N25" s="136">
        <v>10</v>
      </c>
      <c r="R25" s="135" t="s">
        <v>1041</v>
      </c>
      <c r="S25" s="136">
        <v>50</v>
      </c>
      <c r="W25" s="135" t="s">
        <v>1041</v>
      </c>
      <c r="X25" s="136">
        <v>50</v>
      </c>
      <c r="AB25" s="135" t="s">
        <v>1041</v>
      </c>
      <c r="AC25" s="136">
        <v>0</v>
      </c>
      <c r="AG25" s="135" t="s">
        <v>1041</v>
      </c>
      <c r="AH25" s="136">
        <v>0</v>
      </c>
      <c r="AL25" s="135" t="s">
        <v>1041</v>
      </c>
      <c r="AM25" s="136">
        <v>0</v>
      </c>
      <c r="AQ25" s="135" t="s">
        <v>1041</v>
      </c>
      <c r="AR25" s="136">
        <v>0</v>
      </c>
      <c r="AV25" s="135" t="s">
        <v>1041</v>
      </c>
      <c r="AW25" s="136">
        <v>10</v>
      </c>
      <c r="BA25" s="135" t="s">
        <v>1041</v>
      </c>
      <c r="BB25" s="136">
        <v>0</v>
      </c>
      <c r="BF25" s="135" t="s">
        <v>1041</v>
      </c>
      <c r="BG25" s="136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0" customWidth="1"/>
    <col min="2" max="2" width="4.42578125" style="100" customWidth="1"/>
    <col min="3" max="8" width="18.71093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7109375" style="100" customWidth="1"/>
    <col min="13" max="13" width="20.5703125" style="100" customWidth="1"/>
    <col min="14" max="16" width="20.7109375" style="100" customWidth="1"/>
    <col min="17" max="17" width="2.7109375" style="100" customWidth="1"/>
    <col min="18" max="18" width="4.5703125" style="100" customWidth="1"/>
    <col min="19" max="27" width="14.7109375" style="100" customWidth="1"/>
    <col min="28" max="28" width="4.5703125" style="100" customWidth="1"/>
    <col min="29" max="29" width="2.7109375" style="100" customWidth="1"/>
    <col min="30" max="30" width="4.5703125" style="100" customWidth="1"/>
    <col min="31" max="38" width="13.7109375" style="100" customWidth="1"/>
    <col min="39" max="39" width="13.28515625" style="100" customWidth="1"/>
    <col min="40" max="40" width="2.7109375" style="100" customWidth="1"/>
    <col min="41" max="41" width="4.5703125" style="100" customWidth="1"/>
    <col min="42" max="47" width="13.7109375" style="100" customWidth="1"/>
    <col min="48" max="48" width="4.5703125" style="100" customWidth="1"/>
    <col min="49" max="16384" width="11.42578125" style="100"/>
  </cols>
  <sheetData>
    <row r="1" spans="1:47" ht="19.7" customHeight="1" x14ac:dyDescent="0.25">
      <c r="A1" s="98"/>
      <c r="B1" s="99"/>
      <c r="C1" s="214" t="s">
        <v>1063</v>
      </c>
      <c r="D1" s="214"/>
      <c r="E1" s="214"/>
      <c r="F1" s="214"/>
      <c r="G1" s="214"/>
      <c r="H1" s="214"/>
      <c r="J1" s="98"/>
      <c r="Q1" s="98"/>
      <c r="AC1" s="98"/>
      <c r="AN1" s="98"/>
    </row>
    <row r="2" spans="1:47" s="102" customFormat="1" ht="12.4" customHeight="1" x14ac:dyDescent="0.25">
      <c r="I2" s="103"/>
      <c r="S2" s="103"/>
      <c r="T2" s="103"/>
    </row>
    <row r="3" spans="1:47" s="102" customFormat="1" ht="14.85" customHeight="1" x14ac:dyDescent="0.25">
      <c r="I3" s="100"/>
      <c r="L3" s="100"/>
      <c r="M3" s="100"/>
      <c r="N3" s="100"/>
      <c r="O3" s="100"/>
      <c r="P3" s="100"/>
      <c r="S3" s="103"/>
      <c r="T3" s="103"/>
    </row>
    <row r="4" spans="1:47" s="104" customFormat="1" ht="14.25" customHeight="1" x14ac:dyDescent="0.25">
      <c r="C4" s="207" t="s">
        <v>666</v>
      </c>
      <c r="D4" s="207"/>
      <c r="E4" s="207"/>
      <c r="F4" s="207"/>
      <c r="G4" s="207"/>
      <c r="H4" s="207"/>
      <c r="I4" s="100"/>
      <c r="L4" s="207" t="s">
        <v>888</v>
      </c>
      <c r="M4" s="207"/>
      <c r="N4" s="207"/>
      <c r="O4" s="207"/>
      <c r="P4" s="207"/>
      <c r="T4" s="207" t="s">
        <v>642</v>
      </c>
      <c r="U4" s="207"/>
      <c r="V4" s="207"/>
      <c r="W4" s="207"/>
      <c r="X4" s="207"/>
      <c r="Y4" s="207"/>
      <c r="Z4" s="207"/>
      <c r="AA4" s="207"/>
      <c r="AE4" s="207" t="s">
        <v>1064</v>
      </c>
      <c r="AF4" s="207"/>
      <c r="AG4" s="207"/>
      <c r="AH4" s="207"/>
      <c r="AI4" s="207"/>
      <c r="AJ4" s="207"/>
      <c r="AK4" s="207"/>
      <c r="AL4" s="207"/>
      <c r="AP4" s="207" t="s">
        <v>940</v>
      </c>
      <c r="AQ4" s="207"/>
      <c r="AR4" s="207"/>
      <c r="AS4" s="207"/>
      <c r="AT4" s="207"/>
      <c r="AU4" s="207"/>
    </row>
    <row r="5" spans="1:47" s="104" customFormat="1" ht="14.25" customHeight="1" x14ac:dyDescent="0.25">
      <c r="I5" s="100"/>
      <c r="AC5" s="102"/>
      <c r="AN5" s="102"/>
    </row>
    <row r="6" spans="1:47" s="104" customFormat="1" ht="14.25" customHeight="1" x14ac:dyDescent="0.25">
      <c r="I6" s="100"/>
      <c r="L6" s="215" t="s">
        <v>76</v>
      </c>
      <c r="M6" s="216" t="s">
        <v>1065</v>
      </c>
      <c r="N6" s="216" t="s">
        <v>1066</v>
      </c>
      <c r="O6" s="217" t="s">
        <v>663</v>
      </c>
      <c r="P6" s="217"/>
      <c r="Q6" s="144"/>
      <c r="AC6" s="102"/>
      <c r="AN6" s="102"/>
    </row>
    <row r="7" spans="1:47" s="104" customFormat="1" ht="20.85" customHeight="1" x14ac:dyDescent="0.25">
      <c r="C7" s="213" t="s">
        <v>203</v>
      </c>
      <c r="D7" s="108" t="s">
        <v>16</v>
      </c>
      <c r="E7" s="145" t="s">
        <v>667</v>
      </c>
      <c r="F7" s="145" t="s">
        <v>668</v>
      </c>
      <c r="G7" s="111" t="s">
        <v>669</v>
      </c>
      <c r="H7" s="111" t="s">
        <v>670</v>
      </c>
      <c r="I7" s="100"/>
      <c r="K7" s="144"/>
      <c r="L7" s="215"/>
      <c r="M7" s="216"/>
      <c r="N7" s="216"/>
      <c r="O7" s="109" t="s">
        <v>664</v>
      </c>
      <c r="P7" s="111" t="s">
        <v>665</v>
      </c>
      <c r="Q7" s="144"/>
      <c r="S7" s="146" t="s">
        <v>643</v>
      </c>
      <c r="T7" s="147" t="s">
        <v>281</v>
      </c>
      <c r="U7" s="147" t="s">
        <v>1067</v>
      </c>
      <c r="V7" s="147" t="s">
        <v>649</v>
      </c>
      <c r="W7" s="147" t="s">
        <v>650</v>
      </c>
      <c r="X7" s="147" t="s">
        <v>651</v>
      </c>
      <c r="Y7" s="147" t="s">
        <v>1068</v>
      </c>
      <c r="Z7" s="147" t="s">
        <v>652</v>
      </c>
      <c r="AA7" s="146" t="s">
        <v>641</v>
      </c>
      <c r="AE7" s="148" t="s">
        <v>625</v>
      </c>
      <c r="AF7" s="147" t="s">
        <v>309</v>
      </c>
      <c r="AG7" s="147" t="s">
        <v>626</v>
      </c>
      <c r="AH7" s="147" t="s">
        <v>627</v>
      </c>
      <c r="AI7" s="147" t="s">
        <v>628</v>
      </c>
      <c r="AJ7" s="146" t="s">
        <v>629</v>
      </c>
      <c r="AK7" s="147" t="s">
        <v>630</v>
      </c>
      <c r="AL7" s="147" t="s">
        <v>405</v>
      </c>
      <c r="AM7" s="146" t="s">
        <v>631</v>
      </c>
      <c r="AP7" s="148" t="s">
        <v>941</v>
      </c>
      <c r="AQ7" s="148" t="s">
        <v>942</v>
      </c>
      <c r="AR7" s="147" t="s">
        <v>943</v>
      </c>
      <c r="AS7" s="147" t="s">
        <v>944</v>
      </c>
      <c r="AT7" s="147" t="s">
        <v>684</v>
      </c>
      <c r="AU7" s="146" t="s">
        <v>945</v>
      </c>
    </row>
    <row r="8" spans="1:47" s="116" customFormat="1" ht="14.85" customHeight="1" x14ac:dyDescent="0.25">
      <c r="C8" s="213"/>
      <c r="D8" s="123">
        <f>DatosMenores!C50</f>
        <v>867</v>
      </c>
      <c r="E8" s="123">
        <f>DatosMenores!C51</f>
        <v>0</v>
      </c>
      <c r="F8" s="123">
        <f>DatosMenores!C52</f>
        <v>0</v>
      </c>
      <c r="G8" s="123">
        <f>DatosMenores!C53</f>
        <v>48</v>
      </c>
      <c r="H8" s="117">
        <f>DatosMenores!C54</f>
        <v>19</v>
      </c>
      <c r="I8" s="100"/>
      <c r="L8" s="117">
        <f>DatosMenores!C44</f>
        <v>13</v>
      </c>
      <c r="M8" s="118">
        <f>DatosMenores!C45</f>
        <v>21</v>
      </c>
      <c r="N8" s="118">
        <f>DatosMenores!C46</f>
        <v>142</v>
      </c>
      <c r="O8" s="118">
        <f>DatosMenores!C47</f>
        <v>0</v>
      </c>
      <c r="P8" s="119">
        <f>DatosMenores!C48</f>
        <v>0</v>
      </c>
      <c r="S8" s="117">
        <f>DatosMenores!C26</f>
        <v>169</v>
      </c>
      <c r="T8" s="118">
        <f>SUM(DatosMenores!C27:C30)</f>
        <v>38</v>
      </c>
      <c r="U8" s="118">
        <f>DatosMenores!C31</f>
        <v>0</v>
      </c>
      <c r="V8" s="118">
        <f>DatosMenores!C32</f>
        <v>145</v>
      </c>
      <c r="W8" s="118">
        <f>DatosMenores!C33</f>
        <v>33</v>
      </c>
      <c r="X8" s="118">
        <f>DatosMenores!C34</f>
        <v>0</v>
      </c>
      <c r="Y8" s="118">
        <f>DatosMenores!C36</f>
        <v>6</v>
      </c>
      <c r="Z8" s="118">
        <f>DatosMenores!C35</f>
        <v>4</v>
      </c>
      <c r="AA8" s="119">
        <f>DatosMenores!C37</f>
        <v>67</v>
      </c>
      <c r="AC8" s="102"/>
      <c r="AE8" s="122">
        <f>DatosMenores!C5</f>
        <v>0</v>
      </c>
      <c r="AF8" s="123">
        <f>DatosMenores!C6</f>
        <v>325</v>
      </c>
      <c r="AG8" s="123">
        <f>DatosMenores!C7</f>
        <v>6</v>
      </c>
      <c r="AH8" s="123">
        <f>DatosMenores!C8</f>
        <v>4</v>
      </c>
      <c r="AI8" s="123">
        <f>DatosMenores!C9</f>
        <v>90</v>
      </c>
      <c r="AJ8" s="117">
        <f>DatosMenores!C10</f>
        <v>28</v>
      </c>
      <c r="AK8" s="123">
        <f>DatosMenores!C11</f>
        <v>117</v>
      </c>
      <c r="AL8" s="123">
        <f>DatosMenores!C12</f>
        <v>96</v>
      </c>
      <c r="AM8" s="119">
        <f>DatosMenores!C13</f>
        <v>6</v>
      </c>
      <c r="AN8" s="102"/>
      <c r="AP8" s="122">
        <f>DatosMenores!C61</f>
        <v>30</v>
      </c>
      <c r="AQ8" s="122">
        <f>DatosMenores!C62</f>
        <v>10</v>
      </c>
      <c r="AR8" s="123">
        <f>DatosMenores!C63</f>
        <v>325</v>
      </c>
      <c r="AS8" s="123">
        <f>DatosMenores!C66</f>
        <v>1</v>
      </c>
      <c r="AT8" s="123">
        <f>DatosMenores!C67</f>
        <v>21</v>
      </c>
      <c r="AU8" s="117">
        <f>DatosMenores!C68</f>
        <v>0</v>
      </c>
    </row>
    <row r="9" spans="1:47" ht="14.85" customHeight="1" x14ac:dyDescent="0.25">
      <c r="B9" s="126"/>
      <c r="C9" s="213" t="s">
        <v>671</v>
      </c>
      <c r="D9" s="108" t="s">
        <v>672</v>
      </c>
      <c r="E9" s="109" t="s">
        <v>673</v>
      </c>
      <c r="F9" s="111" t="s">
        <v>674</v>
      </c>
      <c r="G9" s="111" t="s">
        <v>675</v>
      </c>
      <c r="H9" s="111" t="s">
        <v>670</v>
      </c>
      <c r="AC9" s="104"/>
      <c r="AE9" s="149"/>
      <c r="AN9" s="104"/>
      <c r="AQ9" s="150"/>
      <c r="AR9" s="151"/>
    </row>
    <row r="10" spans="1:47" ht="29.85" customHeight="1" x14ac:dyDescent="0.25">
      <c r="C10" s="213"/>
      <c r="D10" s="117">
        <f>DatosMenores!C55</f>
        <v>380</v>
      </c>
      <c r="E10" s="118">
        <f>DatosMenores!C56</f>
        <v>43</v>
      </c>
      <c r="F10" s="125">
        <f>DatosMenores!C57</f>
        <v>2</v>
      </c>
      <c r="G10" s="125">
        <f>DatosMenores!C58</f>
        <v>198</v>
      </c>
      <c r="H10" s="125">
        <f>DatosMenores!C59</f>
        <v>84</v>
      </c>
      <c r="AE10" s="148" t="s">
        <v>632</v>
      </c>
      <c r="AF10" s="147" t="s">
        <v>475</v>
      </c>
      <c r="AG10" s="147" t="s">
        <v>633</v>
      </c>
      <c r="AH10" s="147" t="s">
        <v>1069</v>
      </c>
      <c r="AI10" s="147" t="s">
        <v>635</v>
      </c>
      <c r="AJ10" s="147" t="s">
        <v>636</v>
      </c>
      <c r="AK10" s="147" t="s">
        <v>637</v>
      </c>
      <c r="AL10" s="146" t="s">
        <v>105</v>
      </c>
      <c r="AP10" s="148" t="s">
        <v>223</v>
      </c>
      <c r="AQ10" s="147" t="s">
        <v>946</v>
      </c>
      <c r="AR10" s="147" t="s">
        <v>947</v>
      </c>
      <c r="AS10" s="148" t="s">
        <v>1070</v>
      </c>
      <c r="AT10" s="146" t="s">
        <v>1071</v>
      </c>
    </row>
    <row r="11" spans="1:47" ht="14.85" customHeight="1" x14ac:dyDescent="0.25">
      <c r="AD11" s="127"/>
      <c r="AE11" s="122">
        <f>DatosMenores!C14</f>
        <v>2</v>
      </c>
      <c r="AF11" s="123">
        <f>DatosMenores!C15</f>
        <v>4</v>
      </c>
      <c r="AG11" s="123">
        <f>DatosMenores!C16</f>
        <v>26</v>
      </c>
      <c r="AH11" s="123">
        <f>DatosMenores!C17</f>
        <v>0</v>
      </c>
      <c r="AI11" s="123">
        <f>DatosMenores!C18</f>
        <v>0</v>
      </c>
      <c r="AJ11" s="123">
        <f>DatosMenores!C19</f>
        <v>4</v>
      </c>
      <c r="AK11" s="123">
        <f>DatosMenores!C20</f>
        <v>0</v>
      </c>
      <c r="AL11" s="119">
        <f>DatosMenores!C21</f>
        <v>156</v>
      </c>
      <c r="AP11" s="122">
        <f>DatosMenores!C70</f>
        <v>0</v>
      </c>
      <c r="AQ11" s="123">
        <f>DatosMenores!C69</f>
        <v>12</v>
      </c>
      <c r="AR11" s="123">
        <f>DatosMenores!C71</f>
        <v>0</v>
      </c>
      <c r="AS11" s="122">
        <f>DatosMenores!C64</f>
        <v>0</v>
      </c>
      <c r="AT11" s="117">
        <f>DatosMenores!C65</f>
        <v>18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7109375" style="154" customWidth="1"/>
    <col min="4" max="4" width="16.85546875" style="154" customWidth="1"/>
    <col min="5" max="5" width="6.140625" style="154" customWidth="1"/>
    <col min="6" max="6" width="30.71093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" style="156" customWidth="1"/>
    <col min="29" max="29" width="2.7109375" style="156" customWidth="1"/>
    <col min="30" max="16384" width="11.42578125" style="154"/>
  </cols>
  <sheetData>
    <row r="1" spans="1:29" ht="18.75" x14ac:dyDescent="0.2">
      <c r="A1" s="152"/>
      <c r="B1" s="153"/>
      <c r="C1" s="218" t="s">
        <v>1072</v>
      </c>
      <c r="D1" s="218"/>
      <c r="E1" s="218"/>
      <c r="F1" s="218"/>
      <c r="I1" s="155"/>
      <c r="N1" s="155"/>
      <c r="S1" s="155"/>
      <c r="X1" s="155"/>
      <c r="AC1" s="155"/>
    </row>
    <row r="2" spans="1:29" s="157" customFormat="1" ht="12" x14ac:dyDescent="0.2">
      <c r="C2" s="158"/>
      <c r="F2" s="159"/>
      <c r="G2" s="159"/>
      <c r="H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29" ht="12.95" customHeight="1" x14ac:dyDescent="0.2">
      <c r="C3" s="219" t="s">
        <v>1073</v>
      </c>
      <c r="D3" s="219"/>
      <c r="E3" s="160"/>
      <c r="F3" s="219" t="s">
        <v>888</v>
      </c>
      <c r="G3" s="219"/>
      <c r="H3" s="161"/>
      <c r="I3" s="162"/>
      <c r="J3" s="162"/>
      <c r="K3" s="162" t="s">
        <v>1074</v>
      </c>
      <c r="L3" s="162"/>
      <c r="M3" s="162"/>
      <c r="N3" s="162"/>
      <c r="O3" s="162"/>
      <c r="P3" s="162" t="s">
        <v>1075</v>
      </c>
      <c r="Q3" s="162"/>
      <c r="R3" s="162"/>
      <c r="S3" s="162"/>
      <c r="T3" s="162"/>
      <c r="U3" s="162" t="s">
        <v>1076</v>
      </c>
      <c r="V3" s="162"/>
      <c r="W3" s="162"/>
      <c r="X3" s="162"/>
      <c r="Y3" s="162"/>
      <c r="Z3" s="162" t="s">
        <v>188</v>
      </c>
      <c r="AA3" s="162"/>
      <c r="AB3" s="162"/>
      <c r="AC3" s="162"/>
    </row>
    <row r="4" spans="1:29" x14ac:dyDescent="0.2">
      <c r="C4" s="163" t="s">
        <v>1077</v>
      </c>
      <c r="D4" s="164">
        <f>DatosViolenciaDoméstica!C5</f>
        <v>260</v>
      </c>
      <c r="E4" s="160"/>
      <c r="F4" s="163" t="s">
        <v>1078</v>
      </c>
      <c r="G4" s="165">
        <f>DatosViolenciaDoméstica!E59</f>
        <v>250</v>
      </c>
      <c r="H4" s="166"/>
    </row>
    <row r="5" spans="1:29" x14ac:dyDescent="0.2">
      <c r="C5" s="163" t="s">
        <v>10</v>
      </c>
      <c r="D5" s="164">
        <f>DatosViolenciaDoméstica!C6</f>
        <v>229</v>
      </c>
      <c r="E5" s="160"/>
      <c r="F5" s="163" t="s">
        <v>1079</v>
      </c>
      <c r="G5" s="167">
        <f>DatosViolenciaDoméstica!F59</f>
        <v>77</v>
      </c>
      <c r="H5" s="166"/>
      <c r="K5" s="168"/>
      <c r="L5" s="168"/>
      <c r="P5" s="168"/>
      <c r="Q5" s="168"/>
      <c r="U5" s="168"/>
      <c r="V5" s="168"/>
      <c r="Z5" s="168"/>
      <c r="AA5" s="168"/>
    </row>
    <row r="6" spans="1:29" x14ac:dyDescent="0.2">
      <c r="C6" s="163" t="s">
        <v>1080</v>
      </c>
      <c r="D6" s="164">
        <f>DatosViolenciaDoméstica!C7</f>
        <v>190</v>
      </c>
      <c r="E6" s="160"/>
    </row>
    <row r="7" spans="1:29" x14ac:dyDescent="0.2">
      <c r="C7" s="163" t="s">
        <v>53</v>
      </c>
      <c r="D7" s="164">
        <f>DatosViolenciaDoméstica!C8</f>
        <v>0</v>
      </c>
      <c r="E7" s="160"/>
    </row>
    <row r="8" spans="1:29" x14ac:dyDescent="0.2">
      <c r="C8" s="163" t="s">
        <v>1081</v>
      </c>
      <c r="D8" s="164">
        <f>DatosViolenciaDoméstica!C9</f>
        <v>0</v>
      </c>
      <c r="E8" s="160"/>
    </row>
    <row r="9" spans="1:29" x14ac:dyDescent="0.2">
      <c r="C9" s="163" t="s">
        <v>1082</v>
      </c>
      <c r="D9" s="164">
        <f>SUM(DatosViolenciaDoméstica!C10:C11)</f>
        <v>0</v>
      </c>
      <c r="E9" s="160"/>
      <c r="G9" s="160"/>
    </row>
    <row r="10" spans="1:29" x14ac:dyDescent="0.2">
      <c r="C10" s="160"/>
      <c r="D10" s="160"/>
      <c r="G10" s="160"/>
    </row>
    <row r="21" spans="6:29" x14ac:dyDescent="0.2">
      <c r="F21" s="169"/>
      <c r="G21" s="169"/>
    </row>
    <row r="22" spans="6:29" s="169" customFormat="1" ht="12.75" customHeight="1" x14ac:dyDescent="0.2">
      <c r="F22" s="170"/>
      <c r="G22" s="170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</row>
    <row r="23" spans="6:29" s="170" customFormat="1" x14ac:dyDescent="0.2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</row>
    <row r="24" spans="6:29" x14ac:dyDescent="0.2">
      <c r="AB24" s="154"/>
      <c r="AC24" s="154"/>
    </row>
    <row r="25" spans="6:29" ht="15.75" x14ac:dyDescent="0.25">
      <c r="I25" s="171"/>
      <c r="J25" s="171"/>
      <c r="K25" s="172" t="s">
        <v>1041</v>
      </c>
      <c r="L25" s="173">
        <v>0</v>
      </c>
      <c r="M25" s="171"/>
      <c r="N25" s="171"/>
      <c r="O25" s="171"/>
      <c r="P25" s="172" t="s">
        <v>1041</v>
      </c>
      <c r="Q25" s="173">
        <v>0</v>
      </c>
      <c r="R25" s="171"/>
      <c r="S25" s="171"/>
      <c r="T25" s="171"/>
      <c r="U25" s="172" t="s">
        <v>1041</v>
      </c>
      <c r="V25" s="173">
        <v>0</v>
      </c>
      <c r="W25" s="171"/>
      <c r="X25" s="171"/>
      <c r="Y25" s="171"/>
      <c r="Z25" s="171"/>
      <c r="AA25" s="171"/>
      <c r="AB25" s="154"/>
      <c r="AC25" s="15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7109375" style="154" customWidth="1"/>
    <col min="4" max="4" width="16.85546875" style="154" customWidth="1"/>
    <col min="5" max="5" width="6.140625" style="154" customWidth="1"/>
    <col min="6" max="6" width="30.71093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" style="156" customWidth="1"/>
    <col min="29" max="29" width="2.7109375" style="156" customWidth="1"/>
    <col min="30" max="16384" width="11.42578125" style="154"/>
  </cols>
  <sheetData>
    <row r="1" spans="1:29" ht="18.75" x14ac:dyDescent="0.2">
      <c r="A1" s="152"/>
      <c r="B1" s="153"/>
      <c r="C1" s="218" t="s">
        <v>1083</v>
      </c>
      <c r="D1" s="218"/>
      <c r="E1" s="218"/>
      <c r="F1" s="218"/>
      <c r="I1" s="155"/>
      <c r="N1" s="155"/>
      <c r="S1" s="155"/>
      <c r="X1" s="155"/>
      <c r="AC1" s="155"/>
    </row>
    <row r="2" spans="1:29" s="157" customFormat="1" ht="12" x14ac:dyDescent="0.2">
      <c r="C2" s="158"/>
      <c r="F2" s="159"/>
      <c r="G2" s="159"/>
      <c r="H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29" ht="12.95" customHeight="1" x14ac:dyDescent="0.2">
      <c r="C3" s="219" t="s">
        <v>1073</v>
      </c>
      <c r="D3" s="219"/>
      <c r="E3" s="160"/>
      <c r="F3" s="219" t="s">
        <v>888</v>
      </c>
      <c r="G3" s="219"/>
      <c r="H3" s="161"/>
      <c r="I3" s="162"/>
      <c r="J3" s="162"/>
      <c r="K3" s="162" t="s">
        <v>1074</v>
      </c>
      <c r="L3" s="162"/>
      <c r="M3" s="162"/>
      <c r="N3" s="162"/>
      <c r="O3" s="162"/>
      <c r="P3" s="162" t="s">
        <v>1075</v>
      </c>
      <c r="Q3" s="162"/>
      <c r="R3" s="162"/>
      <c r="S3" s="162"/>
      <c r="T3" s="162"/>
      <c r="U3" s="162" t="s">
        <v>1076</v>
      </c>
      <c r="V3" s="162"/>
      <c r="W3" s="162"/>
      <c r="X3" s="162"/>
      <c r="Y3" s="162"/>
      <c r="Z3" s="162" t="s">
        <v>188</v>
      </c>
      <c r="AA3" s="162"/>
      <c r="AB3" s="162"/>
      <c r="AC3" s="162"/>
    </row>
    <row r="4" spans="1:29" x14ac:dyDescent="0.2">
      <c r="C4" s="163" t="s">
        <v>10</v>
      </c>
      <c r="D4" s="164">
        <f>DatosViolenciaGénero!C7</f>
        <v>511</v>
      </c>
      <c r="E4" s="160"/>
      <c r="F4" s="163" t="s">
        <v>1078</v>
      </c>
      <c r="G4" s="165">
        <f>DatosViolenciaGénero!E72</f>
        <v>609</v>
      </c>
      <c r="H4" s="166"/>
    </row>
    <row r="5" spans="1:29" x14ac:dyDescent="0.2">
      <c r="C5" s="163" t="s">
        <v>33</v>
      </c>
      <c r="D5" s="164">
        <f>DatosViolenciaGénero!C5</f>
        <v>860</v>
      </c>
      <c r="E5" s="160"/>
      <c r="F5" s="163" t="s">
        <v>1079</v>
      </c>
      <c r="G5" s="165">
        <f>DatosViolenciaGénero!F72</f>
        <v>274</v>
      </c>
      <c r="H5" s="166"/>
      <c r="K5" s="168"/>
      <c r="L5" s="168"/>
      <c r="P5" s="168"/>
      <c r="Q5" s="168"/>
      <c r="U5" s="168"/>
      <c r="V5" s="168"/>
      <c r="Z5" s="168"/>
      <c r="AA5" s="168"/>
    </row>
    <row r="6" spans="1:29" x14ac:dyDescent="0.2">
      <c r="C6" s="163" t="s">
        <v>1080</v>
      </c>
      <c r="D6" s="174">
        <f>DatosViolenciaGénero!C8</f>
        <v>415</v>
      </c>
      <c r="G6" s="160"/>
    </row>
    <row r="7" spans="1:29" x14ac:dyDescent="0.2">
      <c r="C7" s="163" t="s">
        <v>53</v>
      </c>
      <c r="D7" s="174">
        <f>DatosViolenciaGénero!C9</f>
        <v>0</v>
      </c>
      <c r="E7" s="160"/>
      <c r="F7" s="160"/>
      <c r="G7" s="160"/>
    </row>
    <row r="8" spans="1:29" x14ac:dyDescent="0.2">
      <c r="C8" s="163" t="s">
        <v>1084</v>
      </c>
      <c r="D8" s="164">
        <f>DatosViolenciaGénero!C11</f>
        <v>0</v>
      </c>
      <c r="E8" s="160"/>
    </row>
    <row r="9" spans="1:29" x14ac:dyDescent="0.2">
      <c r="C9" s="163" t="s">
        <v>1085</v>
      </c>
      <c r="D9" s="164">
        <f>DatosViolenciaGénero!C12</f>
        <v>2</v>
      </c>
      <c r="E9" s="160"/>
    </row>
    <row r="10" spans="1:29" x14ac:dyDescent="0.2">
      <c r="C10" s="163" t="s">
        <v>1077</v>
      </c>
      <c r="D10" s="174">
        <f>DatosViolenciaGénero!C6</f>
        <v>721</v>
      </c>
      <c r="G10" s="160"/>
    </row>
    <row r="11" spans="1:29" x14ac:dyDescent="0.2">
      <c r="C11" s="163" t="s">
        <v>1081</v>
      </c>
      <c r="D11" s="174">
        <f>DatosViolenciaGénero!C10</f>
        <v>0</v>
      </c>
      <c r="G11" s="160"/>
    </row>
    <row r="20" spans="3:29" x14ac:dyDescent="0.2">
      <c r="C20" s="169"/>
      <c r="D20" s="169"/>
    </row>
    <row r="21" spans="3:29" x14ac:dyDescent="0.2">
      <c r="C21" s="170"/>
      <c r="D21" s="170"/>
    </row>
    <row r="22" spans="3:29" s="169" customFormat="1" ht="12.75" customHeight="1" x14ac:dyDescent="0.2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</row>
    <row r="23" spans="3:29" s="170" customFormat="1" x14ac:dyDescent="0.2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</row>
    <row r="24" spans="3:29" x14ac:dyDescent="0.2">
      <c r="AB24" s="154"/>
      <c r="AC24" s="154"/>
    </row>
    <row r="25" spans="3:29" ht="15.75" x14ac:dyDescent="0.25">
      <c r="I25" s="171"/>
      <c r="J25" s="171"/>
      <c r="K25" s="172" t="s">
        <v>1041</v>
      </c>
      <c r="L25" s="173">
        <v>0</v>
      </c>
      <c r="M25" s="171"/>
      <c r="N25" s="171"/>
      <c r="O25" s="171"/>
      <c r="P25" s="172" t="s">
        <v>1041</v>
      </c>
      <c r="Q25" s="173">
        <v>0</v>
      </c>
      <c r="R25" s="171"/>
      <c r="S25" s="171"/>
      <c r="T25" s="171"/>
      <c r="U25" s="172" t="s">
        <v>1041</v>
      </c>
      <c r="V25" s="173">
        <v>0</v>
      </c>
      <c r="W25" s="171"/>
      <c r="X25" s="171"/>
      <c r="Y25" s="171"/>
      <c r="Z25" s="171"/>
      <c r="AA25" s="171"/>
      <c r="AB25" s="154"/>
      <c r="AC25" s="15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4" width="11.42578125" style="176"/>
    <col min="15" max="15" width="54.140625" style="176" customWidth="1"/>
    <col min="16" max="16" width="2.7109375" style="176" customWidth="1"/>
    <col min="17" max="16384" width="11.42578125" style="178"/>
  </cols>
  <sheetData>
    <row r="1" spans="1:16" x14ac:dyDescent="0.2">
      <c r="A1" s="175"/>
      <c r="C1" s="220" t="s">
        <v>1086</v>
      </c>
      <c r="D1" s="220"/>
      <c r="E1" s="220"/>
      <c r="F1" s="175"/>
      <c r="H1" s="177"/>
      <c r="I1" s="177"/>
      <c r="J1" s="177"/>
      <c r="K1" s="175"/>
      <c r="P1" s="175"/>
    </row>
    <row r="2" spans="1:16" s="179" customFormat="1" ht="12" x14ac:dyDescent="0.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</row>
    <row r="3" spans="1:16" ht="12.95" customHeight="1" x14ac:dyDescent="0.2">
      <c r="A3" s="180"/>
      <c r="B3" s="180"/>
      <c r="C3" s="180" t="s">
        <v>1087</v>
      </c>
      <c r="D3" s="180"/>
      <c r="E3" s="180"/>
      <c r="F3" s="180"/>
      <c r="G3" s="180"/>
      <c r="H3" s="180" t="s">
        <v>1088</v>
      </c>
      <c r="I3" s="180"/>
      <c r="J3" s="180"/>
      <c r="K3" s="180"/>
      <c r="L3" s="180"/>
      <c r="M3" s="180" t="s">
        <v>1089</v>
      </c>
      <c r="N3" s="180"/>
      <c r="O3" s="180"/>
      <c r="P3" s="180"/>
    </row>
    <row r="5" spans="1:16" x14ac:dyDescent="0.2">
      <c r="C5" s="181"/>
      <c r="D5" s="181"/>
      <c r="H5" s="181"/>
      <c r="I5" s="181"/>
      <c r="M5" s="181"/>
      <c r="N5" s="181"/>
    </row>
    <row r="6" spans="1:16" x14ac:dyDescent="0.2">
      <c r="C6" s="181"/>
      <c r="D6" s="181"/>
      <c r="H6" s="181"/>
      <c r="I6" s="181"/>
      <c r="M6" s="181"/>
      <c r="N6" s="181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2" customFormat="1" ht="12.75" customHeight="1" x14ac:dyDescent="0.2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</row>
    <row r="23" spans="1:16" s="183" customFormat="1" ht="12" x14ac:dyDescent="0.2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</row>
    <row r="25" spans="1:16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M25" s="135" t="s">
        <v>1041</v>
      </c>
      <c r="N25" s="136">
        <v>0</v>
      </c>
      <c r="O25" s="184"/>
      <c r="P25" s="18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4" width="11.42578125" style="176"/>
    <col min="15" max="15" width="54" style="176" customWidth="1"/>
    <col min="16" max="16" width="2.7109375" style="176" customWidth="1"/>
    <col min="17" max="17" width="7.85546875" style="176" customWidth="1"/>
    <col min="18" max="19" width="11.42578125" style="176"/>
    <col min="20" max="20" width="54" style="176" customWidth="1"/>
    <col min="21" max="21" width="2.7109375" style="176" customWidth="1"/>
    <col min="22" max="22" width="7.85546875" style="176" customWidth="1"/>
    <col min="23" max="24" width="11.42578125" style="176"/>
    <col min="25" max="25" width="54" style="176" customWidth="1"/>
    <col min="26" max="26" width="2.7109375" style="176" customWidth="1"/>
    <col min="27" max="27" width="7.85546875" style="176" customWidth="1"/>
    <col min="28" max="29" width="11.42578125" style="176"/>
    <col min="30" max="30" width="54" style="176" customWidth="1"/>
    <col min="31" max="31" width="2.7109375" style="176" customWidth="1"/>
    <col min="32" max="32" width="7.85546875" style="176" customWidth="1"/>
    <col min="33" max="34" width="11.42578125" style="176"/>
    <col min="35" max="35" width="54" style="176" customWidth="1"/>
    <col min="36" max="36" width="2.7109375" style="176" customWidth="1"/>
    <col min="37" max="37" width="7.85546875" style="176" customWidth="1"/>
    <col min="38" max="39" width="11.42578125" style="176"/>
    <col min="40" max="40" width="54" style="176" customWidth="1"/>
    <col min="41" max="41" width="2.7109375" style="176" customWidth="1"/>
    <col min="42" max="42" width="7.85546875" style="176" customWidth="1"/>
    <col min="43" max="44" width="11.42578125" style="176"/>
    <col min="45" max="45" width="54" style="176" customWidth="1"/>
    <col min="46" max="46" width="2.7109375" style="176" customWidth="1"/>
    <col min="47" max="47" width="7.85546875" style="176" customWidth="1"/>
    <col min="48" max="49" width="11.42578125" style="176"/>
    <col min="50" max="50" width="54" style="176" customWidth="1"/>
    <col min="51" max="51" width="2.7109375" style="176" customWidth="1"/>
    <col min="52" max="52" width="7.85546875" style="176" customWidth="1"/>
    <col min="53" max="54" width="11.42578125" style="176"/>
    <col min="55" max="55" width="54" style="176" customWidth="1"/>
    <col min="56" max="56" width="2.7109375" style="176" customWidth="1"/>
    <col min="57" max="57" width="7.85546875" style="176" customWidth="1"/>
    <col min="58" max="59" width="11.42578125" style="176"/>
    <col min="60" max="60" width="54" style="176" customWidth="1"/>
    <col min="61" max="61" width="2.7109375" style="176" customWidth="1"/>
    <col min="62" max="16384" width="11.42578125" style="178"/>
  </cols>
  <sheetData>
    <row r="1" spans="1:61" x14ac:dyDescent="0.2">
      <c r="A1" s="175"/>
      <c r="C1" s="220" t="s">
        <v>1090</v>
      </c>
      <c r="D1" s="220"/>
      <c r="E1" s="220"/>
      <c r="F1" s="175"/>
      <c r="H1" s="177"/>
      <c r="I1" s="177"/>
      <c r="J1" s="177"/>
      <c r="K1" s="175"/>
      <c r="M1" s="177"/>
      <c r="N1" s="177"/>
      <c r="O1" s="177"/>
      <c r="P1" s="175"/>
      <c r="R1" s="177"/>
      <c r="S1" s="177"/>
      <c r="T1" s="177"/>
      <c r="U1" s="175"/>
      <c r="W1" s="177"/>
      <c r="X1" s="177"/>
      <c r="Y1" s="177"/>
      <c r="Z1" s="175"/>
      <c r="AB1" s="177"/>
      <c r="AC1" s="177"/>
      <c r="AD1" s="177"/>
      <c r="AE1" s="175"/>
      <c r="AG1" s="177"/>
      <c r="AH1" s="177"/>
      <c r="AI1" s="177"/>
      <c r="AJ1" s="175"/>
      <c r="AL1" s="177"/>
      <c r="AM1" s="177"/>
      <c r="AN1" s="177"/>
      <c r="AO1" s="175"/>
      <c r="AQ1" s="177"/>
      <c r="AR1" s="177"/>
      <c r="AS1" s="177"/>
      <c r="AT1" s="175"/>
      <c r="AV1" s="177"/>
      <c r="AW1" s="177"/>
      <c r="AX1" s="177"/>
      <c r="AY1" s="175"/>
      <c r="BA1" s="177"/>
      <c r="BB1" s="177"/>
      <c r="BC1" s="177"/>
      <c r="BD1" s="175"/>
      <c r="BF1" s="177"/>
      <c r="BG1" s="177"/>
      <c r="BH1" s="177"/>
      <c r="BI1" s="175"/>
    </row>
    <row r="2" spans="1:61" s="179" customFormat="1" ht="12" x14ac:dyDescent="0.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</row>
    <row r="3" spans="1:61" ht="12.95" customHeight="1" x14ac:dyDescent="0.2">
      <c r="A3" s="180"/>
      <c r="B3" s="180"/>
      <c r="C3" s="180" t="s">
        <v>287</v>
      </c>
      <c r="D3" s="180"/>
      <c r="E3" s="180"/>
      <c r="F3" s="180"/>
      <c r="G3" s="180"/>
      <c r="H3" s="180" t="s">
        <v>895</v>
      </c>
      <c r="I3" s="180"/>
      <c r="J3" s="180"/>
      <c r="K3" s="180"/>
      <c r="L3" s="180"/>
      <c r="M3" s="180" t="s">
        <v>1091</v>
      </c>
      <c r="N3" s="180"/>
      <c r="O3" s="180"/>
      <c r="P3" s="180"/>
      <c r="Q3" s="180"/>
      <c r="R3" s="180" t="s">
        <v>1092</v>
      </c>
      <c r="S3" s="180"/>
      <c r="T3" s="180"/>
      <c r="U3" s="180"/>
      <c r="V3" s="180"/>
      <c r="W3" s="180" t="s">
        <v>1093</v>
      </c>
      <c r="X3" s="180"/>
      <c r="Y3" s="180"/>
      <c r="Z3" s="180"/>
      <c r="AA3" s="180"/>
      <c r="AB3" s="180" t="s">
        <v>899</v>
      </c>
      <c r="AC3" s="180"/>
      <c r="AD3" s="180"/>
      <c r="AE3" s="180"/>
      <c r="AF3" s="180"/>
      <c r="AG3" s="180" t="s">
        <v>900</v>
      </c>
      <c r="AH3" s="180"/>
      <c r="AI3" s="180"/>
      <c r="AJ3" s="180"/>
      <c r="AK3" s="180"/>
      <c r="AL3" s="180" t="s">
        <v>901</v>
      </c>
      <c r="AM3" s="180"/>
      <c r="AN3" s="180"/>
      <c r="AO3" s="180"/>
      <c r="AP3" s="180"/>
      <c r="AQ3" s="180" t="s">
        <v>902</v>
      </c>
      <c r="AR3" s="180"/>
      <c r="AS3" s="180"/>
      <c r="AT3" s="180"/>
      <c r="AU3" s="180"/>
      <c r="AV3" s="180" t="s">
        <v>1089</v>
      </c>
      <c r="AW3" s="180"/>
      <c r="AX3" s="180"/>
      <c r="AY3" s="180"/>
      <c r="AZ3" s="180"/>
      <c r="BA3" s="180" t="s">
        <v>903</v>
      </c>
      <c r="BB3" s="180"/>
      <c r="BC3" s="180"/>
      <c r="BD3" s="180"/>
      <c r="BE3" s="180"/>
      <c r="BF3" s="180" t="s">
        <v>300</v>
      </c>
      <c r="BG3" s="180"/>
      <c r="BH3" s="180"/>
      <c r="BI3" s="180"/>
    </row>
    <row r="5" spans="1:61" x14ac:dyDescent="0.2">
      <c r="C5" s="181"/>
      <c r="D5" s="181"/>
      <c r="H5" s="181"/>
      <c r="I5" s="181"/>
      <c r="M5" s="181"/>
      <c r="N5" s="181"/>
      <c r="R5" s="181"/>
      <c r="S5" s="181"/>
      <c r="W5" s="181"/>
      <c r="X5" s="181"/>
      <c r="AB5" s="181"/>
      <c r="AC5" s="181"/>
      <c r="AG5" s="181"/>
      <c r="AH5" s="181"/>
      <c r="AL5" s="181"/>
      <c r="AM5" s="181"/>
      <c r="AQ5" s="181"/>
      <c r="AR5" s="181"/>
      <c r="AV5" s="181"/>
      <c r="AW5" s="181"/>
      <c r="BA5" s="181"/>
      <c r="BB5" s="181"/>
      <c r="BF5" s="181"/>
      <c r="BG5" s="181"/>
    </row>
    <row r="6" spans="1:61" x14ac:dyDescent="0.2">
      <c r="C6" s="181"/>
      <c r="D6" s="181"/>
      <c r="H6" s="181"/>
      <c r="I6" s="181"/>
      <c r="M6" s="181"/>
      <c r="N6" s="181"/>
      <c r="R6" s="181"/>
      <c r="S6" s="181"/>
      <c r="W6" s="181"/>
      <c r="X6" s="181"/>
      <c r="AB6" s="181"/>
      <c r="AC6" s="181"/>
      <c r="AG6" s="181"/>
      <c r="AH6" s="181"/>
      <c r="AL6" s="181"/>
      <c r="AM6" s="181"/>
      <c r="AQ6" s="181"/>
      <c r="AR6" s="181"/>
      <c r="AV6" s="181"/>
      <c r="AW6" s="181"/>
      <c r="BA6" s="181"/>
      <c r="BB6" s="181"/>
      <c r="BF6" s="181"/>
      <c r="BG6" s="18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2" customFormat="1" ht="12.75" customHeight="1" x14ac:dyDescent="0.2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76"/>
      <c r="BE22" s="176"/>
      <c r="BF22" s="176"/>
      <c r="BG22" s="176"/>
      <c r="BH22" s="176"/>
      <c r="BI22" s="176"/>
    </row>
    <row r="23" spans="1:61" s="183" customFormat="1" ht="12" x14ac:dyDescent="0.2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  <c r="BB23" s="176"/>
      <c r="BC23" s="176"/>
      <c r="BD23" s="176"/>
      <c r="BE23" s="176"/>
      <c r="BF23" s="176"/>
      <c r="BG23" s="176"/>
      <c r="BH23" s="176"/>
      <c r="BI23" s="176"/>
    </row>
    <row r="25" spans="1:61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M25" s="135" t="s">
        <v>1041</v>
      </c>
      <c r="N25" s="136">
        <v>0</v>
      </c>
      <c r="O25" s="184"/>
      <c r="P25" s="184"/>
      <c r="Q25" s="184"/>
      <c r="R25" s="135" t="s">
        <v>1041</v>
      </c>
      <c r="S25" s="136">
        <v>0</v>
      </c>
      <c r="T25" s="184"/>
      <c r="U25" s="184"/>
      <c r="V25" s="184"/>
      <c r="W25" s="135" t="s">
        <v>1041</v>
      </c>
      <c r="X25" s="136">
        <v>0</v>
      </c>
      <c r="Y25" s="184"/>
      <c r="Z25" s="184"/>
      <c r="AA25" s="184"/>
      <c r="AB25" s="135" t="s">
        <v>1041</v>
      </c>
      <c r="AC25" s="136">
        <v>0</v>
      </c>
      <c r="AD25" s="184"/>
      <c r="AE25" s="184"/>
      <c r="AF25" s="184"/>
      <c r="AG25" s="135" t="s">
        <v>1041</v>
      </c>
      <c r="AH25" s="136">
        <v>0</v>
      </c>
      <c r="AI25" s="184"/>
      <c r="AJ25" s="184"/>
      <c r="AK25" s="184"/>
      <c r="AL25" s="135" t="s">
        <v>1041</v>
      </c>
      <c r="AM25" s="136">
        <v>0</v>
      </c>
      <c r="AN25" s="184"/>
      <c r="AO25" s="184"/>
      <c r="AP25" s="184"/>
      <c r="AQ25" s="135" t="s">
        <v>1041</v>
      </c>
      <c r="AR25" s="136">
        <v>0</v>
      </c>
      <c r="AS25" s="184"/>
      <c r="AT25" s="184"/>
      <c r="AU25" s="184"/>
      <c r="AV25" s="135" t="s">
        <v>1041</v>
      </c>
      <c r="AW25" s="136">
        <v>0</v>
      </c>
      <c r="AX25" s="184"/>
      <c r="AY25" s="184"/>
      <c r="AZ25" s="184"/>
      <c r="BA25" s="135" t="s">
        <v>1041</v>
      </c>
      <c r="BB25" s="136">
        <v>0</v>
      </c>
      <c r="BC25" s="184"/>
      <c r="BD25" s="184"/>
      <c r="BE25" s="184"/>
      <c r="BF25" s="135" t="s">
        <v>1041</v>
      </c>
      <c r="BG25" s="136">
        <v>0</v>
      </c>
      <c r="BH25" s="184"/>
      <c r="BI25" s="18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7" width="11.42578125" style="176"/>
    <col min="18" max="18" width="11.42578125" style="83"/>
    <col min="19" max="19" width="2.7109375" style="176" customWidth="1"/>
    <col min="20" max="20" width="7.85546875" style="176" customWidth="1"/>
    <col min="21" max="25" width="11.42578125" style="176"/>
    <col min="26" max="16384" width="11.42578125" style="83"/>
  </cols>
  <sheetData>
    <row r="1" spans="1:26" x14ac:dyDescent="0.2">
      <c r="A1" s="175"/>
      <c r="C1" s="220" t="s">
        <v>1094</v>
      </c>
      <c r="D1" s="220"/>
      <c r="E1" s="220"/>
      <c r="F1" s="175"/>
      <c r="H1" s="177"/>
      <c r="I1" s="177"/>
      <c r="J1" s="177"/>
      <c r="K1" s="175"/>
      <c r="M1" s="177"/>
      <c r="N1" s="177"/>
      <c r="O1" s="177"/>
      <c r="P1" s="177"/>
      <c r="Q1" s="177"/>
      <c r="S1" s="175"/>
      <c r="U1" s="177"/>
      <c r="V1" s="177"/>
      <c r="W1" s="177"/>
      <c r="X1" s="177"/>
      <c r="Y1" s="177"/>
    </row>
    <row r="3" spans="1:26" x14ac:dyDescent="0.2">
      <c r="A3" s="180"/>
      <c r="B3" s="180"/>
      <c r="C3" s="180" t="s">
        <v>1089</v>
      </c>
      <c r="D3" s="180"/>
      <c r="E3" s="180"/>
      <c r="F3" s="180"/>
      <c r="G3" s="180"/>
      <c r="H3" s="180" t="s">
        <v>1095</v>
      </c>
      <c r="I3" s="180"/>
      <c r="J3" s="180"/>
      <c r="K3" s="180"/>
      <c r="L3" s="180"/>
      <c r="M3" s="180" t="s">
        <v>700</v>
      </c>
      <c r="N3" s="180"/>
      <c r="O3" s="180"/>
      <c r="P3" s="180"/>
      <c r="Q3" s="180"/>
      <c r="S3" s="180"/>
      <c r="T3" s="180"/>
      <c r="U3" s="180" t="s">
        <v>701</v>
      </c>
      <c r="V3" s="180"/>
      <c r="W3" s="180"/>
      <c r="X3" s="180"/>
      <c r="Y3" s="180"/>
    </row>
    <row r="5" spans="1:26" ht="36" x14ac:dyDescent="0.2">
      <c r="C5" s="181"/>
      <c r="D5" s="181"/>
      <c r="H5" s="181"/>
      <c r="I5" s="181"/>
      <c r="M5" s="185" t="s">
        <v>845</v>
      </c>
      <c r="N5" s="185" t="s">
        <v>846</v>
      </c>
      <c r="O5" s="185" t="s">
        <v>847</v>
      </c>
      <c r="P5" s="185" t="s">
        <v>848</v>
      </c>
      <c r="Q5" s="185" t="s">
        <v>456</v>
      </c>
      <c r="R5" s="185" t="s">
        <v>849</v>
      </c>
      <c r="U5" s="185" t="s">
        <v>845</v>
      </c>
      <c r="V5" s="185" t="s">
        <v>846</v>
      </c>
      <c r="W5" s="185" t="s">
        <v>847</v>
      </c>
      <c r="X5" s="185" t="s">
        <v>848</v>
      </c>
      <c r="Y5" s="185" t="s">
        <v>456</v>
      </c>
      <c r="Z5" s="185" t="s">
        <v>849</v>
      </c>
    </row>
    <row r="6" spans="1:26" x14ac:dyDescent="0.2">
      <c r="C6" s="181"/>
      <c r="D6" s="181"/>
      <c r="H6" s="181"/>
      <c r="I6" s="181"/>
      <c r="M6" s="186">
        <f>DatosMedioAmbiente!C52</f>
        <v>0</v>
      </c>
      <c r="N6" s="186">
        <f>DatosMedioAmbiente!C54</f>
        <v>0</v>
      </c>
      <c r="O6" s="186">
        <f>DatosMedioAmbiente!C56</f>
        <v>0</v>
      </c>
      <c r="P6" s="186">
        <f>DatosMedioAmbiente!C58</f>
        <v>0</v>
      </c>
      <c r="Q6" s="186">
        <f>DatosMedioAmbiente!C60</f>
        <v>3</v>
      </c>
      <c r="R6" s="186">
        <f>DatosMedioAmbiente!C62</f>
        <v>0</v>
      </c>
      <c r="U6" s="186">
        <f>DatosMedioAmbiente!C53</f>
        <v>0</v>
      </c>
      <c r="V6" s="186">
        <f>DatosMedioAmbiente!C55</f>
        <v>1</v>
      </c>
      <c r="W6" s="186">
        <f>DatosMedioAmbiente!C57</f>
        <v>0</v>
      </c>
      <c r="X6" s="186">
        <f>DatosMedioAmbiente!C59</f>
        <v>0</v>
      </c>
      <c r="Y6" s="186">
        <f>DatosMedioAmbiente!C61</f>
        <v>1</v>
      </c>
      <c r="Z6" s="186">
        <f>DatosMedioAmbiente!C63</f>
        <v>0</v>
      </c>
    </row>
    <row r="25" spans="1:25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P25" s="83"/>
      <c r="Q25" s="184"/>
      <c r="R25" s="176"/>
      <c r="U25" s="83"/>
      <c r="V25" s="83"/>
      <c r="W25" s="83"/>
      <c r="X25" s="83"/>
      <c r="Y25" s="83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88" t="s">
        <v>14</v>
      </c>
      <c r="B8" s="12" t="s">
        <v>15</v>
      </c>
      <c r="C8" s="13">
        <v>6541</v>
      </c>
      <c r="D8" s="13">
        <v>8554</v>
      </c>
      <c r="E8" s="14">
        <v>-0.23532850128594801</v>
      </c>
    </row>
    <row r="9" spans="1:5" x14ac:dyDescent="0.25">
      <c r="A9" s="189"/>
      <c r="B9" s="12" t="s">
        <v>16</v>
      </c>
      <c r="C9" s="13">
        <v>20383</v>
      </c>
      <c r="D9" s="13">
        <v>23245</v>
      </c>
      <c r="E9" s="14">
        <v>-0.123123252312325</v>
      </c>
    </row>
    <row r="10" spans="1:5" x14ac:dyDescent="0.25">
      <c r="A10" s="189"/>
      <c r="B10" s="12" t="s">
        <v>17</v>
      </c>
      <c r="C10" s="13">
        <v>16352</v>
      </c>
      <c r="D10" s="13">
        <v>17610</v>
      </c>
      <c r="E10" s="14">
        <v>-7.14366837024418E-2</v>
      </c>
    </row>
    <row r="11" spans="1:5" x14ac:dyDescent="0.25">
      <c r="A11" s="189"/>
      <c r="B11" s="12" t="s">
        <v>18</v>
      </c>
      <c r="C11" s="13">
        <v>148</v>
      </c>
      <c r="D11" s="13">
        <v>271</v>
      </c>
      <c r="E11" s="14">
        <v>-0.45387453874538702</v>
      </c>
    </row>
    <row r="12" spans="1:5" x14ac:dyDescent="0.25">
      <c r="A12" s="190"/>
      <c r="B12" s="12" t="s">
        <v>19</v>
      </c>
      <c r="C12" s="13">
        <v>11195</v>
      </c>
      <c r="D12" s="13">
        <v>6541</v>
      </c>
      <c r="E12" s="14">
        <v>0.71151200122305502</v>
      </c>
    </row>
    <row r="13" spans="1:5" x14ac:dyDescent="0.25">
      <c r="A13" s="188" t="s">
        <v>20</v>
      </c>
      <c r="B13" s="12" t="s">
        <v>21</v>
      </c>
      <c r="C13" s="13">
        <v>4821</v>
      </c>
      <c r="D13" s="13">
        <v>6027</v>
      </c>
      <c r="E13" s="14">
        <v>-0.200099552015928</v>
      </c>
    </row>
    <row r="14" spans="1:5" x14ac:dyDescent="0.25">
      <c r="A14" s="189"/>
      <c r="B14" s="12" t="s">
        <v>22</v>
      </c>
      <c r="C14" s="13">
        <v>2430</v>
      </c>
      <c r="D14" s="13">
        <v>2993</v>
      </c>
      <c r="E14" s="14">
        <v>-0.188105579685934</v>
      </c>
    </row>
    <row r="15" spans="1:5" x14ac:dyDescent="0.25">
      <c r="A15" s="190"/>
      <c r="B15" s="12" t="s">
        <v>23</v>
      </c>
      <c r="C15" s="13">
        <v>10697</v>
      </c>
      <c r="D15" s="13">
        <v>13443</v>
      </c>
      <c r="E15" s="14">
        <v>-0.20426988023506701</v>
      </c>
    </row>
    <row r="16" spans="1:5" x14ac:dyDescent="0.25">
      <c r="A16" s="188" t="s">
        <v>24</v>
      </c>
      <c r="B16" s="12" t="s">
        <v>25</v>
      </c>
      <c r="C16" s="13">
        <v>530</v>
      </c>
      <c r="D16" s="13">
        <v>778</v>
      </c>
      <c r="E16" s="14">
        <v>-0.31876606683804598</v>
      </c>
    </row>
    <row r="17" spans="1:5" x14ac:dyDescent="0.25">
      <c r="A17" s="189"/>
      <c r="B17" s="12" t="s">
        <v>26</v>
      </c>
      <c r="C17" s="13">
        <v>1916</v>
      </c>
      <c r="D17" s="13">
        <v>2062</v>
      </c>
      <c r="E17" s="14">
        <v>-7.0805043646944704E-2</v>
      </c>
    </row>
    <row r="18" spans="1:5" x14ac:dyDescent="0.25">
      <c r="A18" s="189"/>
      <c r="B18" s="12" t="s">
        <v>27</v>
      </c>
      <c r="C18" s="13">
        <v>14</v>
      </c>
      <c r="D18" s="13">
        <v>17</v>
      </c>
      <c r="E18" s="14">
        <v>-0.17647058823529399</v>
      </c>
    </row>
    <row r="19" spans="1:5" x14ac:dyDescent="0.25">
      <c r="A19" s="189"/>
      <c r="B19" s="12" t="s">
        <v>28</v>
      </c>
      <c r="C19" s="13">
        <v>8</v>
      </c>
      <c r="D19" s="13">
        <v>4</v>
      </c>
      <c r="E19" s="14">
        <v>1</v>
      </c>
    </row>
    <row r="20" spans="1:5" x14ac:dyDescent="0.25">
      <c r="A20" s="190"/>
      <c r="B20" s="15" t="s">
        <v>29</v>
      </c>
      <c r="C20" s="16">
        <v>212</v>
      </c>
      <c r="D20" s="16">
        <v>229</v>
      </c>
      <c r="E20" s="17">
        <v>-7.4235807860262001E-2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209</v>
      </c>
      <c r="D23" s="13">
        <v>707</v>
      </c>
      <c r="E23" s="14">
        <v>-0.70438472418670395</v>
      </c>
    </row>
    <row r="24" spans="1:5" ht="16.7" customHeight="1" x14ac:dyDescent="0.25">
      <c r="A24" s="11" t="s">
        <v>32</v>
      </c>
      <c r="B24" s="19"/>
      <c r="C24" s="16">
        <v>2114</v>
      </c>
      <c r="D24" s="16">
        <v>8049</v>
      </c>
      <c r="E24" s="17">
        <v>-0.737358678096658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1787</v>
      </c>
      <c r="D27" s="13">
        <v>1840</v>
      </c>
      <c r="E27" s="14">
        <v>-2.8804347826086998E-2</v>
      </c>
    </row>
    <row r="28" spans="1:5" x14ac:dyDescent="0.25">
      <c r="A28" s="188" t="s">
        <v>35</v>
      </c>
      <c r="B28" s="12" t="s">
        <v>36</v>
      </c>
      <c r="C28" s="13">
        <v>322</v>
      </c>
      <c r="D28" s="13">
        <v>346</v>
      </c>
      <c r="E28" s="14">
        <v>-6.9364161849711004E-2</v>
      </c>
    </row>
    <row r="29" spans="1:5" x14ac:dyDescent="0.25">
      <c r="A29" s="189"/>
      <c r="B29" s="12" t="s">
        <v>37</v>
      </c>
      <c r="C29" s="13">
        <v>207</v>
      </c>
      <c r="D29" s="13">
        <v>279</v>
      </c>
      <c r="E29" s="14">
        <v>-0.25806451612903197</v>
      </c>
    </row>
    <row r="30" spans="1:5" x14ac:dyDescent="0.25">
      <c r="A30" s="189"/>
      <c r="B30" s="12" t="s">
        <v>38</v>
      </c>
      <c r="C30" s="13">
        <v>0</v>
      </c>
      <c r="D30" s="13">
        <v>0</v>
      </c>
      <c r="E30" s="14">
        <v>0</v>
      </c>
    </row>
    <row r="31" spans="1:5" x14ac:dyDescent="0.25">
      <c r="A31" s="189"/>
      <c r="B31" s="12" t="s">
        <v>39</v>
      </c>
      <c r="C31" s="13">
        <v>118</v>
      </c>
      <c r="D31" s="13">
        <v>119</v>
      </c>
      <c r="E31" s="14">
        <v>-8.40336134453782E-3</v>
      </c>
    </row>
    <row r="32" spans="1:5" x14ac:dyDescent="0.25">
      <c r="A32" s="190"/>
      <c r="B32" s="15" t="s">
        <v>40</v>
      </c>
      <c r="C32" s="16">
        <v>1140</v>
      </c>
      <c r="D32" s="16">
        <v>1096</v>
      </c>
      <c r="E32" s="17">
        <v>4.0145985401459902E-2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4657</v>
      </c>
      <c r="D35" s="13">
        <v>5328</v>
      </c>
      <c r="E35" s="14">
        <v>-0.12593843843843799</v>
      </c>
    </row>
    <row r="36" spans="1:5" ht="16.7" customHeight="1" x14ac:dyDescent="0.25">
      <c r="A36" s="11" t="s">
        <v>43</v>
      </c>
      <c r="B36" s="19"/>
      <c r="C36" s="16">
        <v>2178</v>
      </c>
      <c r="D36" s="16">
        <v>2439</v>
      </c>
      <c r="E36" s="17">
        <v>-0.107011070110701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88" t="s">
        <v>45</v>
      </c>
      <c r="B39" s="12" t="s">
        <v>15</v>
      </c>
      <c r="C39" s="13">
        <v>2830</v>
      </c>
      <c r="D39" s="13">
        <v>2839</v>
      </c>
      <c r="E39" s="14">
        <v>-3.1701303275801299E-3</v>
      </c>
    </row>
    <row r="40" spans="1:5" x14ac:dyDescent="0.25">
      <c r="A40" s="189"/>
      <c r="B40" s="12" t="s">
        <v>46</v>
      </c>
      <c r="C40" s="13">
        <v>32</v>
      </c>
      <c r="D40" s="13">
        <v>52</v>
      </c>
      <c r="E40" s="14">
        <v>-0.38461538461538503</v>
      </c>
    </row>
    <row r="41" spans="1:5" x14ac:dyDescent="0.25">
      <c r="A41" s="189"/>
      <c r="B41" s="12" t="s">
        <v>47</v>
      </c>
      <c r="C41" s="13">
        <v>1916</v>
      </c>
      <c r="D41" s="13">
        <v>2062</v>
      </c>
      <c r="E41" s="14">
        <v>-7.0805043646944704E-2</v>
      </c>
    </row>
    <row r="42" spans="1:5" x14ac:dyDescent="0.25">
      <c r="A42" s="190"/>
      <c r="B42" s="12" t="s">
        <v>19</v>
      </c>
      <c r="C42" s="13">
        <v>2482</v>
      </c>
      <c r="D42" s="13">
        <v>2830</v>
      </c>
      <c r="E42" s="14">
        <v>-0.12296819787985901</v>
      </c>
    </row>
    <row r="43" spans="1:5" x14ac:dyDescent="0.25">
      <c r="A43" s="188" t="s">
        <v>48</v>
      </c>
      <c r="B43" s="12" t="s">
        <v>49</v>
      </c>
      <c r="C43" s="13">
        <v>1754</v>
      </c>
      <c r="D43" s="13">
        <v>1817</v>
      </c>
      <c r="E43" s="14">
        <v>-3.4672537149146899E-2</v>
      </c>
    </row>
    <row r="44" spans="1:5" x14ac:dyDescent="0.25">
      <c r="A44" s="189"/>
      <c r="B44" s="12" t="s">
        <v>50</v>
      </c>
      <c r="C44" s="13">
        <v>63</v>
      </c>
      <c r="D44" s="13">
        <v>42</v>
      </c>
      <c r="E44" s="14">
        <v>0.5</v>
      </c>
    </row>
    <row r="45" spans="1:5" x14ac:dyDescent="0.25">
      <c r="A45" s="189"/>
      <c r="B45" s="12" t="s">
        <v>51</v>
      </c>
      <c r="C45" s="13">
        <v>539</v>
      </c>
      <c r="D45" s="13">
        <v>541</v>
      </c>
      <c r="E45" s="14">
        <v>-3.6968576709796698E-3</v>
      </c>
    </row>
    <row r="46" spans="1:5" x14ac:dyDescent="0.25">
      <c r="A46" s="190"/>
      <c r="B46" s="15" t="s">
        <v>52</v>
      </c>
      <c r="C46" s="16">
        <v>68</v>
      </c>
      <c r="D46" s="16">
        <v>78</v>
      </c>
      <c r="E46" s="17">
        <v>-0.128205128205128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88" t="s">
        <v>54</v>
      </c>
      <c r="B49" s="12" t="s">
        <v>47</v>
      </c>
      <c r="C49" s="13">
        <v>19</v>
      </c>
      <c r="D49" s="13">
        <v>19</v>
      </c>
      <c r="E49" s="14">
        <v>0</v>
      </c>
    </row>
    <row r="50" spans="1:5" x14ac:dyDescent="0.25">
      <c r="A50" s="189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25">
      <c r="A51" s="189"/>
      <c r="B51" s="12" t="s">
        <v>15</v>
      </c>
      <c r="C51" s="13">
        <v>8</v>
      </c>
      <c r="D51" s="13">
        <v>9</v>
      </c>
      <c r="E51" s="14">
        <v>-0.11111111111111099</v>
      </c>
    </row>
    <row r="52" spans="1:5" x14ac:dyDescent="0.25">
      <c r="A52" s="189"/>
      <c r="B52" s="12" t="s">
        <v>19</v>
      </c>
      <c r="C52" s="13">
        <v>15</v>
      </c>
      <c r="D52" s="13">
        <v>8</v>
      </c>
      <c r="E52" s="14">
        <v>0.875</v>
      </c>
    </row>
    <row r="53" spans="1:5" x14ac:dyDescent="0.25">
      <c r="A53" s="189"/>
      <c r="B53" s="12" t="s">
        <v>55</v>
      </c>
      <c r="C53" s="13">
        <v>8</v>
      </c>
      <c r="D53" s="13">
        <v>6</v>
      </c>
      <c r="E53" s="14">
        <v>0.33333333333333298</v>
      </c>
    </row>
    <row r="54" spans="1:5" x14ac:dyDescent="0.25">
      <c r="A54" s="190"/>
      <c r="B54" s="12" t="s">
        <v>56</v>
      </c>
      <c r="C54" s="13">
        <v>0</v>
      </c>
      <c r="D54" s="13">
        <v>0</v>
      </c>
      <c r="E54" s="14">
        <v>0</v>
      </c>
    </row>
    <row r="55" spans="1:5" x14ac:dyDescent="0.25">
      <c r="A55" s="188" t="s">
        <v>57</v>
      </c>
      <c r="B55" s="12" t="s">
        <v>58</v>
      </c>
      <c r="C55" s="13">
        <v>12</v>
      </c>
      <c r="D55" s="13">
        <v>17</v>
      </c>
      <c r="E55" s="14">
        <v>-0.29411764705882398</v>
      </c>
    </row>
    <row r="56" spans="1:5" x14ac:dyDescent="0.25">
      <c r="A56" s="189"/>
      <c r="B56" s="12" t="s">
        <v>51</v>
      </c>
      <c r="C56" s="13">
        <v>0</v>
      </c>
      <c r="D56" s="13">
        <v>1</v>
      </c>
      <c r="E56" s="14">
        <v>-1</v>
      </c>
    </row>
    <row r="57" spans="1:5" x14ac:dyDescent="0.25">
      <c r="A57" s="190"/>
      <c r="B57" s="15" t="s">
        <v>59</v>
      </c>
      <c r="C57" s="16">
        <v>2</v>
      </c>
      <c r="D57" s="16">
        <v>1</v>
      </c>
      <c r="E57" s="17">
        <v>1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0</v>
      </c>
      <c r="D60" s="13">
        <v>0</v>
      </c>
      <c r="E60" s="14">
        <v>0</v>
      </c>
    </row>
    <row r="61" spans="1:5" ht="16.7" customHeight="1" x14ac:dyDescent="0.25">
      <c r="A61" s="11" t="s">
        <v>32</v>
      </c>
      <c r="B61" s="19"/>
      <c r="C61" s="16">
        <v>19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4" t="s">
        <v>62</v>
      </c>
      <c r="B64" s="12" t="s">
        <v>42</v>
      </c>
      <c r="C64" s="13">
        <v>9</v>
      </c>
      <c r="D64" s="13">
        <v>4</v>
      </c>
      <c r="E64" s="14">
        <v>1.25</v>
      </c>
    </row>
    <row r="65" spans="1:5" x14ac:dyDescent="0.25">
      <c r="A65" s="195"/>
      <c r="B65" s="12" t="s">
        <v>51</v>
      </c>
      <c r="C65" s="13">
        <v>2</v>
      </c>
      <c r="D65" s="13">
        <v>0</v>
      </c>
      <c r="E65" s="14">
        <v>0</v>
      </c>
    </row>
    <row r="66" spans="1:5" x14ac:dyDescent="0.25">
      <c r="A66" s="195"/>
      <c r="B66" s="12" t="s">
        <v>58</v>
      </c>
      <c r="C66" s="13">
        <v>4</v>
      </c>
      <c r="D66" s="13">
        <v>1</v>
      </c>
      <c r="E66" s="14">
        <v>3</v>
      </c>
    </row>
    <row r="67" spans="1:5" x14ac:dyDescent="0.25">
      <c r="A67" s="195"/>
      <c r="B67" s="12" t="s">
        <v>63</v>
      </c>
      <c r="C67" s="13">
        <v>1</v>
      </c>
      <c r="D67" s="13">
        <v>2</v>
      </c>
      <c r="E67" s="14">
        <v>-0.5</v>
      </c>
    </row>
    <row r="68" spans="1:5" x14ac:dyDescent="0.25">
      <c r="A68" s="196"/>
      <c r="B68" s="15" t="s">
        <v>64</v>
      </c>
      <c r="C68" s="16">
        <v>3</v>
      </c>
      <c r="D68" s="16">
        <v>1</v>
      </c>
      <c r="E68" s="17">
        <v>2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88" t="s">
        <v>66</v>
      </c>
      <c r="B71" s="12" t="s">
        <v>67</v>
      </c>
      <c r="C71" s="13">
        <v>1717</v>
      </c>
      <c r="D71" s="13">
        <v>1206</v>
      </c>
      <c r="E71" s="14">
        <v>0.42371475953565502</v>
      </c>
    </row>
    <row r="72" spans="1:5" x14ac:dyDescent="0.25">
      <c r="A72" s="190"/>
      <c r="B72" s="12" t="s">
        <v>68</v>
      </c>
      <c r="C72" s="13">
        <v>37</v>
      </c>
      <c r="D72" s="13">
        <v>10</v>
      </c>
      <c r="E72" s="14">
        <v>2.7</v>
      </c>
    </row>
    <row r="73" spans="1:5" x14ac:dyDescent="0.25">
      <c r="A73" s="188" t="s">
        <v>69</v>
      </c>
      <c r="B73" s="12" t="s">
        <v>67</v>
      </c>
      <c r="C73" s="13">
        <v>1603</v>
      </c>
      <c r="D73" s="13">
        <v>1776</v>
      </c>
      <c r="E73" s="14">
        <v>-9.74099099099099E-2</v>
      </c>
    </row>
    <row r="74" spans="1:5" x14ac:dyDescent="0.25">
      <c r="A74" s="190"/>
      <c r="B74" s="12" t="s">
        <v>68</v>
      </c>
      <c r="C74" s="13">
        <v>769</v>
      </c>
      <c r="D74" s="13">
        <v>953</v>
      </c>
      <c r="E74" s="14">
        <v>-0.19307450157397699</v>
      </c>
    </row>
    <row r="75" spans="1:5" x14ac:dyDescent="0.25">
      <c r="A75" s="188" t="s">
        <v>70</v>
      </c>
      <c r="B75" s="12" t="s">
        <v>67</v>
      </c>
      <c r="C75" s="13">
        <v>71</v>
      </c>
      <c r="D75" s="13">
        <v>54</v>
      </c>
      <c r="E75" s="14">
        <v>0.31481481481481499</v>
      </c>
    </row>
    <row r="76" spans="1:5" x14ac:dyDescent="0.25">
      <c r="A76" s="190"/>
      <c r="B76" s="12" t="s">
        <v>68</v>
      </c>
      <c r="C76" s="13">
        <v>20</v>
      </c>
      <c r="D76" s="13">
        <v>17</v>
      </c>
      <c r="E76" s="14">
        <v>0.17647058823529399</v>
      </c>
    </row>
    <row r="77" spans="1:5" x14ac:dyDescent="0.25">
      <c r="A77" s="188" t="s">
        <v>71</v>
      </c>
      <c r="B77" s="12" t="s">
        <v>67</v>
      </c>
      <c r="C77" s="21"/>
      <c r="D77" s="21"/>
      <c r="E77" s="14">
        <v>0</v>
      </c>
    </row>
    <row r="78" spans="1:5" x14ac:dyDescent="0.25">
      <c r="A78" s="190"/>
      <c r="B78" s="15" t="s">
        <v>68</v>
      </c>
      <c r="C78" s="22"/>
      <c r="D78" s="22"/>
      <c r="E78" s="17">
        <v>0</v>
      </c>
    </row>
    <row r="79" spans="1:5" ht="18.399999999999999" customHeight="1" x14ac:dyDescent="0.25">
      <c r="A79" s="5"/>
      <c r="B79" s="193" t="s">
        <v>72</v>
      </c>
      <c r="C79" s="193"/>
      <c r="D79" s="193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1057</v>
      </c>
      <c r="D81" s="13">
        <v>850</v>
      </c>
      <c r="E81" s="14">
        <v>0.24352941176470599</v>
      </c>
    </row>
    <row r="82" spans="1:5" ht="16.7" customHeight="1" x14ac:dyDescent="0.25">
      <c r="A82" s="11" t="s">
        <v>73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596</v>
      </c>
      <c r="D85" s="13">
        <v>362</v>
      </c>
      <c r="E85" s="14">
        <v>0.64640883977900598</v>
      </c>
    </row>
    <row r="86" spans="1:5" ht="16.7" customHeight="1" x14ac:dyDescent="0.25">
      <c r="A86" s="11" t="s">
        <v>76</v>
      </c>
      <c r="B86" s="18"/>
      <c r="C86" s="13">
        <v>1033</v>
      </c>
      <c r="D86" s="13">
        <v>765</v>
      </c>
      <c r="E86" s="14">
        <v>0.350326797385621</v>
      </c>
    </row>
    <row r="87" spans="1:5" ht="16.7" customHeight="1" x14ac:dyDescent="0.25">
      <c r="A87" s="11" t="s">
        <v>73</v>
      </c>
      <c r="B87" s="19"/>
      <c r="C87" s="16">
        <v>12</v>
      </c>
      <c r="D87" s="16">
        <v>13</v>
      </c>
      <c r="E87" s="17">
        <v>-7.69230769230769E-2</v>
      </c>
    </row>
    <row r="88" spans="1:5" ht="18.399999999999999" customHeight="1" x14ac:dyDescent="0.25">
      <c r="A88" s="5"/>
      <c r="B88" s="193" t="s">
        <v>77</v>
      </c>
      <c r="C88" s="193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88" t="s">
        <v>75</v>
      </c>
      <c r="B90" s="12" t="s">
        <v>78</v>
      </c>
      <c r="C90" s="13">
        <v>649</v>
      </c>
      <c r="D90" s="13">
        <v>701</v>
      </c>
      <c r="E90" s="14">
        <v>-7.4179743223965797E-2</v>
      </c>
    </row>
    <row r="91" spans="1:5" x14ac:dyDescent="0.25">
      <c r="A91" s="189"/>
      <c r="B91" s="12" t="s">
        <v>79</v>
      </c>
      <c r="C91" s="13">
        <v>200</v>
      </c>
      <c r="D91" s="13">
        <v>272</v>
      </c>
      <c r="E91" s="14">
        <v>-0.26470588235294101</v>
      </c>
    </row>
    <row r="92" spans="1:5" x14ac:dyDescent="0.25">
      <c r="A92" s="190"/>
      <c r="B92" s="12" t="s">
        <v>80</v>
      </c>
      <c r="C92" s="13">
        <v>242</v>
      </c>
      <c r="D92" s="13">
        <v>223</v>
      </c>
      <c r="E92" s="14">
        <v>8.5201793721973104E-2</v>
      </c>
    </row>
    <row r="93" spans="1:5" x14ac:dyDescent="0.25">
      <c r="A93" s="188" t="s">
        <v>76</v>
      </c>
      <c r="B93" s="12" t="s">
        <v>81</v>
      </c>
      <c r="C93" s="13">
        <v>80</v>
      </c>
      <c r="D93" s="13">
        <v>88</v>
      </c>
      <c r="E93" s="14">
        <v>-9.0909090909090898E-2</v>
      </c>
    </row>
    <row r="94" spans="1:5" x14ac:dyDescent="0.25">
      <c r="A94" s="190"/>
      <c r="B94" s="12" t="s">
        <v>80</v>
      </c>
      <c r="C94" s="13">
        <v>500</v>
      </c>
      <c r="D94" s="13">
        <v>476</v>
      </c>
      <c r="E94" s="14">
        <v>5.0420168067226899E-2</v>
      </c>
    </row>
    <row r="95" spans="1:5" ht="16.7" customHeight="1" x14ac:dyDescent="0.25">
      <c r="A95" s="11" t="s">
        <v>73</v>
      </c>
      <c r="B95" s="19"/>
      <c r="C95" s="16">
        <v>50</v>
      </c>
      <c r="D95" s="16">
        <v>76</v>
      </c>
      <c r="E95" s="17">
        <v>-0.34210526315789502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88" t="s">
        <v>75</v>
      </c>
      <c r="B98" s="12" t="s">
        <v>78</v>
      </c>
      <c r="C98" s="13">
        <v>33</v>
      </c>
      <c r="D98" s="13">
        <v>19</v>
      </c>
      <c r="E98" s="14">
        <v>0.73684210526315796</v>
      </c>
    </row>
    <row r="99" spans="1:5" x14ac:dyDescent="0.25">
      <c r="A99" s="189"/>
      <c r="B99" s="12" t="s">
        <v>79</v>
      </c>
      <c r="C99" s="13">
        <v>13</v>
      </c>
      <c r="D99" s="13">
        <v>12</v>
      </c>
      <c r="E99" s="14">
        <v>8.3333333333333301E-2</v>
      </c>
    </row>
    <row r="100" spans="1:5" x14ac:dyDescent="0.25">
      <c r="A100" s="190"/>
      <c r="B100" s="12" t="s">
        <v>80</v>
      </c>
      <c r="C100" s="13">
        <v>12</v>
      </c>
      <c r="D100" s="13">
        <v>15</v>
      </c>
      <c r="E100" s="14">
        <v>-0.2</v>
      </c>
    </row>
    <row r="101" spans="1:5" x14ac:dyDescent="0.25">
      <c r="A101" s="188" t="s">
        <v>76</v>
      </c>
      <c r="B101" s="12" t="s">
        <v>81</v>
      </c>
      <c r="C101" s="13">
        <v>7</v>
      </c>
      <c r="D101" s="13">
        <v>2</v>
      </c>
      <c r="E101" s="14">
        <v>2.5</v>
      </c>
    </row>
    <row r="102" spans="1:5" x14ac:dyDescent="0.25">
      <c r="A102" s="190"/>
      <c r="B102" s="12" t="s">
        <v>80</v>
      </c>
      <c r="C102" s="13">
        <v>10</v>
      </c>
      <c r="D102" s="13">
        <v>11</v>
      </c>
      <c r="E102" s="14">
        <v>-9.0909090909090898E-2</v>
      </c>
    </row>
    <row r="103" spans="1:5" ht="16.7" customHeight="1" x14ac:dyDescent="0.25">
      <c r="A103" s="11" t="s">
        <v>73</v>
      </c>
      <c r="B103" s="19"/>
      <c r="C103" s="16">
        <v>1</v>
      </c>
      <c r="D103" s="16">
        <v>6</v>
      </c>
      <c r="E103" s="17">
        <v>-0.83333333333333304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88" t="s">
        <v>84</v>
      </c>
      <c r="B106" s="12" t="s">
        <v>85</v>
      </c>
      <c r="C106" s="21"/>
      <c r="D106" s="21"/>
      <c r="E106" s="14">
        <v>0</v>
      </c>
    </row>
    <row r="107" spans="1:5" x14ac:dyDescent="0.25">
      <c r="A107" s="190"/>
      <c r="B107" s="12" t="s">
        <v>86</v>
      </c>
      <c r="C107" s="21"/>
      <c r="D107" s="21"/>
      <c r="E107" s="14">
        <v>0</v>
      </c>
    </row>
    <row r="108" spans="1:5" x14ac:dyDescent="0.25">
      <c r="A108" s="188" t="s">
        <v>87</v>
      </c>
      <c r="B108" s="12" t="s">
        <v>85</v>
      </c>
      <c r="C108" s="13">
        <v>308</v>
      </c>
      <c r="D108" s="13">
        <v>162</v>
      </c>
      <c r="E108" s="14">
        <v>0.90123456790123502</v>
      </c>
    </row>
    <row r="109" spans="1:5" x14ac:dyDescent="0.25">
      <c r="A109" s="190"/>
      <c r="B109" s="12" t="s">
        <v>86</v>
      </c>
      <c r="C109" s="13">
        <v>308</v>
      </c>
      <c r="D109" s="13">
        <v>301</v>
      </c>
      <c r="E109" s="14">
        <v>2.32558139534884E-2</v>
      </c>
    </row>
    <row r="110" spans="1:5" x14ac:dyDescent="0.25">
      <c r="A110" s="188" t="s">
        <v>88</v>
      </c>
      <c r="B110" s="12" t="s">
        <v>85</v>
      </c>
      <c r="C110" s="13">
        <v>5128</v>
      </c>
      <c r="D110" s="13">
        <v>2823</v>
      </c>
      <c r="E110" s="14">
        <v>0.81650726177824995</v>
      </c>
    </row>
    <row r="111" spans="1:5" x14ac:dyDescent="0.25">
      <c r="A111" s="190"/>
      <c r="B111" s="12" t="s">
        <v>86</v>
      </c>
      <c r="C111" s="13">
        <v>5128</v>
      </c>
      <c r="D111" s="13">
        <v>4637</v>
      </c>
      <c r="E111" s="14">
        <v>0.10588742721587199</v>
      </c>
    </row>
    <row r="112" spans="1:5" x14ac:dyDescent="0.25">
      <c r="A112" s="188" t="s">
        <v>89</v>
      </c>
      <c r="B112" s="12" t="s">
        <v>85</v>
      </c>
      <c r="C112" s="21"/>
      <c r="D112" s="21"/>
      <c r="E112" s="14">
        <v>0</v>
      </c>
    </row>
    <row r="113" spans="1:5" x14ac:dyDescent="0.25">
      <c r="A113" s="190"/>
      <c r="B113" s="15" t="s">
        <v>86</v>
      </c>
      <c r="C113" s="22"/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88" t="s">
        <v>91</v>
      </c>
      <c r="B116" s="12" t="s">
        <v>92</v>
      </c>
      <c r="C116" s="13">
        <v>118</v>
      </c>
      <c r="D116" s="13">
        <v>96</v>
      </c>
      <c r="E116" s="14">
        <v>0.22916666666666699</v>
      </c>
    </row>
    <row r="117" spans="1:5" x14ac:dyDescent="0.25">
      <c r="A117" s="190"/>
      <c r="B117" s="12" t="s">
        <v>93</v>
      </c>
      <c r="C117" s="13">
        <v>14</v>
      </c>
      <c r="D117" s="13">
        <v>4</v>
      </c>
      <c r="E117" s="14">
        <v>2.5</v>
      </c>
    </row>
    <row r="118" spans="1:5" x14ac:dyDescent="0.25">
      <c r="A118" s="188" t="s">
        <v>94</v>
      </c>
      <c r="B118" s="12" t="s">
        <v>92</v>
      </c>
      <c r="C118" s="13">
        <v>0</v>
      </c>
      <c r="D118" s="13">
        <v>0</v>
      </c>
      <c r="E118" s="14">
        <v>0</v>
      </c>
    </row>
    <row r="119" spans="1:5" x14ac:dyDescent="0.25">
      <c r="A119" s="190"/>
      <c r="B119" s="12" t="s">
        <v>93</v>
      </c>
      <c r="C119" s="13">
        <v>0</v>
      </c>
      <c r="D119" s="13">
        <v>0</v>
      </c>
      <c r="E119" s="14">
        <v>0</v>
      </c>
    </row>
    <row r="120" spans="1:5" x14ac:dyDescent="0.25">
      <c r="A120" s="188" t="s">
        <v>95</v>
      </c>
      <c r="B120" s="12" t="s">
        <v>92</v>
      </c>
      <c r="C120" s="13">
        <v>6</v>
      </c>
      <c r="D120" s="13">
        <v>1</v>
      </c>
      <c r="E120" s="14">
        <v>5</v>
      </c>
    </row>
    <row r="121" spans="1:5" x14ac:dyDescent="0.25">
      <c r="A121" s="190"/>
      <c r="B121" s="15" t="s">
        <v>96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58</v>
      </c>
      <c r="D124" s="13">
        <v>80</v>
      </c>
      <c r="E124" s="14">
        <v>-0.27500000000000002</v>
      </c>
    </row>
    <row r="125" spans="1:5" x14ac:dyDescent="0.25">
      <c r="A125" s="188" t="s">
        <v>99</v>
      </c>
      <c r="B125" s="12" t="s">
        <v>100</v>
      </c>
      <c r="C125" s="13">
        <v>8</v>
      </c>
      <c r="D125" s="13">
        <v>13</v>
      </c>
      <c r="E125" s="14">
        <v>-0.38461538461538503</v>
      </c>
    </row>
    <row r="126" spans="1:5" x14ac:dyDescent="0.25">
      <c r="A126" s="189"/>
      <c r="B126" s="12" t="s">
        <v>101</v>
      </c>
      <c r="C126" s="13">
        <v>19</v>
      </c>
      <c r="D126" s="13">
        <v>28</v>
      </c>
      <c r="E126" s="14">
        <v>-0.32142857142857101</v>
      </c>
    </row>
    <row r="127" spans="1:5" x14ac:dyDescent="0.25">
      <c r="A127" s="189"/>
      <c r="B127" s="12" t="s">
        <v>102</v>
      </c>
      <c r="C127" s="21"/>
      <c r="D127" s="13">
        <v>12</v>
      </c>
      <c r="E127" s="14">
        <v>0</v>
      </c>
    </row>
    <row r="128" spans="1:5" x14ac:dyDescent="0.25">
      <c r="A128" s="189"/>
      <c r="B128" s="12" t="s">
        <v>103</v>
      </c>
      <c r="C128" s="13">
        <v>10</v>
      </c>
      <c r="D128" s="13">
        <v>10</v>
      </c>
      <c r="E128" s="14">
        <v>0</v>
      </c>
    </row>
    <row r="129" spans="1:5" x14ac:dyDescent="0.25">
      <c r="A129" s="189"/>
      <c r="B129" s="12" t="s">
        <v>104</v>
      </c>
      <c r="C129" s="13">
        <v>21</v>
      </c>
      <c r="D129" s="13">
        <v>17</v>
      </c>
      <c r="E129" s="14">
        <v>0.23529411764705899</v>
      </c>
    </row>
    <row r="130" spans="1:5" x14ac:dyDescent="0.25">
      <c r="A130" s="190"/>
      <c r="B130" s="12" t="s">
        <v>105</v>
      </c>
      <c r="C130" s="21"/>
      <c r="D130" s="13">
        <v>0</v>
      </c>
      <c r="E130" s="14">
        <v>0</v>
      </c>
    </row>
    <row r="131" spans="1:5" x14ac:dyDescent="0.25">
      <c r="A131" s="188" t="s">
        <v>106</v>
      </c>
      <c r="B131" s="12" t="s">
        <v>107</v>
      </c>
      <c r="C131" s="13">
        <v>12</v>
      </c>
      <c r="D131" s="13">
        <v>29</v>
      </c>
      <c r="E131" s="14">
        <v>-0.58620689655172398</v>
      </c>
    </row>
    <row r="132" spans="1:5" x14ac:dyDescent="0.25">
      <c r="A132" s="190"/>
      <c r="B132" s="12" t="s">
        <v>108</v>
      </c>
      <c r="C132" s="13">
        <v>43</v>
      </c>
      <c r="D132" s="13">
        <v>58</v>
      </c>
      <c r="E132" s="14">
        <v>-0.25862068965517199</v>
      </c>
    </row>
    <row r="133" spans="1:5" x14ac:dyDescent="0.25">
      <c r="A133" s="188" t="s">
        <v>109</v>
      </c>
      <c r="B133" s="12" t="s">
        <v>15</v>
      </c>
      <c r="C133" s="13">
        <v>12</v>
      </c>
      <c r="D133" s="13">
        <v>19</v>
      </c>
      <c r="E133" s="14">
        <v>-0.36842105263157898</v>
      </c>
    </row>
    <row r="134" spans="1:5" x14ac:dyDescent="0.25">
      <c r="A134" s="190"/>
      <c r="B134" s="12" t="s">
        <v>19</v>
      </c>
      <c r="C134" s="13">
        <v>15</v>
      </c>
      <c r="D134" s="13">
        <v>12</v>
      </c>
      <c r="E134" s="14">
        <v>0.25</v>
      </c>
    </row>
    <row r="135" spans="1:5" ht="16.7" customHeight="1" x14ac:dyDescent="0.25">
      <c r="A135" s="11" t="s">
        <v>110</v>
      </c>
      <c r="B135" s="19"/>
      <c r="C135" s="22"/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88" t="s">
        <v>112</v>
      </c>
      <c r="B138" s="12" t="s">
        <v>113</v>
      </c>
      <c r="C138" s="13">
        <v>3618</v>
      </c>
      <c r="D138" s="13">
        <v>1747</v>
      </c>
      <c r="E138" s="14">
        <v>1.07097882083572</v>
      </c>
    </row>
    <row r="139" spans="1:5" x14ac:dyDescent="0.25">
      <c r="A139" s="189"/>
      <c r="B139" s="12" t="s">
        <v>114</v>
      </c>
      <c r="C139" s="13">
        <v>677</v>
      </c>
      <c r="D139" s="13">
        <v>171</v>
      </c>
      <c r="E139" s="14">
        <v>2.9590643274853798</v>
      </c>
    </row>
    <row r="140" spans="1:5" x14ac:dyDescent="0.25">
      <c r="A140" s="189"/>
      <c r="B140" s="12" t="s">
        <v>115</v>
      </c>
      <c r="C140" s="13">
        <v>214</v>
      </c>
      <c r="D140" s="13">
        <v>91</v>
      </c>
      <c r="E140" s="14">
        <v>1.35164835164835</v>
      </c>
    </row>
    <row r="141" spans="1:5" x14ac:dyDescent="0.25">
      <c r="A141" s="189"/>
      <c r="B141" s="12" t="s">
        <v>116</v>
      </c>
      <c r="C141" s="13">
        <v>167</v>
      </c>
      <c r="D141" s="13">
        <v>85</v>
      </c>
      <c r="E141" s="14">
        <v>0.96470588235294097</v>
      </c>
    </row>
    <row r="142" spans="1:5" x14ac:dyDescent="0.25">
      <c r="A142" s="189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89"/>
      <c r="B143" s="12" t="s">
        <v>118</v>
      </c>
      <c r="C143" s="13">
        <v>35</v>
      </c>
      <c r="D143" s="13">
        <v>13</v>
      </c>
      <c r="E143" s="14">
        <v>1.6923076923076901</v>
      </c>
    </row>
    <row r="144" spans="1:5" x14ac:dyDescent="0.25">
      <c r="A144" s="189"/>
      <c r="B144" s="12" t="s">
        <v>119</v>
      </c>
      <c r="C144" s="13">
        <v>3205</v>
      </c>
      <c r="D144" s="13">
        <v>1028</v>
      </c>
      <c r="E144" s="14">
        <v>2.1177042801556398</v>
      </c>
    </row>
    <row r="145" spans="1:5" x14ac:dyDescent="0.25">
      <c r="A145" s="189"/>
      <c r="B145" s="12" t="s">
        <v>120</v>
      </c>
      <c r="C145" s="13">
        <v>0</v>
      </c>
      <c r="D145" s="13">
        <v>1</v>
      </c>
      <c r="E145" s="14">
        <v>-1</v>
      </c>
    </row>
    <row r="146" spans="1:5" x14ac:dyDescent="0.25">
      <c r="A146" s="189"/>
      <c r="B146" s="12" t="s">
        <v>121</v>
      </c>
      <c r="C146" s="13">
        <v>287</v>
      </c>
      <c r="D146" s="13">
        <v>121</v>
      </c>
      <c r="E146" s="14">
        <v>1.37190082644628</v>
      </c>
    </row>
    <row r="147" spans="1:5" x14ac:dyDescent="0.25">
      <c r="A147" s="189"/>
      <c r="B147" s="12" t="s">
        <v>122</v>
      </c>
      <c r="C147" s="13">
        <v>575</v>
      </c>
      <c r="D147" s="13">
        <v>402</v>
      </c>
      <c r="E147" s="14">
        <v>0.43034825870646798</v>
      </c>
    </row>
    <row r="148" spans="1:5" x14ac:dyDescent="0.25">
      <c r="A148" s="189"/>
      <c r="B148" s="12" t="s">
        <v>123</v>
      </c>
      <c r="C148" s="13">
        <v>0</v>
      </c>
      <c r="D148" s="13">
        <v>0</v>
      </c>
      <c r="E148" s="14">
        <v>0</v>
      </c>
    </row>
    <row r="149" spans="1:5" x14ac:dyDescent="0.25">
      <c r="A149" s="189"/>
      <c r="B149" s="12" t="s">
        <v>124</v>
      </c>
      <c r="C149" s="13">
        <v>0</v>
      </c>
      <c r="D149" s="13">
        <v>96</v>
      </c>
      <c r="E149" s="14">
        <v>-1</v>
      </c>
    </row>
    <row r="150" spans="1:5" x14ac:dyDescent="0.25">
      <c r="A150" s="189"/>
      <c r="B150" s="12" t="s">
        <v>125</v>
      </c>
      <c r="C150" s="13">
        <v>0</v>
      </c>
      <c r="D150" s="13">
        <v>0</v>
      </c>
      <c r="E150" s="14">
        <v>0</v>
      </c>
    </row>
    <row r="151" spans="1:5" x14ac:dyDescent="0.25">
      <c r="A151" s="189"/>
      <c r="B151" s="12" t="s">
        <v>126</v>
      </c>
      <c r="C151" s="13">
        <v>0</v>
      </c>
      <c r="D151" s="13">
        <v>0</v>
      </c>
      <c r="E151" s="14">
        <v>0</v>
      </c>
    </row>
    <row r="152" spans="1:5" x14ac:dyDescent="0.25">
      <c r="A152" s="189"/>
      <c r="B152" s="12" t="s">
        <v>127</v>
      </c>
      <c r="C152" s="13">
        <v>24</v>
      </c>
      <c r="D152" s="13">
        <v>8</v>
      </c>
      <c r="E152" s="14">
        <v>2</v>
      </c>
    </row>
    <row r="153" spans="1:5" x14ac:dyDescent="0.25">
      <c r="A153" s="189"/>
      <c r="B153" s="12" t="s">
        <v>128</v>
      </c>
      <c r="C153" s="13">
        <v>0</v>
      </c>
      <c r="D153" s="13">
        <v>5</v>
      </c>
      <c r="E153" s="14">
        <v>-1</v>
      </c>
    </row>
    <row r="154" spans="1:5" x14ac:dyDescent="0.25">
      <c r="A154" s="189"/>
      <c r="B154" s="12" t="s">
        <v>129</v>
      </c>
      <c r="C154" s="13">
        <v>20</v>
      </c>
      <c r="D154" s="13">
        <v>0</v>
      </c>
      <c r="E154" s="14">
        <v>0</v>
      </c>
    </row>
    <row r="155" spans="1:5" x14ac:dyDescent="0.25">
      <c r="A155" s="190"/>
      <c r="B155" s="12" t="s">
        <v>130</v>
      </c>
      <c r="C155" s="13">
        <v>0</v>
      </c>
      <c r="D155" s="21"/>
      <c r="E155" s="14">
        <v>0</v>
      </c>
    </row>
    <row r="156" spans="1:5" x14ac:dyDescent="0.25">
      <c r="A156" s="188" t="s">
        <v>131</v>
      </c>
      <c r="B156" s="12" t="s">
        <v>113</v>
      </c>
      <c r="C156" s="13">
        <v>1702</v>
      </c>
      <c r="D156" s="13">
        <v>2132</v>
      </c>
      <c r="E156" s="14">
        <v>-0.20168855534709201</v>
      </c>
    </row>
    <row r="157" spans="1:5" x14ac:dyDescent="0.25">
      <c r="A157" s="189"/>
      <c r="B157" s="12" t="s">
        <v>114</v>
      </c>
      <c r="C157" s="13">
        <v>302</v>
      </c>
      <c r="D157" s="13">
        <v>197</v>
      </c>
      <c r="E157" s="14">
        <v>0.53299492385786795</v>
      </c>
    </row>
    <row r="158" spans="1:5" x14ac:dyDescent="0.25">
      <c r="A158" s="189"/>
      <c r="B158" s="12" t="s">
        <v>115</v>
      </c>
      <c r="C158" s="13">
        <v>98</v>
      </c>
      <c r="D158" s="13">
        <v>85</v>
      </c>
      <c r="E158" s="14">
        <v>0.152941176470588</v>
      </c>
    </row>
    <row r="159" spans="1:5" x14ac:dyDescent="0.25">
      <c r="A159" s="189"/>
      <c r="B159" s="12" t="s">
        <v>116</v>
      </c>
      <c r="C159" s="13">
        <v>80</v>
      </c>
      <c r="D159" s="13">
        <v>101</v>
      </c>
      <c r="E159" s="14">
        <v>-0.20792079207920799</v>
      </c>
    </row>
    <row r="160" spans="1:5" x14ac:dyDescent="0.25">
      <c r="A160" s="189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89"/>
      <c r="B161" s="12" t="s">
        <v>118</v>
      </c>
      <c r="C161" s="13">
        <v>9</v>
      </c>
      <c r="D161" s="13">
        <v>24</v>
      </c>
      <c r="E161" s="14">
        <v>-0.625</v>
      </c>
    </row>
    <row r="162" spans="1:5" x14ac:dyDescent="0.25">
      <c r="A162" s="189"/>
      <c r="B162" s="12" t="s">
        <v>119</v>
      </c>
      <c r="C162" s="13">
        <v>1307</v>
      </c>
      <c r="D162" s="13">
        <v>1643</v>
      </c>
      <c r="E162" s="14">
        <v>-0.20450395617772399</v>
      </c>
    </row>
    <row r="163" spans="1:5" x14ac:dyDescent="0.25">
      <c r="A163" s="189"/>
      <c r="B163" s="12" t="s">
        <v>120</v>
      </c>
      <c r="C163" s="13">
        <v>0</v>
      </c>
      <c r="D163" s="13">
        <v>0</v>
      </c>
      <c r="E163" s="14">
        <v>0</v>
      </c>
    </row>
    <row r="164" spans="1:5" x14ac:dyDescent="0.25">
      <c r="A164" s="189"/>
      <c r="B164" s="12" t="s">
        <v>121</v>
      </c>
      <c r="C164" s="13">
        <v>150</v>
      </c>
      <c r="D164" s="13">
        <v>121</v>
      </c>
      <c r="E164" s="14">
        <v>0.23966942148760301</v>
      </c>
    </row>
    <row r="165" spans="1:5" x14ac:dyDescent="0.25">
      <c r="A165" s="189"/>
      <c r="B165" s="12" t="s">
        <v>122</v>
      </c>
      <c r="C165" s="13">
        <v>279</v>
      </c>
      <c r="D165" s="13">
        <v>269</v>
      </c>
      <c r="E165" s="14">
        <v>3.7174721189591101E-2</v>
      </c>
    </row>
    <row r="166" spans="1:5" x14ac:dyDescent="0.25">
      <c r="A166" s="189"/>
      <c r="B166" s="12" t="s">
        <v>123</v>
      </c>
      <c r="C166" s="13">
        <v>0</v>
      </c>
      <c r="D166" s="13">
        <v>0</v>
      </c>
      <c r="E166" s="14">
        <v>0</v>
      </c>
    </row>
    <row r="167" spans="1:5" x14ac:dyDescent="0.25">
      <c r="A167" s="189"/>
      <c r="B167" s="12" t="s">
        <v>124</v>
      </c>
      <c r="C167" s="13">
        <v>0</v>
      </c>
      <c r="D167" s="13">
        <v>0</v>
      </c>
      <c r="E167" s="14">
        <v>0</v>
      </c>
    </row>
    <row r="168" spans="1:5" x14ac:dyDescent="0.25">
      <c r="A168" s="189"/>
      <c r="B168" s="12" t="s">
        <v>125</v>
      </c>
      <c r="C168" s="13">
        <v>0</v>
      </c>
      <c r="D168" s="13">
        <v>0</v>
      </c>
      <c r="E168" s="14">
        <v>0</v>
      </c>
    </row>
    <row r="169" spans="1:5" x14ac:dyDescent="0.25">
      <c r="A169" s="189"/>
      <c r="B169" s="12" t="s">
        <v>126</v>
      </c>
      <c r="C169" s="13">
        <v>0</v>
      </c>
      <c r="D169" s="13">
        <v>0</v>
      </c>
      <c r="E169" s="14">
        <v>0</v>
      </c>
    </row>
    <row r="170" spans="1:5" x14ac:dyDescent="0.25">
      <c r="A170" s="189"/>
      <c r="B170" s="12" t="s">
        <v>127</v>
      </c>
      <c r="C170" s="13">
        <v>10</v>
      </c>
      <c r="D170" s="13">
        <v>11</v>
      </c>
      <c r="E170" s="14">
        <v>-9.0909090909090898E-2</v>
      </c>
    </row>
    <row r="171" spans="1:5" x14ac:dyDescent="0.25">
      <c r="A171" s="189"/>
      <c r="B171" s="12" t="s">
        <v>128</v>
      </c>
      <c r="C171" s="13">
        <v>0</v>
      </c>
      <c r="D171" s="13">
        <v>5</v>
      </c>
      <c r="E171" s="14">
        <v>-1</v>
      </c>
    </row>
    <row r="172" spans="1:5" x14ac:dyDescent="0.25">
      <c r="A172" s="189"/>
      <c r="B172" s="12" t="s">
        <v>129</v>
      </c>
      <c r="C172" s="13">
        <v>20</v>
      </c>
      <c r="D172" s="13">
        <v>21</v>
      </c>
      <c r="E172" s="14">
        <v>-4.7619047619047603E-2</v>
      </c>
    </row>
    <row r="173" spans="1:5" x14ac:dyDescent="0.25">
      <c r="A173" s="190"/>
      <c r="B173" s="15" t="s">
        <v>130</v>
      </c>
      <c r="C173" s="16">
        <v>0</v>
      </c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2366</v>
      </c>
      <c r="D176" s="13">
        <v>1804</v>
      </c>
      <c r="E176" s="14">
        <v>0.31152993348115299</v>
      </c>
    </row>
    <row r="177" spans="1:5" ht="16.7" customHeight="1" x14ac:dyDescent="0.25">
      <c r="A177" s="11" t="s">
        <v>134</v>
      </c>
      <c r="B177" s="18"/>
      <c r="C177" s="13">
        <v>1132</v>
      </c>
      <c r="D177" s="13">
        <v>1705</v>
      </c>
      <c r="E177" s="14">
        <v>-0.33607038123167199</v>
      </c>
    </row>
    <row r="178" spans="1:5" ht="16.7" customHeight="1" x14ac:dyDescent="0.25">
      <c r="A178" s="11" t="s">
        <v>135</v>
      </c>
      <c r="B178" s="19"/>
      <c r="C178" s="16">
        <v>1369</v>
      </c>
      <c r="D178" s="16">
        <v>722</v>
      </c>
      <c r="E178" s="17">
        <v>0.89612188365651002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88" t="s">
        <v>137</v>
      </c>
      <c r="B181" s="12" t="s">
        <v>138</v>
      </c>
      <c r="C181" s="13">
        <v>272</v>
      </c>
      <c r="D181" s="13">
        <v>302</v>
      </c>
      <c r="E181" s="14">
        <v>-9.9337748344370896E-2</v>
      </c>
    </row>
    <row r="182" spans="1:5" x14ac:dyDescent="0.25">
      <c r="A182" s="189"/>
      <c r="B182" s="12" t="s">
        <v>15</v>
      </c>
      <c r="C182" s="13">
        <v>171</v>
      </c>
      <c r="D182" s="13">
        <v>90</v>
      </c>
      <c r="E182" s="14">
        <v>0.9</v>
      </c>
    </row>
    <row r="183" spans="1:5" x14ac:dyDescent="0.25">
      <c r="A183" s="190"/>
      <c r="B183" s="12" t="s">
        <v>19</v>
      </c>
      <c r="C183" s="13">
        <v>157</v>
      </c>
      <c r="D183" s="13">
        <v>171</v>
      </c>
      <c r="E183" s="14">
        <v>-8.1871345029239803E-2</v>
      </c>
    </row>
    <row r="184" spans="1:5" x14ac:dyDescent="0.25">
      <c r="A184" s="188" t="s">
        <v>139</v>
      </c>
      <c r="B184" s="12" t="s">
        <v>140</v>
      </c>
      <c r="C184" s="13">
        <v>270</v>
      </c>
      <c r="D184" s="13">
        <v>196</v>
      </c>
      <c r="E184" s="14">
        <v>0.37755102040816302</v>
      </c>
    </row>
    <row r="185" spans="1:5" x14ac:dyDescent="0.25">
      <c r="A185" s="189"/>
      <c r="B185" s="12" t="s">
        <v>141</v>
      </c>
      <c r="C185" s="13">
        <v>105</v>
      </c>
      <c r="D185" s="13">
        <v>126</v>
      </c>
      <c r="E185" s="14">
        <v>-0.16666666666666699</v>
      </c>
    </row>
    <row r="186" spans="1:5" x14ac:dyDescent="0.25">
      <c r="A186" s="190"/>
      <c r="B186" s="12" t="s">
        <v>142</v>
      </c>
      <c r="C186" s="13">
        <v>7</v>
      </c>
      <c r="D186" s="13">
        <v>2</v>
      </c>
      <c r="E186" s="14">
        <v>2.5</v>
      </c>
    </row>
    <row r="187" spans="1:5" ht="16.7" customHeight="1" x14ac:dyDescent="0.25">
      <c r="A187" s="11" t="s">
        <v>143</v>
      </c>
      <c r="B187" s="19"/>
      <c r="C187" s="16">
        <v>135</v>
      </c>
      <c r="D187" s="16">
        <v>121</v>
      </c>
      <c r="E187" s="17">
        <v>0.11570247933884301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51</v>
      </c>
      <c r="D190" s="13">
        <v>41</v>
      </c>
      <c r="E190" s="14">
        <v>0.24390243902438999</v>
      </c>
    </row>
    <row r="191" spans="1:5" x14ac:dyDescent="0.25">
      <c r="A191" s="188" t="s">
        <v>146</v>
      </c>
      <c r="B191" s="12" t="s">
        <v>147</v>
      </c>
      <c r="C191" s="13">
        <v>4</v>
      </c>
      <c r="D191" s="13">
        <v>9</v>
      </c>
      <c r="E191" s="14">
        <v>-0.55555555555555602</v>
      </c>
    </row>
    <row r="192" spans="1:5" x14ac:dyDescent="0.25">
      <c r="A192" s="189"/>
      <c r="B192" s="12" t="s">
        <v>148</v>
      </c>
      <c r="C192" s="13">
        <v>0</v>
      </c>
      <c r="D192" s="13">
        <v>0</v>
      </c>
      <c r="E192" s="14">
        <v>0</v>
      </c>
    </row>
    <row r="193" spans="1:5" x14ac:dyDescent="0.25">
      <c r="A193" s="190"/>
      <c r="B193" s="12" t="s">
        <v>149</v>
      </c>
      <c r="C193" s="13">
        <v>0</v>
      </c>
      <c r="D193" s="13">
        <v>3</v>
      </c>
      <c r="E193" s="14">
        <v>-1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3</v>
      </c>
      <c r="D195" s="13">
        <v>2</v>
      </c>
      <c r="E195" s="14">
        <v>0.5</v>
      </c>
    </row>
    <row r="196" spans="1:5" ht="16.7" customHeight="1" x14ac:dyDescent="0.25">
      <c r="A196" s="11" t="s">
        <v>105</v>
      </c>
      <c r="B196" s="19"/>
      <c r="C196" s="16">
        <v>44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31</v>
      </c>
      <c r="D199" s="13">
        <v>30</v>
      </c>
      <c r="E199" s="14">
        <v>3.3333333333333298E-2</v>
      </c>
    </row>
    <row r="200" spans="1:5" x14ac:dyDescent="0.25">
      <c r="A200" s="188" t="s">
        <v>63</v>
      </c>
      <c r="B200" s="12" t="s">
        <v>154</v>
      </c>
      <c r="C200" s="13">
        <v>37</v>
      </c>
      <c r="D200" s="13">
        <v>49</v>
      </c>
      <c r="E200" s="14">
        <v>-0.24489795918367299</v>
      </c>
    </row>
    <row r="201" spans="1:5" x14ac:dyDescent="0.25">
      <c r="A201" s="190"/>
      <c r="B201" s="12" t="s">
        <v>105</v>
      </c>
      <c r="C201" s="13">
        <v>96</v>
      </c>
      <c r="D201" s="13">
        <v>6</v>
      </c>
      <c r="E201" s="14">
        <v>15</v>
      </c>
    </row>
    <row r="202" spans="1:5" ht="16.7" customHeight="1" x14ac:dyDescent="0.25">
      <c r="A202" s="11" t="s">
        <v>155</v>
      </c>
      <c r="B202" s="18"/>
      <c r="C202" s="13">
        <v>139</v>
      </c>
      <c r="D202" s="13">
        <v>7</v>
      </c>
      <c r="E202" s="14">
        <v>18.8571428571429</v>
      </c>
    </row>
    <row r="203" spans="1:5" ht="16.7" customHeight="1" x14ac:dyDescent="0.25">
      <c r="A203" s="11" t="s">
        <v>156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88" t="s">
        <v>159</v>
      </c>
      <c r="B207" s="12" t="s">
        <v>160</v>
      </c>
      <c r="C207" s="13">
        <v>0</v>
      </c>
      <c r="D207" s="13">
        <v>0</v>
      </c>
      <c r="E207" s="14">
        <v>0</v>
      </c>
    </row>
    <row r="208" spans="1:5" x14ac:dyDescent="0.25">
      <c r="A208" s="190"/>
      <c r="B208" s="12" t="s">
        <v>161</v>
      </c>
      <c r="C208" s="13">
        <v>20</v>
      </c>
      <c r="D208" s="13">
        <v>15</v>
      </c>
      <c r="E208" s="14">
        <v>0.33333333333333298</v>
      </c>
    </row>
    <row r="209" spans="1:5" ht="16.7" customHeight="1" x14ac:dyDescent="0.25">
      <c r="A209" s="11" t="s">
        <v>162</v>
      </c>
      <c r="B209" s="18"/>
      <c r="C209" s="21"/>
      <c r="D209" s="13">
        <v>19</v>
      </c>
      <c r="E209" s="14">
        <v>0</v>
      </c>
    </row>
    <row r="210" spans="1:5" ht="16.7" customHeight="1" x14ac:dyDescent="0.25">
      <c r="A210" s="11" t="s">
        <v>163</v>
      </c>
      <c r="B210" s="19"/>
      <c r="C210" s="22"/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88" t="s">
        <v>170</v>
      </c>
      <c r="B218" s="12" t="s">
        <v>171</v>
      </c>
      <c r="C218" s="13">
        <v>1</v>
      </c>
      <c r="D218" s="13">
        <v>2</v>
      </c>
      <c r="E218" s="23">
        <v>0</v>
      </c>
    </row>
    <row r="219" spans="1:5" x14ac:dyDescent="0.25">
      <c r="A219" s="189"/>
      <c r="B219" s="12" t="s">
        <v>172</v>
      </c>
      <c r="C219" s="13">
        <v>0</v>
      </c>
      <c r="D219" s="13">
        <v>0</v>
      </c>
      <c r="E219" s="23">
        <v>0</v>
      </c>
    </row>
    <row r="220" spans="1:5" x14ac:dyDescent="0.25">
      <c r="A220" s="189"/>
      <c r="B220" s="12" t="s">
        <v>173</v>
      </c>
      <c r="C220" s="13">
        <v>13</v>
      </c>
      <c r="D220" s="13">
        <v>10</v>
      </c>
      <c r="E220" s="23">
        <v>4</v>
      </c>
    </row>
    <row r="221" spans="1:5" x14ac:dyDescent="0.25">
      <c r="A221" s="189"/>
      <c r="B221" s="12" t="s">
        <v>174</v>
      </c>
      <c r="C221" s="13">
        <v>23</v>
      </c>
      <c r="D221" s="13">
        <v>22</v>
      </c>
      <c r="E221" s="23">
        <v>0</v>
      </c>
    </row>
    <row r="222" spans="1:5" x14ac:dyDescent="0.25">
      <c r="A222" s="189"/>
      <c r="B222" s="12" t="s">
        <v>175</v>
      </c>
      <c r="C222" s="13">
        <v>428</v>
      </c>
      <c r="D222" s="13">
        <v>546</v>
      </c>
      <c r="E222" s="23">
        <v>218</v>
      </c>
    </row>
    <row r="223" spans="1:5" x14ac:dyDescent="0.25">
      <c r="A223" s="189"/>
      <c r="B223" s="12" t="s">
        <v>176</v>
      </c>
      <c r="C223" s="13">
        <v>443</v>
      </c>
      <c r="D223" s="13">
        <v>462</v>
      </c>
      <c r="E223" s="23">
        <v>0</v>
      </c>
    </row>
    <row r="224" spans="1:5" x14ac:dyDescent="0.25">
      <c r="A224" s="189"/>
      <c r="B224" s="12" t="s">
        <v>177</v>
      </c>
      <c r="C224" s="13">
        <v>395</v>
      </c>
      <c r="D224" s="13">
        <v>427</v>
      </c>
      <c r="E224" s="23">
        <v>162</v>
      </c>
    </row>
    <row r="225" spans="1:5" x14ac:dyDescent="0.25">
      <c r="A225" s="189"/>
      <c r="B225" s="12" t="s">
        <v>178</v>
      </c>
      <c r="C225" s="13">
        <v>157</v>
      </c>
      <c r="D225" s="13">
        <v>143</v>
      </c>
      <c r="E225" s="23">
        <v>0</v>
      </c>
    </row>
    <row r="226" spans="1:5" x14ac:dyDescent="0.25">
      <c r="A226" s="189"/>
      <c r="B226" s="12" t="s">
        <v>179</v>
      </c>
      <c r="C226" s="13">
        <v>3</v>
      </c>
      <c r="D226" s="13">
        <v>2</v>
      </c>
      <c r="E226" s="23">
        <v>0</v>
      </c>
    </row>
    <row r="227" spans="1:5" x14ac:dyDescent="0.25">
      <c r="A227" s="189"/>
      <c r="B227" s="12" t="s">
        <v>180</v>
      </c>
      <c r="C227" s="13">
        <v>102</v>
      </c>
      <c r="D227" s="13">
        <v>20</v>
      </c>
      <c r="E227" s="23">
        <v>43</v>
      </c>
    </row>
    <row r="228" spans="1:5" x14ac:dyDescent="0.25">
      <c r="A228" s="189"/>
      <c r="B228" s="12" t="s">
        <v>181</v>
      </c>
      <c r="C228" s="13">
        <v>305</v>
      </c>
      <c r="D228" s="13">
        <v>363</v>
      </c>
      <c r="E228" s="23">
        <v>134</v>
      </c>
    </row>
    <row r="229" spans="1:5" x14ac:dyDescent="0.25">
      <c r="A229" s="189"/>
      <c r="B229" s="12" t="s">
        <v>182</v>
      </c>
      <c r="C229" s="13">
        <v>54</v>
      </c>
      <c r="D229" s="13">
        <v>46</v>
      </c>
      <c r="E229" s="23">
        <v>0</v>
      </c>
    </row>
    <row r="230" spans="1:5" x14ac:dyDescent="0.25">
      <c r="A230" s="189"/>
      <c r="B230" s="12" t="s">
        <v>183</v>
      </c>
      <c r="C230" s="13">
        <v>3</v>
      </c>
      <c r="D230" s="13">
        <v>2</v>
      </c>
      <c r="E230" s="23">
        <v>0</v>
      </c>
    </row>
    <row r="231" spans="1:5" x14ac:dyDescent="0.25">
      <c r="A231" s="189"/>
      <c r="B231" s="12" t="s">
        <v>184</v>
      </c>
      <c r="C231" s="13">
        <v>4</v>
      </c>
      <c r="D231" s="13">
        <v>2</v>
      </c>
      <c r="E231" s="23">
        <v>0</v>
      </c>
    </row>
    <row r="232" spans="1:5" x14ac:dyDescent="0.25">
      <c r="A232" s="190"/>
      <c r="B232" s="12" t="s">
        <v>185</v>
      </c>
      <c r="C232" s="13">
        <v>0</v>
      </c>
      <c r="D232" s="13">
        <v>0</v>
      </c>
      <c r="E232" s="23">
        <v>0</v>
      </c>
    </row>
    <row r="233" spans="1:5" ht="16.7" customHeight="1" x14ac:dyDescent="0.25">
      <c r="A233" s="191" t="s">
        <v>186</v>
      </c>
      <c r="B233" s="192"/>
      <c r="C233" s="24">
        <v>1931</v>
      </c>
      <c r="D233" s="24">
        <v>2047</v>
      </c>
      <c r="E233" s="25">
        <v>561</v>
      </c>
    </row>
    <row r="234" spans="1:5" x14ac:dyDescent="0.25">
      <c r="A234" s="188" t="s">
        <v>187</v>
      </c>
      <c r="B234" s="12" t="s">
        <v>188</v>
      </c>
      <c r="C234" s="13">
        <v>0</v>
      </c>
      <c r="D234" s="13">
        <v>0</v>
      </c>
      <c r="E234" s="23">
        <v>0</v>
      </c>
    </row>
    <row r="235" spans="1:5" x14ac:dyDescent="0.25">
      <c r="A235" s="189"/>
      <c r="B235" s="12" t="s">
        <v>189</v>
      </c>
      <c r="C235" s="13">
        <v>15</v>
      </c>
      <c r="D235" s="13">
        <v>19</v>
      </c>
      <c r="E235" s="23">
        <v>10</v>
      </c>
    </row>
    <row r="236" spans="1:5" x14ac:dyDescent="0.25">
      <c r="A236" s="190"/>
      <c r="B236" s="12" t="s">
        <v>190</v>
      </c>
      <c r="C236" s="13">
        <v>3</v>
      </c>
      <c r="D236" s="13">
        <v>6</v>
      </c>
      <c r="E236" s="23">
        <v>0</v>
      </c>
    </row>
    <row r="237" spans="1:5" ht="16.7" customHeight="1" x14ac:dyDescent="0.25">
      <c r="A237" s="191" t="s">
        <v>186</v>
      </c>
      <c r="B237" s="192"/>
      <c r="C237" s="24">
        <v>18</v>
      </c>
      <c r="D237" s="24">
        <v>25</v>
      </c>
      <c r="E237" s="25">
        <v>10</v>
      </c>
    </row>
    <row r="238" spans="1:5" x14ac:dyDescent="0.25">
      <c r="A238" s="188" t="s">
        <v>191</v>
      </c>
      <c r="B238" s="12" t="s">
        <v>192</v>
      </c>
      <c r="C238" s="13">
        <v>0</v>
      </c>
      <c r="D238" s="13">
        <v>0</v>
      </c>
      <c r="E238" s="23">
        <v>0</v>
      </c>
    </row>
    <row r="239" spans="1:5" x14ac:dyDescent="0.25">
      <c r="A239" s="189"/>
      <c r="B239" s="12" t="s">
        <v>193</v>
      </c>
      <c r="C239" s="13">
        <v>0</v>
      </c>
      <c r="D239" s="13">
        <v>0</v>
      </c>
      <c r="E239" s="23">
        <v>0</v>
      </c>
    </row>
    <row r="240" spans="1:5" x14ac:dyDescent="0.25">
      <c r="A240" s="189"/>
      <c r="B240" s="12" t="s">
        <v>194</v>
      </c>
      <c r="C240" s="13">
        <v>0</v>
      </c>
      <c r="D240" s="13">
        <v>0</v>
      </c>
      <c r="E240" s="23">
        <v>0</v>
      </c>
    </row>
    <row r="241" spans="1:5" x14ac:dyDescent="0.25">
      <c r="A241" s="189"/>
      <c r="B241" s="12" t="s">
        <v>195</v>
      </c>
      <c r="C241" s="13">
        <v>0</v>
      </c>
      <c r="D241" s="13">
        <v>0</v>
      </c>
      <c r="E241" s="23">
        <v>0</v>
      </c>
    </row>
    <row r="242" spans="1:5" x14ac:dyDescent="0.25">
      <c r="A242" s="189"/>
      <c r="B242" s="12" t="s">
        <v>196</v>
      </c>
      <c r="C242" s="13">
        <v>22</v>
      </c>
      <c r="D242" s="13">
        <v>49</v>
      </c>
      <c r="E242" s="23">
        <v>0</v>
      </c>
    </row>
    <row r="243" spans="1:5" x14ac:dyDescent="0.25">
      <c r="A243" s="189"/>
      <c r="B243" s="12" t="s">
        <v>197</v>
      </c>
      <c r="C243" s="13">
        <v>0</v>
      </c>
      <c r="D243" s="13">
        <v>0</v>
      </c>
      <c r="E243" s="23">
        <v>0</v>
      </c>
    </row>
    <row r="244" spans="1:5" x14ac:dyDescent="0.25">
      <c r="A244" s="189"/>
      <c r="B244" s="12" t="s">
        <v>198</v>
      </c>
      <c r="C244" s="13">
        <v>0</v>
      </c>
      <c r="D244" s="13">
        <v>0</v>
      </c>
      <c r="E244" s="23">
        <v>0</v>
      </c>
    </row>
    <row r="245" spans="1:5" x14ac:dyDescent="0.25">
      <c r="A245" s="189"/>
      <c r="B245" s="12" t="s">
        <v>199</v>
      </c>
      <c r="C245" s="13">
        <v>77</v>
      </c>
      <c r="D245" s="13">
        <v>62</v>
      </c>
      <c r="E245" s="23">
        <v>6</v>
      </c>
    </row>
    <row r="246" spans="1:5" x14ac:dyDescent="0.25">
      <c r="A246" s="189"/>
      <c r="B246" s="12" t="s">
        <v>200</v>
      </c>
      <c r="C246" s="13">
        <v>1</v>
      </c>
      <c r="D246" s="13">
        <v>1</v>
      </c>
      <c r="E246" s="23">
        <v>0</v>
      </c>
    </row>
    <row r="247" spans="1:5" x14ac:dyDescent="0.25">
      <c r="A247" s="189"/>
      <c r="B247" s="12" t="s">
        <v>201</v>
      </c>
      <c r="C247" s="13">
        <v>8</v>
      </c>
      <c r="D247" s="13">
        <v>7</v>
      </c>
      <c r="E247" s="23">
        <v>1</v>
      </c>
    </row>
    <row r="248" spans="1:5" x14ac:dyDescent="0.25">
      <c r="A248" s="189"/>
      <c r="B248" s="12" t="s">
        <v>202</v>
      </c>
      <c r="C248" s="13">
        <v>8</v>
      </c>
      <c r="D248" s="13">
        <v>14</v>
      </c>
      <c r="E248" s="23">
        <v>4</v>
      </c>
    </row>
    <row r="249" spans="1:5" x14ac:dyDescent="0.25">
      <c r="A249" s="189"/>
      <c r="B249" s="12" t="s">
        <v>203</v>
      </c>
      <c r="C249" s="13">
        <v>0</v>
      </c>
      <c r="D249" s="13">
        <v>0</v>
      </c>
      <c r="E249" s="23">
        <v>0</v>
      </c>
    </row>
    <row r="250" spans="1:5" x14ac:dyDescent="0.25">
      <c r="A250" s="189"/>
      <c r="B250" s="12" t="s">
        <v>204</v>
      </c>
      <c r="C250" s="13">
        <v>0</v>
      </c>
      <c r="D250" s="13">
        <v>0</v>
      </c>
      <c r="E250" s="23">
        <v>0</v>
      </c>
    </row>
    <row r="251" spans="1:5" x14ac:dyDescent="0.25">
      <c r="A251" s="189"/>
      <c r="B251" s="12" t="s">
        <v>205</v>
      </c>
      <c r="C251" s="13">
        <v>0</v>
      </c>
      <c r="D251" s="13">
        <v>2</v>
      </c>
      <c r="E251" s="23">
        <v>0</v>
      </c>
    </row>
    <row r="252" spans="1:5" x14ac:dyDescent="0.25">
      <c r="A252" s="189"/>
      <c r="B252" s="12" t="s">
        <v>206</v>
      </c>
      <c r="C252" s="13">
        <v>0</v>
      </c>
      <c r="D252" s="13">
        <v>0</v>
      </c>
      <c r="E252" s="23">
        <v>0</v>
      </c>
    </row>
    <row r="253" spans="1:5" x14ac:dyDescent="0.25">
      <c r="A253" s="189"/>
      <c r="B253" s="12" t="s">
        <v>207</v>
      </c>
      <c r="C253" s="13">
        <v>0</v>
      </c>
      <c r="D253" s="13">
        <v>0</v>
      </c>
      <c r="E253" s="23">
        <v>0</v>
      </c>
    </row>
    <row r="254" spans="1:5" x14ac:dyDescent="0.25">
      <c r="A254" s="189"/>
      <c r="B254" s="12" t="s">
        <v>208</v>
      </c>
      <c r="C254" s="13">
        <v>0</v>
      </c>
      <c r="D254" s="13">
        <v>0</v>
      </c>
      <c r="E254" s="23">
        <v>0</v>
      </c>
    </row>
    <row r="255" spans="1:5" x14ac:dyDescent="0.25">
      <c r="A255" s="189"/>
      <c r="B255" s="12" t="s">
        <v>209</v>
      </c>
      <c r="C255" s="13">
        <v>0</v>
      </c>
      <c r="D255" s="13">
        <v>3</v>
      </c>
      <c r="E255" s="23">
        <v>2</v>
      </c>
    </row>
    <row r="256" spans="1:5" x14ac:dyDescent="0.25">
      <c r="A256" s="189"/>
      <c r="B256" s="12" t="s">
        <v>210</v>
      </c>
      <c r="C256" s="13">
        <v>6</v>
      </c>
      <c r="D256" s="13">
        <v>6</v>
      </c>
      <c r="E256" s="23">
        <v>0</v>
      </c>
    </row>
    <row r="257" spans="1:5" x14ac:dyDescent="0.25">
      <c r="A257" s="189"/>
      <c r="B257" s="12" t="s">
        <v>211</v>
      </c>
      <c r="C257" s="13">
        <v>0</v>
      </c>
      <c r="D257" s="13">
        <v>0</v>
      </c>
      <c r="E257" s="23">
        <v>0</v>
      </c>
    </row>
    <row r="258" spans="1:5" x14ac:dyDescent="0.25">
      <c r="A258" s="189"/>
      <c r="B258" s="12" t="s">
        <v>212</v>
      </c>
      <c r="C258" s="13">
        <v>0</v>
      </c>
      <c r="D258" s="13">
        <v>0</v>
      </c>
      <c r="E258" s="23">
        <v>0</v>
      </c>
    </row>
    <row r="259" spans="1:5" x14ac:dyDescent="0.25">
      <c r="A259" s="189"/>
      <c r="B259" s="12" t="s">
        <v>213</v>
      </c>
      <c r="C259" s="13">
        <v>18</v>
      </c>
      <c r="D259" s="13">
        <v>21</v>
      </c>
      <c r="E259" s="23">
        <v>0</v>
      </c>
    </row>
    <row r="260" spans="1:5" x14ac:dyDescent="0.25">
      <c r="A260" s="189"/>
      <c r="B260" s="12" t="s">
        <v>214</v>
      </c>
      <c r="C260" s="13">
        <v>0</v>
      </c>
      <c r="D260" s="13">
        <v>1</v>
      </c>
      <c r="E260" s="23">
        <v>0</v>
      </c>
    </row>
    <row r="261" spans="1:5" x14ac:dyDescent="0.25">
      <c r="A261" s="189"/>
      <c r="B261" s="12" t="s">
        <v>215</v>
      </c>
      <c r="C261" s="13">
        <v>10</v>
      </c>
      <c r="D261" s="13">
        <v>12</v>
      </c>
      <c r="E261" s="23">
        <v>3</v>
      </c>
    </row>
    <row r="262" spans="1:5" x14ac:dyDescent="0.25">
      <c r="A262" s="189"/>
      <c r="B262" s="12" t="s">
        <v>216</v>
      </c>
      <c r="C262" s="13">
        <v>41</v>
      </c>
      <c r="D262" s="13">
        <v>39</v>
      </c>
      <c r="E262" s="23">
        <v>8</v>
      </c>
    </row>
    <row r="263" spans="1:5" x14ac:dyDescent="0.25">
      <c r="A263" s="189"/>
      <c r="B263" s="12" t="s">
        <v>217</v>
      </c>
      <c r="C263" s="13">
        <v>0</v>
      </c>
      <c r="D263" s="13">
        <v>0</v>
      </c>
      <c r="E263" s="23">
        <v>0</v>
      </c>
    </row>
    <row r="264" spans="1:5" x14ac:dyDescent="0.25">
      <c r="A264" s="189"/>
      <c r="B264" s="12" t="s">
        <v>218</v>
      </c>
      <c r="C264" s="13">
        <v>28</v>
      </c>
      <c r="D264" s="13">
        <v>29</v>
      </c>
      <c r="E264" s="23">
        <v>19</v>
      </c>
    </row>
    <row r="265" spans="1:5" x14ac:dyDescent="0.25">
      <c r="A265" s="189"/>
      <c r="B265" s="12" t="s">
        <v>219</v>
      </c>
      <c r="C265" s="13">
        <v>0</v>
      </c>
      <c r="D265" s="13">
        <v>0</v>
      </c>
      <c r="E265" s="23">
        <v>0</v>
      </c>
    </row>
    <row r="266" spans="1:5" x14ac:dyDescent="0.25">
      <c r="A266" s="189"/>
      <c r="B266" s="12" t="s">
        <v>220</v>
      </c>
      <c r="C266" s="13">
        <v>0</v>
      </c>
      <c r="D266" s="13">
        <v>0</v>
      </c>
      <c r="E266" s="23">
        <v>0</v>
      </c>
    </row>
    <row r="267" spans="1:5" x14ac:dyDescent="0.25">
      <c r="A267" s="189"/>
      <c r="B267" s="12" t="s">
        <v>221</v>
      </c>
      <c r="C267" s="13">
        <v>0</v>
      </c>
      <c r="D267" s="13">
        <v>0</v>
      </c>
      <c r="E267" s="23">
        <v>0</v>
      </c>
    </row>
    <row r="268" spans="1:5" x14ac:dyDescent="0.25">
      <c r="A268" s="189"/>
      <c r="B268" s="12" t="s">
        <v>222</v>
      </c>
      <c r="C268" s="13">
        <v>0</v>
      </c>
      <c r="D268" s="13">
        <v>0</v>
      </c>
      <c r="E268" s="23">
        <v>0</v>
      </c>
    </row>
    <row r="269" spans="1:5" x14ac:dyDescent="0.25">
      <c r="A269" s="189"/>
      <c r="B269" s="12" t="s">
        <v>223</v>
      </c>
      <c r="C269" s="13">
        <v>1</v>
      </c>
      <c r="D269" s="13">
        <v>0</v>
      </c>
      <c r="E269" s="23">
        <v>0</v>
      </c>
    </row>
    <row r="270" spans="1:5" x14ac:dyDescent="0.25">
      <c r="A270" s="190"/>
      <c r="B270" s="12" t="s">
        <v>224</v>
      </c>
      <c r="C270" s="13">
        <v>8</v>
      </c>
      <c r="D270" s="13">
        <v>8</v>
      </c>
      <c r="E270" s="23">
        <v>0</v>
      </c>
    </row>
    <row r="271" spans="1:5" ht="16.7" customHeight="1" x14ac:dyDescent="0.25">
      <c r="A271" s="191" t="s">
        <v>186</v>
      </c>
      <c r="B271" s="192"/>
      <c r="C271" s="24">
        <v>228</v>
      </c>
      <c r="D271" s="24">
        <v>254</v>
      </c>
      <c r="E271" s="25">
        <v>43</v>
      </c>
    </row>
    <row r="272" spans="1:5" ht="16.7" customHeight="1" x14ac:dyDescent="0.25">
      <c r="A272" s="11" t="s">
        <v>225</v>
      </c>
      <c r="B272" s="12" t="s">
        <v>226</v>
      </c>
      <c r="C272" s="13">
        <v>13</v>
      </c>
      <c r="D272" s="13">
        <v>13</v>
      </c>
      <c r="E272" s="23">
        <v>8</v>
      </c>
    </row>
    <row r="273" spans="1:5" ht="16.7" customHeight="1" x14ac:dyDescent="0.25">
      <c r="A273" s="191" t="s">
        <v>186</v>
      </c>
      <c r="B273" s="192"/>
      <c r="C273" s="24">
        <v>13</v>
      </c>
      <c r="D273" s="24">
        <v>13</v>
      </c>
      <c r="E273" s="25">
        <v>8</v>
      </c>
    </row>
    <row r="274" spans="1:5" x14ac:dyDescent="0.25">
      <c r="A274" s="188" t="s">
        <v>227</v>
      </c>
      <c r="B274" s="12" t="s">
        <v>228</v>
      </c>
      <c r="C274" s="13">
        <v>7</v>
      </c>
      <c r="D274" s="13">
        <v>4</v>
      </c>
      <c r="E274" s="23">
        <v>1</v>
      </c>
    </row>
    <row r="275" spans="1:5" x14ac:dyDescent="0.25">
      <c r="A275" s="189"/>
      <c r="B275" s="12" t="s">
        <v>229</v>
      </c>
      <c r="C275" s="13">
        <v>1</v>
      </c>
      <c r="D275" s="13">
        <v>6</v>
      </c>
      <c r="E275" s="23">
        <v>0</v>
      </c>
    </row>
    <row r="276" spans="1:5" x14ac:dyDescent="0.25">
      <c r="A276" s="189"/>
      <c r="B276" s="12" t="s">
        <v>230</v>
      </c>
      <c r="C276" s="13">
        <v>0</v>
      </c>
      <c r="D276" s="13">
        <v>0</v>
      </c>
      <c r="E276" s="23">
        <v>0</v>
      </c>
    </row>
    <row r="277" spans="1:5" x14ac:dyDescent="0.25">
      <c r="A277" s="189"/>
      <c r="B277" s="12" t="s">
        <v>231</v>
      </c>
      <c r="C277" s="13">
        <v>9</v>
      </c>
      <c r="D277" s="13">
        <v>6</v>
      </c>
      <c r="E277" s="23">
        <v>0</v>
      </c>
    </row>
    <row r="278" spans="1:5" x14ac:dyDescent="0.25">
      <c r="A278" s="189"/>
      <c r="B278" s="12" t="s">
        <v>232</v>
      </c>
      <c r="C278" s="13">
        <v>3</v>
      </c>
      <c r="D278" s="13">
        <v>2</v>
      </c>
      <c r="E278" s="23">
        <v>0</v>
      </c>
    </row>
    <row r="279" spans="1:5" x14ac:dyDescent="0.25">
      <c r="A279" s="189"/>
      <c r="B279" s="12" t="s">
        <v>233</v>
      </c>
      <c r="C279" s="13">
        <v>0</v>
      </c>
      <c r="D279" s="13">
        <v>0</v>
      </c>
      <c r="E279" s="23">
        <v>0</v>
      </c>
    </row>
    <row r="280" spans="1:5" x14ac:dyDescent="0.25">
      <c r="A280" s="189"/>
      <c r="B280" s="12" t="s">
        <v>234</v>
      </c>
      <c r="C280" s="13">
        <v>0</v>
      </c>
      <c r="D280" s="13">
        <v>0</v>
      </c>
      <c r="E280" s="23">
        <v>0</v>
      </c>
    </row>
    <row r="281" spans="1:5" x14ac:dyDescent="0.25">
      <c r="A281" s="189"/>
      <c r="B281" s="12" t="s">
        <v>235</v>
      </c>
      <c r="C281" s="13">
        <v>0</v>
      </c>
      <c r="D281" s="13">
        <v>0</v>
      </c>
      <c r="E281" s="23">
        <v>0</v>
      </c>
    </row>
    <row r="282" spans="1:5" x14ac:dyDescent="0.25">
      <c r="A282" s="190"/>
      <c r="B282" s="12" t="s">
        <v>236</v>
      </c>
      <c r="C282" s="13">
        <v>1</v>
      </c>
      <c r="D282" s="13">
        <v>3</v>
      </c>
      <c r="E282" s="23">
        <v>0</v>
      </c>
    </row>
    <row r="283" spans="1:5" ht="16.7" customHeight="1" x14ac:dyDescent="0.25">
      <c r="A283" s="191" t="s">
        <v>186</v>
      </c>
      <c r="B283" s="192"/>
      <c r="C283" s="24">
        <v>21</v>
      </c>
      <c r="D283" s="24">
        <v>21</v>
      </c>
      <c r="E283" s="25">
        <v>1</v>
      </c>
    </row>
    <row r="284" spans="1:5" x14ac:dyDescent="0.25">
      <c r="A284" s="188" t="s">
        <v>237</v>
      </c>
      <c r="B284" s="12" t="s">
        <v>238</v>
      </c>
      <c r="C284" s="13">
        <v>0</v>
      </c>
      <c r="D284" s="13">
        <v>0</v>
      </c>
      <c r="E284" s="23">
        <v>0</v>
      </c>
    </row>
    <row r="285" spans="1:5" x14ac:dyDescent="0.25">
      <c r="A285" s="189"/>
      <c r="B285" s="12" t="s">
        <v>239</v>
      </c>
      <c r="C285" s="13">
        <v>0</v>
      </c>
      <c r="D285" s="13">
        <v>0</v>
      </c>
      <c r="E285" s="23">
        <v>0</v>
      </c>
    </row>
    <row r="286" spans="1:5" x14ac:dyDescent="0.25">
      <c r="A286" s="190"/>
      <c r="B286" s="12" t="s">
        <v>188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1" t="s">
        <v>186</v>
      </c>
      <c r="B287" s="192"/>
      <c r="C287" s="24">
        <v>0</v>
      </c>
      <c r="D287" s="24">
        <v>0</v>
      </c>
      <c r="E287" s="25">
        <v>0</v>
      </c>
    </row>
    <row r="288" spans="1:5" x14ac:dyDescent="0.25">
      <c r="A288" s="188" t="s">
        <v>240</v>
      </c>
      <c r="B288" s="12" t="s">
        <v>241</v>
      </c>
      <c r="C288" s="13">
        <v>1</v>
      </c>
      <c r="D288" s="13">
        <v>1</v>
      </c>
      <c r="E288" s="23">
        <v>0</v>
      </c>
    </row>
    <row r="289" spans="1:5" x14ac:dyDescent="0.25">
      <c r="A289" s="189"/>
      <c r="B289" s="12" t="s">
        <v>242</v>
      </c>
      <c r="C289" s="13">
        <v>0</v>
      </c>
      <c r="D289" s="13">
        <v>0</v>
      </c>
      <c r="E289" s="23">
        <v>0</v>
      </c>
    </row>
    <row r="290" spans="1:5" x14ac:dyDescent="0.25">
      <c r="A290" s="189"/>
      <c r="B290" s="12" t="s">
        <v>243</v>
      </c>
      <c r="C290" s="13">
        <v>0</v>
      </c>
      <c r="D290" s="13">
        <v>0</v>
      </c>
      <c r="E290" s="23">
        <v>0</v>
      </c>
    </row>
    <row r="291" spans="1:5" x14ac:dyDescent="0.25">
      <c r="A291" s="189"/>
      <c r="B291" s="12" t="s">
        <v>244</v>
      </c>
      <c r="C291" s="13">
        <v>0</v>
      </c>
      <c r="D291" s="13">
        <v>0</v>
      </c>
      <c r="E291" s="23">
        <v>0</v>
      </c>
    </row>
    <row r="292" spans="1:5" x14ac:dyDescent="0.25">
      <c r="A292" s="189"/>
      <c r="B292" s="12" t="s">
        <v>245</v>
      </c>
      <c r="C292" s="13">
        <v>0</v>
      </c>
      <c r="D292" s="13">
        <v>0</v>
      </c>
      <c r="E292" s="23">
        <v>0</v>
      </c>
    </row>
    <row r="293" spans="1:5" x14ac:dyDescent="0.25">
      <c r="A293" s="189"/>
      <c r="B293" s="12" t="s">
        <v>246</v>
      </c>
      <c r="C293" s="13">
        <v>1</v>
      </c>
      <c r="D293" s="13">
        <v>2</v>
      </c>
      <c r="E293" s="23">
        <v>0</v>
      </c>
    </row>
    <row r="294" spans="1:5" x14ac:dyDescent="0.25">
      <c r="A294" s="189"/>
      <c r="B294" s="12" t="s">
        <v>247</v>
      </c>
      <c r="C294" s="13">
        <v>0</v>
      </c>
      <c r="D294" s="13">
        <v>1</v>
      </c>
      <c r="E294" s="23">
        <v>0</v>
      </c>
    </row>
    <row r="295" spans="1:5" x14ac:dyDescent="0.25">
      <c r="A295" s="189"/>
      <c r="B295" s="12" t="s">
        <v>248</v>
      </c>
      <c r="C295" s="13">
        <v>1</v>
      </c>
      <c r="D295" s="13">
        <v>1</v>
      </c>
      <c r="E295" s="23">
        <v>0</v>
      </c>
    </row>
    <row r="296" spans="1:5" x14ac:dyDescent="0.25">
      <c r="A296" s="189"/>
      <c r="B296" s="12" t="s">
        <v>249</v>
      </c>
      <c r="C296" s="13">
        <v>14</v>
      </c>
      <c r="D296" s="13">
        <v>39</v>
      </c>
      <c r="E296" s="23">
        <v>0</v>
      </c>
    </row>
    <row r="297" spans="1:5" x14ac:dyDescent="0.25">
      <c r="A297" s="189"/>
      <c r="B297" s="12" t="s">
        <v>250</v>
      </c>
      <c r="C297" s="13">
        <v>0</v>
      </c>
      <c r="D297" s="13">
        <v>0</v>
      </c>
      <c r="E297" s="23">
        <v>0</v>
      </c>
    </row>
    <row r="298" spans="1:5" x14ac:dyDescent="0.25">
      <c r="A298" s="190"/>
      <c r="B298" s="12" t="s">
        <v>251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1" t="s">
        <v>186</v>
      </c>
      <c r="B299" s="192"/>
      <c r="C299" s="24">
        <v>17</v>
      </c>
      <c r="D299" s="24">
        <v>44</v>
      </c>
      <c r="E299" s="25">
        <v>0</v>
      </c>
    </row>
    <row r="300" spans="1:5" x14ac:dyDescent="0.25">
      <c r="A300" s="188" t="s">
        <v>252</v>
      </c>
      <c r="B300" s="12" t="s">
        <v>253</v>
      </c>
      <c r="C300" s="13">
        <v>23</v>
      </c>
      <c r="D300" s="13">
        <v>12</v>
      </c>
      <c r="E300" s="23">
        <v>3</v>
      </c>
    </row>
    <row r="301" spans="1:5" x14ac:dyDescent="0.25">
      <c r="A301" s="189"/>
      <c r="B301" s="12" t="s">
        <v>254</v>
      </c>
      <c r="C301" s="13">
        <v>0</v>
      </c>
      <c r="D301" s="13">
        <v>0</v>
      </c>
      <c r="E301" s="23">
        <v>0</v>
      </c>
    </row>
    <row r="302" spans="1:5" x14ac:dyDescent="0.25">
      <c r="A302" s="190"/>
      <c r="B302" s="12" t="s">
        <v>255</v>
      </c>
      <c r="C302" s="13">
        <v>16</v>
      </c>
      <c r="D302" s="13">
        <v>15</v>
      </c>
      <c r="E302" s="23">
        <v>0</v>
      </c>
    </row>
    <row r="303" spans="1:5" ht="16.7" customHeight="1" x14ac:dyDescent="0.25">
      <c r="A303" s="191" t="s">
        <v>186</v>
      </c>
      <c r="B303" s="192"/>
      <c r="C303" s="24">
        <v>39</v>
      </c>
      <c r="D303" s="24">
        <v>27</v>
      </c>
      <c r="E303" s="25">
        <v>3</v>
      </c>
    </row>
    <row r="304" spans="1:5" x14ac:dyDescent="0.25">
      <c r="A304" s="188" t="s">
        <v>256</v>
      </c>
      <c r="B304" s="12" t="s">
        <v>257</v>
      </c>
      <c r="C304" s="13">
        <v>0</v>
      </c>
      <c r="D304" s="13">
        <v>0</v>
      </c>
      <c r="E304" s="23">
        <v>0</v>
      </c>
    </row>
    <row r="305" spans="1:5" x14ac:dyDescent="0.25">
      <c r="A305" s="189"/>
      <c r="B305" s="12" t="s">
        <v>258</v>
      </c>
      <c r="C305" s="13">
        <v>542</v>
      </c>
      <c r="D305" s="13">
        <v>1544</v>
      </c>
      <c r="E305" s="23">
        <v>0</v>
      </c>
    </row>
    <row r="306" spans="1:5" x14ac:dyDescent="0.25">
      <c r="A306" s="190"/>
      <c r="B306" s="12" t="s">
        <v>259</v>
      </c>
      <c r="C306" s="13">
        <v>13</v>
      </c>
      <c r="D306" s="13">
        <v>25</v>
      </c>
      <c r="E306" s="23">
        <v>0</v>
      </c>
    </row>
    <row r="307" spans="1:5" ht="16.7" customHeight="1" x14ac:dyDescent="0.25">
      <c r="A307" s="191" t="s">
        <v>186</v>
      </c>
      <c r="B307" s="192"/>
      <c r="C307" s="24">
        <v>555</v>
      </c>
      <c r="D307" s="24">
        <v>1569</v>
      </c>
      <c r="E307" s="25">
        <v>0</v>
      </c>
    </row>
    <row r="308" spans="1:5" x14ac:dyDescent="0.25">
      <c r="A308" s="188" t="s">
        <v>260</v>
      </c>
      <c r="B308" s="12" t="s">
        <v>261</v>
      </c>
      <c r="C308" s="13">
        <v>0</v>
      </c>
      <c r="D308" s="13">
        <v>0</v>
      </c>
      <c r="E308" s="23">
        <v>0</v>
      </c>
    </row>
    <row r="309" spans="1:5" x14ac:dyDescent="0.25">
      <c r="A309" s="189"/>
      <c r="B309" s="12" t="s">
        <v>262</v>
      </c>
      <c r="C309" s="13">
        <v>3</v>
      </c>
      <c r="D309" s="13">
        <v>0</v>
      </c>
      <c r="E309" s="23">
        <v>0</v>
      </c>
    </row>
    <row r="310" spans="1:5" x14ac:dyDescent="0.25">
      <c r="A310" s="189"/>
      <c r="B310" s="12" t="s">
        <v>263</v>
      </c>
      <c r="C310" s="13">
        <v>0</v>
      </c>
      <c r="D310" s="13">
        <v>0</v>
      </c>
      <c r="E310" s="23">
        <v>0</v>
      </c>
    </row>
    <row r="311" spans="1:5" x14ac:dyDescent="0.25">
      <c r="A311" s="189"/>
      <c r="B311" s="12" t="s">
        <v>264</v>
      </c>
      <c r="C311" s="13">
        <v>0</v>
      </c>
      <c r="D311" s="13">
        <v>0</v>
      </c>
      <c r="E311" s="23">
        <v>0</v>
      </c>
    </row>
    <row r="312" spans="1:5" x14ac:dyDescent="0.25">
      <c r="A312" s="189"/>
      <c r="B312" s="12" t="s">
        <v>253</v>
      </c>
      <c r="C312" s="13">
        <v>0</v>
      </c>
      <c r="D312" s="13">
        <v>0</v>
      </c>
      <c r="E312" s="23">
        <v>0</v>
      </c>
    </row>
    <row r="313" spans="1:5" x14ac:dyDescent="0.25">
      <c r="A313" s="189"/>
      <c r="B313" s="12" t="s">
        <v>265</v>
      </c>
      <c r="C313" s="13">
        <v>27</v>
      </c>
      <c r="D313" s="13">
        <v>0</v>
      </c>
      <c r="E313" s="23">
        <v>0</v>
      </c>
    </row>
    <row r="314" spans="1:5" x14ac:dyDescent="0.25">
      <c r="A314" s="189"/>
      <c r="B314" s="12" t="s">
        <v>266</v>
      </c>
      <c r="C314" s="13">
        <v>0</v>
      </c>
      <c r="D314" s="13">
        <v>0</v>
      </c>
      <c r="E314" s="23">
        <v>0</v>
      </c>
    </row>
    <row r="315" spans="1:5" x14ac:dyDescent="0.25">
      <c r="A315" s="189"/>
      <c r="B315" s="12" t="s">
        <v>267</v>
      </c>
      <c r="C315" s="13">
        <v>79</v>
      </c>
      <c r="D315" s="13">
        <v>85</v>
      </c>
      <c r="E315" s="23">
        <v>0</v>
      </c>
    </row>
    <row r="316" spans="1:5" x14ac:dyDescent="0.25">
      <c r="A316" s="189"/>
      <c r="B316" s="12" t="s">
        <v>268</v>
      </c>
      <c r="C316" s="13">
        <v>66</v>
      </c>
      <c r="D316" s="13">
        <v>60</v>
      </c>
      <c r="E316" s="23">
        <v>0</v>
      </c>
    </row>
    <row r="317" spans="1:5" x14ac:dyDescent="0.25">
      <c r="A317" s="189"/>
      <c r="B317" s="12" t="s">
        <v>269</v>
      </c>
      <c r="C317" s="13">
        <v>0</v>
      </c>
      <c r="D317" s="13">
        <v>0</v>
      </c>
      <c r="E317" s="23">
        <v>0</v>
      </c>
    </row>
    <row r="318" spans="1:5" x14ac:dyDescent="0.25">
      <c r="A318" s="189"/>
      <c r="B318" s="12" t="s">
        <v>270</v>
      </c>
      <c r="C318" s="13">
        <v>0</v>
      </c>
      <c r="D318" s="13">
        <v>0</v>
      </c>
      <c r="E318" s="23">
        <v>0</v>
      </c>
    </row>
    <row r="319" spans="1:5" x14ac:dyDescent="0.25">
      <c r="A319" s="189"/>
      <c r="B319" s="12" t="s">
        <v>271</v>
      </c>
      <c r="C319" s="13">
        <v>0</v>
      </c>
      <c r="D319" s="13">
        <v>0</v>
      </c>
      <c r="E319" s="23">
        <v>0</v>
      </c>
    </row>
    <row r="320" spans="1:5" x14ac:dyDescent="0.25">
      <c r="A320" s="190"/>
      <c r="B320" s="12" t="s">
        <v>272</v>
      </c>
      <c r="C320" s="13">
        <v>6</v>
      </c>
      <c r="D320" s="13">
        <v>6</v>
      </c>
      <c r="E320" s="23">
        <v>0</v>
      </c>
    </row>
    <row r="321" spans="1:5" ht="16.7" customHeight="1" x14ac:dyDescent="0.25">
      <c r="A321" s="191" t="s">
        <v>186</v>
      </c>
      <c r="B321" s="192"/>
      <c r="C321" s="24">
        <v>181</v>
      </c>
      <c r="D321" s="24">
        <v>151</v>
      </c>
      <c r="E321" s="25">
        <v>0</v>
      </c>
    </row>
    <row r="322" spans="1:5" x14ac:dyDescent="0.25">
      <c r="A322" s="188" t="s">
        <v>273</v>
      </c>
      <c r="B322" s="12" t="s">
        <v>274</v>
      </c>
      <c r="C322" s="13">
        <v>0</v>
      </c>
      <c r="D322" s="13">
        <v>0</v>
      </c>
      <c r="E322" s="23">
        <v>0</v>
      </c>
    </row>
    <row r="323" spans="1:5" x14ac:dyDescent="0.25">
      <c r="A323" s="189"/>
      <c r="B323" s="12" t="s">
        <v>275</v>
      </c>
      <c r="C323" s="13">
        <v>2</v>
      </c>
      <c r="D323" s="13">
        <v>0</v>
      </c>
      <c r="E323" s="23">
        <v>0</v>
      </c>
    </row>
    <row r="324" spans="1:5" x14ac:dyDescent="0.25">
      <c r="A324" s="189"/>
      <c r="B324" s="12" t="s">
        <v>198</v>
      </c>
      <c r="C324" s="13">
        <v>0</v>
      </c>
      <c r="D324" s="13">
        <v>0</v>
      </c>
      <c r="E324" s="23">
        <v>0</v>
      </c>
    </row>
    <row r="325" spans="1:5" x14ac:dyDescent="0.25">
      <c r="A325" s="189"/>
      <c r="B325" s="12" t="s">
        <v>199</v>
      </c>
      <c r="C325" s="13">
        <v>87</v>
      </c>
      <c r="D325" s="13">
        <v>101</v>
      </c>
      <c r="E325" s="23">
        <v>1</v>
      </c>
    </row>
    <row r="326" spans="1:5" x14ac:dyDescent="0.25">
      <c r="A326" s="189"/>
      <c r="B326" s="12" t="s">
        <v>200</v>
      </c>
      <c r="C326" s="13">
        <v>5</v>
      </c>
      <c r="D326" s="13">
        <v>26</v>
      </c>
      <c r="E326" s="23">
        <v>0</v>
      </c>
    </row>
    <row r="327" spans="1:5" x14ac:dyDescent="0.25">
      <c r="A327" s="189"/>
      <c r="B327" s="12" t="s">
        <v>201</v>
      </c>
      <c r="C327" s="13">
        <v>8</v>
      </c>
      <c r="D327" s="13">
        <v>8</v>
      </c>
      <c r="E327" s="23">
        <v>0</v>
      </c>
    </row>
    <row r="328" spans="1:5" x14ac:dyDescent="0.25">
      <c r="A328" s="189"/>
      <c r="B328" s="12" t="s">
        <v>276</v>
      </c>
      <c r="C328" s="13">
        <v>0</v>
      </c>
      <c r="D328" s="13">
        <v>0</v>
      </c>
      <c r="E328" s="23">
        <v>0</v>
      </c>
    </row>
    <row r="329" spans="1:5" x14ac:dyDescent="0.25">
      <c r="A329" s="189"/>
      <c r="B329" s="12" t="s">
        <v>277</v>
      </c>
      <c r="C329" s="13">
        <v>0</v>
      </c>
      <c r="D329" s="13">
        <v>0</v>
      </c>
      <c r="E329" s="23">
        <v>0</v>
      </c>
    </row>
    <row r="330" spans="1:5" x14ac:dyDescent="0.25">
      <c r="A330" s="189"/>
      <c r="B330" s="12" t="s">
        <v>278</v>
      </c>
      <c r="C330" s="13">
        <v>0</v>
      </c>
      <c r="D330" s="13">
        <v>0</v>
      </c>
      <c r="E330" s="23">
        <v>0</v>
      </c>
    </row>
    <row r="331" spans="1:5" x14ac:dyDescent="0.25">
      <c r="A331" s="189"/>
      <c r="B331" s="12" t="s">
        <v>208</v>
      </c>
      <c r="C331" s="13">
        <v>0</v>
      </c>
      <c r="D331" s="13">
        <v>0</v>
      </c>
      <c r="E331" s="23">
        <v>0</v>
      </c>
    </row>
    <row r="332" spans="1:5" x14ac:dyDescent="0.25">
      <c r="A332" s="189"/>
      <c r="B332" s="12" t="s">
        <v>279</v>
      </c>
      <c r="C332" s="13">
        <v>0</v>
      </c>
      <c r="D332" s="13">
        <v>0</v>
      </c>
      <c r="E332" s="23">
        <v>0</v>
      </c>
    </row>
    <row r="333" spans="1:5" x14ac:dyDescent="0.25">
      <c r="A333" s="189"/>
      <c r="B333" s="12" t="s">
        <v>211</v>
      </c>
      <c r="C333" s="13">
        <v>0</v>
      </c>
      <c r="D333" s="13">
        <v>0</v>
      </c>
      <c r="E333" s="23">
        <v>0</v>
      </c>
    </row>
    <row r="334" spans="1:5" x14ac:dyDescent="0.25">
      <c r="A334" s="189"/>
      <c r="B334" s="12" t="s">
        <v>212</v>
      </c>
      <c r="C334" s="13">
        <v>0</v>
      </c>
      <c r="D334" s="13">
        <v>0</v>
      </c>
      <c r="E334" s="23">
        <v>0</v>
      </c>
    </row>
    <row r="335" spans="1:5" x14ac:dyDescent="0.25">
      <c r="A335" s="189"/>
      <c r="B335" s="12" t="s">
        <v>280</v>
      </c>
      <c r="C335" s="13">
        <v>430</v>
      </c>
      <c r="D335" s="13">
        <v>769</v>
      </c>
      <c r="E335" s="23">
        <v>168</v>
      </c>
    </row>
    <row r="336" spans="1:5" x14ac:dyDescent="0.25">
      <c r="A336" s="189"/>
      <c r="B336" s="12" t="s">
        <v>281</v>
      </c>
      <c r="C336" s="13">
        <v>357</v>
      </c>
      <c r="D336" s="13">
        <v>404</v>
      </c>
      <c r="E336" s="23">
        <v>0</v>
      </c>
    </row>
    <row r="337" spans="1:5" x14ac:dyDescent="0.25">
      <c r="A337" s="189"/>
      <c r="B337" s="12" t="s">
        <v>282</v>
      </c>
      <c r="C337" s="13">
        <v>1</v>
      </c>
      <c r="D337" s="13">
        <v>0</v>
      </c>
      <c r="E337" s="23">
        <v>0</v>
      </c>
    </row>
    <row r="338" spans="1:5" x14ac:dyDescent="0.25">
      <c r="A338" s="189"/>
      <c r="B338" s="12" t="s">
        <v>216</v>
      </c>
      <c r="C338" s="13">
        <v>0</v>
      </c>
      <c r="D338" s="13">
        <v>0</v>
      </c>
      <c r="E338" s="23">
        <v>0</v>
      </c>
    </row>
    <row r="339" spans="1:5" x14ac:dyDescent="0.25">
      <c r="A339" s="189"/>
      <c r="B339" s="12" t="s">
        <v>283</v>
      </c>
      <c r="C339" s="13">
        <v>0</v>
      </c>
      <c r="D339" s="13">
        <v>0</v>
      </c>
      <c r="E339" s="23">
        <v>0</v>
      </c>
    </row>
    <row r="340" spans="1:5" x14ac:dyDescent="0.25">
      <c r="A340" s="189"/>
      <c r="B340" s="12" t="s">
        <v>284</v>
      </c>
      <c r="C340" s="13">
        <v>4</v>
      </c>
      <c r="D340" s="13">
        <v>2</v>
      </c>
      <c r="E340" s="23">
        <v>1</v>
      </c>
    </row>
    <row r="341" spans="1:5" x14ac:dyDescent="0.25">
      <c r="A341" s="189"/>
      <c r="B341" s="12" t="s">
        <v>285</v>
      </c>
      <c r="C341" s="13">
        <v>4</v>
      </c>
      <c r="D341" s="13">
        <v>5</v>
      </c>
      <c r="E341" s="23">
        <v>0</v>
      </c>
    </row>
    <row r="342" spans="1:5" x14ac:dyDescent="0.25">
      <c r="A342" s="189"/>
      <c r="B342" s="12" t="s">
        <v>221</v>
      </c>
      <c r="C342" s="13">
        <v>0</v>
      </c>
      <c r="D342" s="13">
        <v>0</v>
      </c>
      <c r="E342" s="23">
        <v>0</v>
      </c>
    </row>
    <row r="343" spans="1:5" x14ac:dyDescent="0.25">
      <c r="A343" s="190"/>
      <c r="B343" s="12" t="s">
        <v>224</v>
      </c>
      <c r="C343" s="13">
        <v>161</v>
      </c>
      <c r="D343" s="13">
        <v>521</v>
      </c>
      <c r="E343" s="23">
        <v>0</v>
      </c>
    </row>
    <row r="344" spans="1:5" ht="16.7" customHeight="1" x14ac:dyDescent="0.25">
      <c r="A344" s="191" t="s">
        <v>186</v>
      </c>
      <c r="B344" s="192"/>
      <c r="C344" s="26">
        <v>1059</v>
      </c>
      <c r="D344" s="26">
        <v>1836</v>
      </c>
      <c r="E344" s="27">
        <v>170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6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97" customWidth="1"/>
    <col min="19" max="20" width="25" style="97" customWidth="1"/>
    <col min="21" max="21" width="14.28515625" style="97" customWidth="1"/>
    <col min="22" max="22" width="20.28515625" style="97" customWidth="1"/>
    <col min="23" max="23" width="16.5703125" style="97" customWidth="1"/>
    <col min="24" max="24" width="5.28515625" style="97" customWidth="1"/>
    <col min="25" max="25" width="4" style="97" customWidth="1"/>
    <col min="26" max="26" width="13.5703125" style="97" customWidth="1"/>
    <col min="27" max="27" width="22" style="97" customWidth="1"/>
    <col min="28" max="16384" width="11.5703125" style="97"/>
  </cols>
  <sheetData>
    <row r="1" spans="1:50" s="96" customFormat="1" ht="89.25" x14ac:dyDescent="0.25">
      <c r="A1" s="96" t="s">
        <v>960</v>
      </c>
      <c r="B1" s="96" t="s">
        <v>961</v>
      </c>
      <c r="C1" s="96" t="s">
        <v>962</v>
      </c>
      <c r="D1" s="96" t="s">
        <v>963</v>
      </c>
      <c r="E1" s="96" t="s">
        <v>964</v>
      </c>
      <c r="F1" s="96" t="s">
        <v>965</v>
      </c>
      <c r="G1" s="96" t="s">
        <v>966</v>
      </c>
      <c r="H1" s="96" t="s">
        <v>967</v>
      </c>
      <c r="I1" s="96" t="s">
        <v>968</v>
      </c>
      <c r="J1" s="96" t="s">
        <v>969</v>
      </c>
      <c r="K1" s="96" t="s">
        <v>970</v>
      </c>
      <c r="L1" s="96" t="s">
        <v>971</v>
      </c>
      <c r="M1" s="96" t="s">
        <v>972</v>
      </c>
      <c r="N1" s="96" t="s">
        <v>973</v>
      </c>
      <c r="O1" s="96" t="s">
        <v>974</v>
      </c>
      <c r="P1" s="96" t="s">
        <v>975</v>
      </c>
      <c r="Q1" s="96" t="s">
        <v>976</v>
      </c>
      <c r="R1" s="96" t="s">
        <v>977</v>
      </c>
      <c r="S1" s="96" t="s">
        <v>978</v>
      </c>
      <c r="T1" s="96" t="s">
        <v>979</v>
      </c>
      <c r="U1" s="96" t="s">
        <v>980</v>
      </c>
      <c r="V1" s="96" t="s">
        <v>981</v>
      </c>
      <c r="W1" s="96" t="s">
        <v>982</v>
      </c>
      <c r="AA1" s="96" t="s">
        <v>983</v>
      </c>
      <c r="AB1" s="96" t="s">
        <v>984</v>
      </c>
      <c r="AC1" s="96" t="s">
        <v>985</v>
      </c>
      <c r="AD1" s="96" t="s">
        <v>986</v>
      </c>
      <c r="AE1" s="96" t="s">
        <v>987</v>
      </c>
      <c r="AF1" s="96" t="s">
        <v>988</v>
      </c>
      <c r="AI1" s="96" t="s">
        <v>989</v>
      </c>
      <c r="AL1" s="96" t="s">
        <v>990</v>
      </c>
      <c r="AM1" s="96" t="s">
        <v>991</v>
      </c>
      <c r="AN1" s="96" t="s">
        <v>992</v>
      </c>
      <c r="AO1" s="96" t="s">
        <v>993</v>
      </c>
      <c r="AP1" s="96" t="s">
        <v>994</v>
      </c>
      <c r="AQ1" s="96" t="s">
        <v>995</v>
      </c>
      <c r="AR1" s="96" t="s">
        <v>996</v>
      </c>
      <c r="AS1" s="96" t="s">
        <v>997</v>
      </c>
      <c r="AT1" s="96" t="s">
        <v>998</v>
      </c>
      <c r="AU1" s="96" t="s">
        <v>999</v>
      </c>
      <c r="AV1" s="96" t="s">
        <v>1000</v>
      </c>
      <c r="AW1" s="96" t="s">
        <v>1001</v>
      </c>
      <c r="AX1" s="96" t="s">
        <v>1002</v>
      </c>
    </row>
    <row r="2" spans="1:50" x14ac:dyDescent="0.2">
      <c r="A2" s="97" t="s">
        <v>1026</v>
      </c>
      <c r="B2" s="97" t="s">
        <v>1019</v>
      </c>
      <c r="C2" s="97" t="s">
        <v>1009</v>
      </c>
      <c r="D2" s="97" t="s">
        <v>905</v>
      </c>
      <c r="E2" s="97" t="s">
        <v>905</v>
      </c>
      <c r="F2" s="97" t="s">
        <v>105</v>
      </c>
      <c r="G2" s="97" t="s">
        <v>906</v>
      </c>
      <c r="H2" s="97" t="s">
        <v>906</v>
      </c>
      <c r="I2" s="97" t="s">
        <v>905</v>
      </c>
      <c r="J2" s="97" t="s">
        <v>905</v>
      </c>
      <c r="K2" s="97" t="s">
        <v>905</v>
      </c>
      <c r="L2" s="97" t="s">
        <v>905</v>
      </c>
      <c r="M2" s="97" t="s">
        <v>905</v>
      </c>
      <c r="N2" s="97" t="s">
        <v>905</v>
      </c>
      <c r="O2" s="97" t="s">
        <v>905</v>
      </c>
      <c r="P2" s="97" t="s">
        <v>950</v>
      </c>
      <c r="Q2" s="97" t="s">
        <v>950</v>
      </c>
      <c r="R2" s="97" t="s">
        <v>707</v>
      </c>
      <c r="S2" s="97" t="s">
        <v>950</v>
      </c>
      <c r="T2" s="97" t="s">
        <v>950</v>
      </c>
      <c r="U2" s="97" t="s">
        <v>703</v>
      </c>
      <c r="V2" s="97" t="s">
        <v>25</v>
      </c>
      <c r="W2" s="97" t="s">
        <v>107</v>
      </c>
      <c r="AA2" s="97" t="s">
        <v>790</v>
      </c>
      <c r="AB2" s="97" t="s">
        <v>799</v>
      </c>
      <c r="AD2" s="97" t="s">
        <v>473</v>
      </c>
      <c r="AE2" s="97" t="s">
        <v>845</v>
      </c>
      <c r="AF2" s="97" t="s">
        <v>748</v>
      </c>
      <c r="AI2" s="97" t="s">
        <v>174</v>
      </c>
      <c r="AL2" s="97" t="s">
        <v>473</v>
      </c>
      <c r="AM2" s="97" t="s">
        <v>473</v>
      </c>
      <c r="AN2" s="97" t="s">
        <v>474</v>
      </c>
      <c r="AO2" s="97" t="s">
        <v>474</v>
      </c>
      <c r="AR2" s="97" t="s">
        <v>475</v>
      </c>
      <c r="AV2" s="97" t="s">
        <v>473</v>
      </c>
      <c r="AW2" s="97" t="s">
        <v>456</v>
      </c>
      <c r="AX2" s="97" t="s">
        <v>846</v>
      </c>
    </row>
    <row r="3" spans="1:50" x14ac:dyDescent="0.2">
      <c r="A3" s="97" t="s">
        <v>1027</v>
      </c>
      <c r="B3" s="97" t="s">
        <v>1020</v>
      </c>
      <c r="C3" s="97" t="s">
        <v>1010</v>
      </c>
      <c r="D3" s="97" t="s">
        <v>906</v>
      </c>
      <c r="E3" s="97" t="s">
        <v>906</v>
      </c>
      <c r="G3" s="97" t="s">
        <v>907</v>
      </c>
      <c r="H3" s="97" t="s">
        <v>907</v>
      </c>
      <c r="I3" s="97" t="s">
        <v>906</v>
      </c>
      <c r="J3" s="97" t="s">
        <v>907</v>
      </c>
      <c r="K3" s="97" t="s">
        <v>906</v>
      </c>
      <c r="L3" s="97" t="s">
        <v>909</v>
      </c>
      <c r="M3" s="97" t="s">
        <v>907</v>
      </c>
      <c r="N3" s="97" t="s">
        <v>906</v>
      </c>
      <c r="O3" s="97" t="s">
        <v>906</v>
      </c>
      <c r="P3" s="97" t="s">
        <v>907</v>
      </c>
      <c r="Q3" s="97" t="s">
        <v>907</v>
      </c>
      <c r="R3" s="97" t="s">
        <v>708</v>
      </c>
      <c r="S3" s="97" t="s">
        <v>907</v>
      </c>
      <c r="T3" s="97" t="s">
        <v>907</v>
      </c>
      <c r="U3" s="97" t="s">
        <v>704</v>
      </c>
      <c r="V3" s="97" t="s">
        <v>26</v>
      </c>
      <c r="W3" s="97" t="s">
        <v>108</v>
      </c>
      <c r="AA3" s="97" t="s">
        <v>791</v>
      </c>
      <c r="AB3" s="97" t="s">
        <v>800</v>
      </c>
      <c r="AD3" s="97" t="s">
        <v>474</v>
      </c>
      <c r="AE3" s="97" t="s">
        <v>846</v>
      </c>
      <c r="AF3" s="97" t="s">
        <v>692</v>
      </c>
      <c r="AI3" s="97" t="s">
        <v>175</v>
      </c>
      <c r="AL3" s="97" t="s">
        <v>474</v>
      </c>
      <c r="AM3" s="97" t="s">
        <v>474</v>
      </c>
      <c r="AN3" s="97" t="s">
        <v>475</v>
      </c>
      <c r="AO3" s="97" t="s">
        <v>475</v>
      </c>
      <c r="AV3" s="97" t="s">
        <v>474</v>
      </c>
      <c r="AX3" s="97" t="s">
        <v>456</v>
      </c>
    </row>
    <row r="4" spans="1:50" x14ac:dyDescent="0.2">
      <c r="A4" s="97" t="s">
        <v>1028</v>
      </c>
      <c r="B4" s="97" t="s">
        <v>103</v>
      </c>
      <c r="C4" s="97" t="s">
        <v>1011</v>
      </c>
      <c r="D4" s="97" t="s">
        <v>907</v>
      </c>
      <c r="E4" s="97" t="s">
        <v>907</v>
      </c>
      <c r="G4" s="97" t="s">
        <v>639</v>
      </c>
      <c r="H4" s="97" t="s">
        <v>639</v>
      </c>
      <c r="I4" s="97" t="s">
        <v>907</v>
      </c>
      <c r="J4" s="97" t="s">
        <v>913</v>
      </c>
      <c r="K4" s="97" t="s">
        <v>907</v>
      </c>
      <c r="L4" s="97" t="s">
        <v>918</v>
      </c>
      <c r="M4" s="97" t="s">
        <v>919</v>
      </c>
      <c r="N4" s="97" t="s">
        <v>923</v>
      </c>
      <c r="O4" s="97" t="s">
        <v>907</v>
      </c>
      <c r="P4" s="97" t="s">
        <v>955</v>
      </c>
      <c r="Q4" s="97" t="s">
        <v>955</v>
      </c>
      <c r="R4" s="97" t="s">
        <v>709</v>
      </c>
      <c r="S4" s="97" t="s">
        <v>951</v>
      </c>
      <c r="T4" s="97" t="s">
        <v>955</v>
      </c>
      <c r="U4" s="97" t="s">
        <v>705</v>
      </c>
      <c r="V4" s="97" t="s">
        <v>27</v>
      </c>
      <c r="W4" s="97" t="s">
        <v>1035</v>
      </c>
      <c r="AA4" s="97" t="s">
        <v>792</v>
      </c>
      <c r="AB4" s="97" t="s">
        <v>801</v>
      </c>
      <c r="AD4" s="97" t="s">
        <v>475</v>
      </c>
      <c r="AE4" s="97" t="s">
        <v>847</v>
      </c>
      <c r="AF4" s="97" t="s">
        <v>855</v>
      </c>
      <c r="AI4" s="97" t="s">
        <v>176</v>
      </c>
      <c r="AL4" s="97" t="s">
        <v>475</v>
      </c>
      <c r="AM4" s="97" t="s">
        <v>475</v>
      </c>
      <c r="AN4" s="97" t="s">
        <v>476</v>
      </c>
      <c r="AO4" s="97" t="s">
        <v>477</v>
      </c>
      <c r="AV4" s="97" t="s">
        <v>475</v>
      </c>
    </row>
    <row r="5" spans="1:50" x14ac:dyDescent="0.2">
      <c r="A5" s="97" t="s">
        <v>694</v>
      </c>
      <c r="B5" s="97" t="s">
        <v>104</v>
      </c>
      <c r="C5" s="97" t="s">
        <v>146</v>
      </c>
      <c r="D5" s="97" t="s">
        <v>909</v>
      </c>
      <c r="E5" s="97" t="s">
        <v>909</v>
      </c>
      <c r="G5" s="97" t="s">
        <v>920</v>
      </c>
      <c r="H5" s="97" t="s">
        <v>918</v>
      </c>
      <c r="I5" s="97" t="s">
        <v>913</v>
      </c>
      <c r="J5" s="97" t="s">
        <v>639</v>
      </c>
      <c r="K5" s="97" t="s">
        <v>909</v>
      </c>
      <c r="M5" s="97" t="s">
        <v>920</v>
      </c>
      <c r="N5" s="97" t="s">
        <v>925</v>
      </c>
      <c r="O5" s="97" t="s">
        <v>913</v>
      </c>
      <c r="R5" s="97" t="s">
        <v>712</v>
      </c>
      <c r="S5" s="97" t="s">
        <v>955</v>
      </c>
      <c r="U5" s="97" t="s">
        <v>706</v>
      </c>
      <c r="V5" s="97" t="s">
        <v>28</v>
      </c>
      <c r="AD5" s="97" t="s">
        <v>476</v>
      </c>
      <c r="AE5" s="97" t="s">
        <v>848</v>
      </c>
      <c r="AF5" s="97" t="s">
        <v>787</v>
      </c>
      <c r="AI5" s="97" t="s">
        <v>177</v>
      </c>
      <c r="AL5" s="97" t="s">
        <v>476</v>
      </c>
      <c r="AM5" s="97" t="s">
        <v>476</v>
      </c>
      <c r="AN5" s="97" t="s">
        <v>477</v>
      </c>
      <c r="AO5" s="97" t="s">
        <v>478</v>
      </c>
      <c r="AV5" s="97" t="s">
        <v>477</v>
      </c>
    </row>
    <row r="6" spans="1:50" x14ac:dyDescent="0.2">
      <c r="A6" s="97" t="s">
        <v>1029</v>
      </c>
      <c r="C6" s="97" t="s">
        <v>1012</v>
      </c>
      <c r="D6" s="97" t="s">
        <v>912</v>
      </c>
      <c r="E6" s="97" t="s">
        <v>639</v>
      </c>
      <c r="G6" s="97" t="s">
        <v>923</v>
      </c>
      <c r="H6" s="97" t="s">
        <v>919</v>
      </c>
      <c r="I6" s="97" t="s">
        <v>639</v>
      </c>
      <c r="J6" s="97" t="s">
        <v>919</v>
      </c>
      <c r="M6" s="97" t="s">
        <v>922</v>
      </c>
      <c r="O6" s="97" t="s">
        <v>639</v>
      </c>
      <c r="U6" s="97" t="s">
        <v>761</v>
      </c>
      <c r="V6" s="97" t="s">
        <v>29</v>
      </c>
      <c r="AD6" s="97" t="s">
        <v>477</v>
      </c>
      <c r="AF6" s="97" t="s">
        <v>856</v>
      </c>
      <c r="AI6" s="97" t="s">
        <v>178</v>
      </c>
      <c r="AL6" s="97" t="s">
        <v>477</v>
      </c>
      <c r="AM6" s="97" t="s">
        <v>477</v>
      </c>
      <c r="AN6" s="97" t="s">
        <v>478</v>
      </c>
      <c r="AO6" s="97" t="s">
        <v>479</v>
      </c>
      <c r="AV6" s="97" t="s">
        <v>478</v>
      </c>
    </row>
    <row r="7" spans="1:50" x14ac:dyDescent="0.2">
      <c r="C7" s="97" t="s">
        <v>1014</v>
      </c>
      <c r="D7" s="97" t="s">
        <v>913</v>
      </c>
      <c r="E7" s="97" t="s">
        <v>918</v>
      </c>
      <c r="G7" s="97" t="s">
        <v>105</v>
      </c>
      <c r="H7" s="97" t="s">
        <v>920</v>
      </c>
      <c r="I7" s="97" t="s">
        <v>918</v>
      </c>
      <c r="J7" s="97" t="s">
        <v>920</v>
      </c>
      <c r="O7" s="97" t="s">
        <v>919</v>
      </c>
      <c r="AD7" s="97" t="s">
        <v>478</v>
      </c>
      <c r="AF7" s="97" t="s">
        <v>752</v>
      </c>
      <c r="AI7" s="97" t="s">
        <v>180</v>
      </c>
      <c r="AL7" s="97" t="s">
        <v>478</v>
      </c>
      <c r="AM7" s="97" t="s">
        <v>478</v>
      </c>
      <c r="AN7" s="97" t="s">
        <v>479</v>
      </c>
    </row>
    <row r="8" spans="1:50" x14ac:dyDescent="0.2">
      <c r="C8" s="97" t="s">
        <v>253</v>
      </c>
      <c r="D8" s="97" t="s">
        <v>639</v>
      </c>
      <c r="E8" s="97" t="s">
        <v>919</v>
      </c>
      <c r="H8" s="97" t="s">
        <v>923</v>
      </c>
      <c r="I8" s="97" t="s">
        <v>919</v>
      </c>
      <c r="J8" s="97" t="s">
        <v>923</v>
      </c>
      <c r="O8" s="97" t="s">
        <v>920</v>
      </c>
      <c r="AD8" s="97" t="s">
        <v>479</v>
      </c>
      <c r="AI8" s="97" t="s">
        <v>181</v>
      </c>
    </row>
    <row r="9" spans="1:50" x14ac:dyDescent="0.2">
      <c r="C9" s="97" t="s">
        <v>1015</v>
      </c>
      <c r="D9" s="97" t="s">
        <v>918</v>
      </c>
      <c r="E9" s="97" t="s">
        <v>923</v>
      </c>
      <c r="H9" s="97" t="s">
        <v>105</v>
      </c>
      <c r="I9" s="97" t="s">
        <v>920</v>
      </c>
      <c r="J9" s="97" t="s">
        <v>925</v>
      </c>
      <c r="O9" s="97" t="s">
        <v>923</v>
      </c>
      <c r="AI9" s="97" t="s">
        <v>182</v>
      </c>
    </row>
    <row r="10" spans="1:50" x14ac:dyDescent="0.2">
      <c r="C10" s="97" t="s">
        <v>260</v>
      </c>
      <c r="D10" s="97" t="s">
        <v>919</v>
      </c>
      <c r="E10" s="97" t="s">
        <v>930</v>
      </c>
      <c r="I10" s="97" t="s">
        <v>921</v>
      </c>
      <c r="J10" s="97" t="s">
        <v>105</v>
      </c>
      <c r="O10" s="97" t="s">
        <v>925</v>
      </c>
      <c r="AI10" s="97" t="s">
        <v>105</v>
      </c>
    </row>
    <row r="11" spans="1:50" x14ac:dyDescent="0.2">
      <c r="C11" s="97" t="s">
        <v>273</v>
      </c>
      <c r="D11" s="97" t="s">
        <v>920</v>
      </c>
      <c r="I11" s="97" t="s">
        <v>923</v>
      </c>
      <c r="O11" s="97" t="s">
        <v>105</v>
      </c>
    </row>
    <row r="12" spans="1:50" x14ac:dyDescent="0.2">
      <c r="D12" s="97" t="s">
        <v>921</v>
      </c>
      <c r="I12" s="97" t="s">
        <v>925</v>
      </c>
    </row>
    <row r="13" spans="1:50" x14ac:dyDescent="0.2">
      <c r="D13" s="97" t="s">
        <v>923</v>
      </c>
      <c r="I13" s="97" t="s">
        <v>929</v>
      </c>
    </row>
    <row r="14" spans="1:50" x14ac:dyDescent="0.2">
      <c r="D14" s="97" t="s">
        <v>925</v>
      </c>
      <c r="I14" s="97" t="s">
        <v>105</v>
      </c>
    </row>
    <row r="15" spans="1:50" x14ac:dyDescent="0.2">
      <c r="D15" s="97" t="s">
        <v>929</v>
      </c>
    </row>
    <row r="16" spans="1:50" x14ac:dyDescent="0.2">
      <c r="D16" s="97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98</v>
      </c>
      <c r="D3" s="88" t="s">
        <v>723</v>
      </c>
    </row>
    <row r="4" spans="2:4" ht="12.75" customHeight="1" x14ac:dyDescent="0.2">
      <c r="B4" s="90" t="s">
        <v>950</v>
      </c>
      <c r="C4" s="91">
        <f>SUM(DatosViolenciaGénero!C52:C58)</f>
        <v>676</v>
      </c>
      <c r="D4" s="91">
        <f>SUM(DatosViolenciaGénero!D52:D58)</f>
        <v>456</v>
      </c>
    </row>
    <row r="5" spans="2:4" x14ac:dyDescent="0.2">
      <c r="B5" s="90" t="s">
        <v>907</v>
      </c>
      <c r="C5" s="91">
        <f>SUM(DatosViolenciaGénero!C59:C62)</f>
        <v>325</v>
      </c>
      <c r="D5" s="91">
        <f>SUM(DatosViolenciaGénero!D59:D62)</f>
        <v>248</v>
      </c>
    </row>
    <row r="6" spans="2:4" ht="12.75" customHeight="1" x14ac:dyDescent="0.2">
      <c r="B6" s="90" t="s">
        <v>951</v>
      </c>
      <c r="C6" s="91">
        <f>DatosViolenciaGénero!C63</f>
        <v>1</v>
      </c>
      <c r="D6" s="91">
        <f>DatosViolenciaGénero!D63</f>
        <v>0</v>
      </c>
    </row>
    <row r="7" spans="2:4" ht="12.75" customHeight="1" x14ac:dyDescent="0.2">
      <c r="B7" s="90" t="s">
        <v>952</v>
      </c>
      <c r="C7" s="91">
        <f>SUM(DatosViolenciaGénero!C64:C66)</f>
        <v>0</v>
      </c>
      <c r="D7" s="91">
        <f>SUM(DatosViolenciaGénero!D64:D66)</f>
        <v>0</v>
      </c>
    </row>
    <row r="8" spans="2:4" ht="12.75" customHeight="1" x14ac:dyDescent="0.2">
      <c r="B8" s="90" t="s">
        <v>953</v>
      </c>
      <c r="C8" s="91">
        <f>DatosViolenciaGénero!C71</f>
        <v>0</v>
      </c>
      <c r="D8" s="91">
        <f>DatosViolenciaGénero!D71</f>
        <v>0</v>
      </c>
    </row>
    <row r="9" spans="2:4" ht="12.75" customHeight="1" x14ac:dyDescent="0.2">
      <c r="B9" s="90" t="s">
        <v>954</v>
      </c>
      <c r="C9" s="91">
        <f>DatosViolenciaGénero!C67</f>
        <v>0</v>
      </c>
      <c r="D9" s="91">
        <f>DatosViolenciaGénero!D67</f>
        <v>0</v>
      </c>
    </row>
    <row r="10" spans="2:4" ht="12.75" customHeight="1" x14ac:dyDescent="0.2">
      <c r="B10" s="90" t="s">
        <v>955</v>
      </c>
      <c r="C10" s="91">
        <f>SUM(DatosViolenciaGénero!C68:C71)</f>
        <v>369</v>
      </c>
      <c r="D10" s="91">
        <f>SUM(DatosViolenciaGénero!D68:D71)</f>
        <v>230</v>
      </c>
    </row>
    <row r="14" spans="2:4" ht="12.95" customHeight="1" thickTop="1" thickBot="1" x14ac:dyDescent="0.25">
      <c r="B14" s="221" t="s">
        <v>959</v>
      </c>
      <c r="C14" s="221"/>
    </row>
    <row r="15" spans="2:4" ht="13.5" thickTop="1" x14ac:dyDescent="0.2">
      <c r="B15" s="92" t="s">
        <v>957</v>
      </c>
      <c r="C15" s="93">
        <f>DatosViolenciaGénero!C33</f>
        <v>29</v>
      </c>
    </row>
    <row r="16" spans="2:4" ht="13.5" thickBot="1" x14ac:dyDescent="0.25">
      <c r="B16" s="94" t="s">
        <v>958</v>
      </c>
      <c r="C16" s="95">
        <f>DatosViolenciaGénero!C34</f>
        <v>201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98</v>
      </c>
      <c r="D3" s="88" t="s">
        <v>723</v>
      </c>
    </row>
    <row r="4" spans="2:4" ht="12.75" customHeight="1" x14ac:dyDescent="0.2">
      <c r="B4" s="90" t="s">
        <v>950</v>
      </c>
      <c r="C4" s="91">
        <f>SUM(DatosViolenciaDoméstica!C40:C46)</f>
        <v>238</v>
      </c>
      <c r="D4" s="91">
        <f>SUM(DatosViolenciaDoméstica!D40:D46)</f>
        <v>182</v>
      </c>
    </row>
    <row r="5" spans="2:4" x14ac:dyDescent="0.2">
      <c r="B5" s="90" t="s">
        <v>907</v>
      </c>
      <c r="C5" s="91">
        <f>SUM(DatosViolenciaDoméstica!C47:C50)</f>
        <v>92</v>
      </c>
      <c r="D5" s="91">
        <f>SUM(DatosViolenciaDoméstica!D47:D50)</f>
        <v>77</v>
      </c>
    </row>
    <row r="6" spans="2:4" ht="12.75" customHeight="1" x14ac:dyDescent="0.2">
      <c r="B6" s="90" t="s">
        <v>951</v>
      </c>
      <c r="C6" s="91">
        <f>DatosViolenciaDoméstica!C51</f>
        <v>0</v>
      </c>
      <c r="D6" s="91">
        <f>DatosViolenciaDoméstica!D51</f>
        <v>0</v>
      </c>
    </row>
    <row r="7" spans="2:4" ht="12.75" customHeight="1" x14ac:dyDescent="0.2">
      <c r="B7" s="90" t="s">
        <v>952</v>
      </c>
      <c r="C7" s="91">
        <f>SUM(DatosViolenciaDoméstica!C52:C54)</f>
        <v>0</v>
      </c>
      <c r="D7" s="91">
        <f>SUM(DatosViolenciaDoméstica!D52:D54)</f>
        <v>0</v>
      </c>
    </row>
    <row r="8" spans="2:4" ht="12.75" customHeight="1" x14ac:dyDescent="0.2">
      <c r="B8" s="90" t="s">
        <v>953</v>
      </c>
      <c r="C8" s="91">
        <f>DatosViolenciaDoméstica!C58</f>
        <v>0</v>
      </c>
      <c r="D8" s="91">
        <f>DatosViolenciaDoméstica!D58</f>
        <v>0</v>
      </c>
    </row>
    <row r="9" spans="2:4" ht="12.75" customHeight="1" x14ac:dyDescent="0.2">
      <c r="B9" s="90" t="s">
        <v>954</v>
      </c>
      <c r="C9" s="91">
        <f>DatosViolenciaDoméstica!C55</f>
        <v>0</v>
      </c>
      <c r="D9" s="91">
        <f>DatosViolenciaDoméstica!D55</f>
        <v>0</v>
      </c>
    </row>
    <row r="10" spans="2:4" ht="12.75" customHeight="1" x14ac:dyDescent="0.2">
      <c r="B10" s="90" t="s">
        <v>955</v>
      </c>
      <c r="C10" s="91">
        <f>SUM(DatosViolenciaDoméstica!C56:C58)</f>
        <v>85</v>
      </c>
      <c r="D10" s="91">
        <f>SUM(DatosViolenciaDoméstica!D56:D58)</f>
        <v>66</v>
      </c>
    </row>
    <row r="14" spans="2:4" ht="12.95" customHeight="1" thickTop="1" thickBot="1" x14ac:dyDescent="0.25">
      <c r="B14" s="221" t="s">
        <v>956</v>
      </c>
      <c r="C14" s="221"/>
    </row>
    <row r="15" spans="2:4" ht="13.5" thickTop="1" x14ac:dyDescent="0.2">
      <c r="B15" s="92" t="s">
        <v>957</v>
      </c>
      <c r="C15" s="93">
        <f>DatosViolenciaDoméstica!C30</f>
        <v>1</v>
      </c>
    </row>
    <row r="16" spans="2:4" ht="13.5" thickBot="1" x14ac:dyDescent="0.25">
      <c r="B16" s="94" t="s">
        <v>958</v>
      </c>
      <c r="C16" s="95">
        <f>DatosViolenciaDoméstica!C31</f>
        <v>36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3" customWidth="1"/>
    <col min="2" max="2" width="20.7109375" style="83" customWidth="1"/>
    <col min="3" max="3" width="43.7109375" style="83" customWidth="1"/>
    <col min="4" max="4" width="6.28515625" style="83" customWidth="1"/>
    <col min="5" max="16384" width="11.42578125" style="83"/>
  </cols>
  <sheetData>
    <row r="3" spans="2:3" ht="12.95" customHeight="1" x14ac:dyDescent="0.2">
      <c r="B3" s="222" t="s">
        <v>940</v>
      </c>
      <c r="C3" s="222"/>
    </row>
    <row r="4" spans="2:3" x14ac:dyDescent="0.2">
      <c r="B4" s="84" t="s">
        <v>941</v>
      </c>
      <c r="C4" s="85">
        <f>DatosMenores!C61</f>
        <v>30</v>
      </c>
    </row>
    <row r="5" spans="2:3" x14ac:dyDescent="0.2">
      <c r="B5" s="84" t="s">
        <v>942</v>
      </c>
      <c r="C5" s="86">
        <f>DatosMenores!C62</f>
        <v>10</v>
      </c>
    </row>
    <row r="6" spans="2:3" x14ac:dyDescent="0.2">
      <c r="B6" s="84" t="s">
        <v>943</v>
      </c>
      <c r="C6" s="86">
        <f>DatosMenores!C63</f>
        <v>325</v>
      </c>
    </row>
    <row r="7" spans="2:3" ht="25.5" x14ac:dyDescent="0.2">
      <c r="B7" s="84" t="s">
        <v>944</v>
      </c>
      <c r="C7" s="86">
        <f>DatosMenores!C66</f>
        <v>1</v>
      </c>
    </row>
    <row r="8" spans="2:3" ht="25.5" x14ac:dyDescent="0.2">
      <c r="B8" s="84" t="s">
        <v>684</v>
      </c>
      <c r="C8" s="86">
        <f>DatosMenores!C67</f>
        <v>21</v>
      </c>
    </row>
    <row r="9" spans="2:3" ht="25.5" x14ac:dyDescent="0.2">
      <c r="B9" s="84" t="s">
        <v>945</v>
      </c>
      <c r="C9" s="86">
        <f>DatosMenores!C68</f>
        <v>0</v>
      </c>
    </row>
    <row r="10" spans="2:3" ht="25.5" x14ac:dyDescent="0.2">
      <c r="B10" s="84" t="s">
        <v>223</v>
      </c>
      <c r="C10" s="86">
        <f>DatosMenores!C70</f>
        <v>0</v>
      </c>
    </row>
    <row r="11" spans="2:3" x14ac:dyDescent="0.2">
      <c r="B11" s="84" t="s">
        <v>946</v>
      </c>
      <c r="C11" s="86">
        <f>DatosMenores!C69</f>
        <v>12</v>
      </c>
    </row>
    <row r="12" spans="2:3" x14ac:dyDescent="0.2">
      <c r="B12" s="84" t="s">
        <v>947</v>
      </c>
      <c r="C12" s="86">
        <f>DatosMenores!C71</f>
        <v>0</v>
      </c>
    </row>
    <row r="13" spans="2:3" ht="25.5" x14ac:dyDescent="0.2">
      <c r="B13" s="84" t="s">
        <v>948</v>
      </c>
      <c r="C13" s="86">
        <f>DatosMenores!C64</f>
        <v>0</v>
      </c>
    </row>
    <row r="14" spans="2:3" ht="25.5" x14ac:dyDescent="0.2">
      <c r="B14" s="84" t="s">
        <v>949</v>
      </c>
      <c r="C14" s="86">
        <f>DatosMenores!C65</f>
        <v>18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4" customWidth="1"/>
    <col min="2" max="4" width="13.7109375" style="54" customWidth="1"/>
    <col min="5" max="6" width="14.85546875" style="54" customWidth="1"/>
    <col min="7" max="13" width="13.7109375" style="54" customWidth="1"/>
    <col min="14" max="16384" width="11.42578125" style="54"/>
  </cols>
  <sheetData>
    <row r="2" spans="2:13" s="50" customFormat="1" ht="15.75" x14ac:dyDescent="0.25">
      <c r="B2" s="50" t="s">
        <v>894</v>
      </c>
    </row>
    <row r="4" spans="2:13" ht="39" thickBot="1" x14ac:dyDescent="0.25">
      <c r="B4" s="51" t="s">
        <v>287</v>
      </c>
      <c r="C4" s="52" t="s">
        <v>895</v>
      </c>
      <c r="D4" s="52" t="s">
        <v>896</v>
      </c>
      <c r="E4" s="52" t="s">
        <v>897</v>
      </c>
      <c r="F4" s="52" t="s">
        <v>898</v>
      </c>
      <c r="G4" s="52" t="s">
        <v>899</v>
      </c>
      <c r="H4" s="52" t="s">
        <v>900</v>
      </c>
      <c r="I4" s="52" t="s">
        <v>901</v>
      </c>
      <c r="J4" s="52" t="s">
        <v>902</v>
      </c>
      <c r="K4" s="52" t="s">
        <v>298</v>
      </c>
      <c r="L4" s="52" t="s">
        <v>903</v>
      </c>
      <c r="M4" s="53" t="s">
        <v>300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904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287</v>
      </c>
      <c r="E10" s="64" t="s">
        <v>897</v>
      </c>
      <c r="F10" s="64" t="s">
        <v>898</v>
      </c>
      <c r="G10" s="64" t="s">
        <v>899</v>
      </c>
      <c r="H10" s="64" t="s">
        <v>900</v>
      </c>
      <c r="I10" s="64" t="s">
        <v>901</v>
      </c>
      <c r="J10" s="64" t="s">
        <v>902</v>
      </c>
      <c r="K10" s="64" t="s">
        <v>903</v>
      </c>
      <c r="L10" s="65" t="s">
        <v>300</v>
      </c>
      <c r="M10" s="66"/>
    </row>
    <row r="11" spans="2:13" ht="13.15" customHeight="1" x14ac:dyDescent="0.2">
      <c r="B11" s="223" t="s">
        <v>905</v>
      </c>
      <c r="C11" s="223"/>
      <c r="D11" s="67">
        <f>DatosDelitos!B5+DatosDelitos!B13-DatosDelitos!B17</f>
        <v>3753</v>
      </c>
      <c r="E11" s="68">
        <f>DatosDelitos!G5+DatosDelitos!G13-DatosDelitos!G17</f>
        <v>220</v>
      </c>
      <c r="F11" s="68">
        <f>DatosDelitos!H5+DatosDelitos!H13-DatosDelitos!H17</f>
        <v>165</v>
      </c>
      <c r="G11" s="68">
        <f>DatosDelitos!I5+DatosDelitos!I13-DatosDelitos!I17</f>
        <v>8</v>
      </c>
      <c r="H11" s="69">
        <f>DatosDelitos!J5+DatosDelitos!J13-DatosDelitos!J17</f>
        <v>9</v>
      </c>
      <c r="I11" s="69">
        <f>DatosDelitos!K5+DatosDelitos!K13-DatosDelitos!K17</f>
        <v>4</v>
      </c>
      <c r="J11" s="69">
        <f>DatosDelitos!L5+DatosDelitos!L13-DatosDelitos!L17</f>
        <v>3</v>
      </c>
      <c r="K11" s="69">
        <f>DatosDelitos!N5+DatosDelitos!N13-DatosDelitos!N17</f>
        <v>7</v>
      </c>
      <c r="L11" s="70">
        <f>DatosDelitos!O5+DatosDelitos!O13-DatosDelitos!O17</f>
        <v>149</v>
      </c>
    </row>
    <row r="12" spans="2:13" ht="13.15" customHeight="1" x14ac:dyDescent="0.2">
      <c r="B12" s="224" t="s">
        <v>274</v>
      </c>
      <c r="C12" s="224"/>
      <c r="D12" s="71">
        <f>DatosDelitos!B10</f>
        <v>0</v>
      </c>
      <c r="E12" s="72">
        <f>DatosDelitos!G10</f>
        <v>0</v>
      </c>
      <c r="F12" s="72">
        <f>DatosDelitos!H10</f>
        <v>0</v>
      </c>
      <c r="G12" s="72">
        <f>DatosDelitos!I10</f>
        <v>0</v>
      </c>
      <c r="H12" s="72">
        <f>DatosDelitos!J10</f>
        <v>0</v>
      </c>
      <c r="I12" s="72">
        <f>DatosDelitos!K10</f>
        <v>0</v>
      </c>
      <c r="J12" s="72">
        <f>DatosDelitos!L10</f>
        <v>0</v>
      </c>
      <c r="K12" s="72">
        <f>DatosDelitos!N10</f>
        <v>0</v>
      </c>
      <c r="L12" s="73">
        <f>DatosDelitos!O10</f>
        <v>0</v>
      </c>
    </row>
    <row r="13" spans="2:13" ht="13.15" customHeight="1" x14ac:dyDescent="0.2">
      <c r="B13" s="224" t="s">
        <v>316</v>
      </c>
      <c r="C13" s="224"/>
      <c r="D13" s="71">
        <f>DatosDelitos!B20</f>
        <v>0</v>
      </c>
      <c r="E13" s="72">
        <f>DatosDelitos!G20</f>
        <v>1</v>
      </c>
      <c r="F13" s="72">
        <f>DatosDelitos!H20</f>
        <v>1</v>
      </c>
      <c r="G13" s="72">
        <f>DatosDelitos!I20</f>
        <v>0</v>
      </c>
      <c r="H13" s="72">
        <f>DatosDelitos!J20</f>
        <v>0</v>
      </c>
      <c r="I13" s="72">
        <f>DatosDelitos!K20</f>
        <v>0</v>
      </c>
      <c r="J13" s="72">
        <f>DatosDelitos!L20</f>
        <v>0</v>
      </c>
      <c r="K13" s="72">
        <f>DatosDelitos!N20</f>
        <v>0</v>
      </c>
      <c r="L13" s="73">
        <f>DatosDelitos!O20</f>
        <v>0</v>
      </c>
    </row>
    <row r="14" spans="2:13" ht="13.15" customHeight="1" x14ac:dyDescent="0.2">
      <c r="B14" s="224" t="s">
        <v>319</v>
      </c>
      <c r="C14" s="224"/>
      <c r="D14" s="71">
        <f>DatosDelitos!B23</f>
        <v>0</v>
      </c>
      <c r="E14" s="72">
        <f>DatosDelitos!G23</f>
        <v>0</v>
      </c>
      <c r="F14" s="72">
        <f>DatosDelitos!H23</f>
        <v>0</v>
      </c>
      <c r="G14" s="72">
        <f>DatosDelitos!I23</f>
        <v>0</v>
      </c>
      <c r="H14" s="72">
        <f>DatosDelitos!J23</f>
        <v>0</v>
      </c>
      <c r="I14" s="72">
        <f>DatosDelitos!K23</f>
        <v>0</v>
      </c>
      <c r="J14" s="72">
        <f>DatosDelitos!L23</f>
        <v>0</v>
      </c>
      <c r="K14" s="72">
        <f>DatosDelitos!N23</f>
        <v>0</v>
      </c>
      <c r="L14" s="73">
        <f>DatosDelitos!O23</f>
        <v>0</v>
      </c>
    </row>
    <row r="15" spans="2:13" ht="13.15" customHeight="1" x14ac:dyDescent="0.2">
      <c r="B15" s="224" t="s">
        <v>906</v>
      </c>
      <c r="C15" s="224"/>
      <c r="D15" s="71">
        <f>DatosDelitos!B17+DatosDelitos!B44</f>
        <v>1025</v>
      </c>
      <c r="E15" s="72">
        <f>DatosDelitos!G17+DatosDelitos!G44</f>
        <v>190</v>
      </c>
      <c r="F15" s="72">
        <f>DatosDelitos!H16+DatosDelitos!H44</f>
        <v>15</v>
      </c>
      <c r="G15" s="72">
        <f>DatosDelitos!I17+DatosDelitos!I44</f>
        <v>1</v>
      </c>
      <c r="H15" s="72">
        <f>DatosDelitos!J17+DatosDelitos!J44</f>
        <v>0</v>
      </c>
      <c r="I15" s="72">
        <f>DatosDelitos!K17+DatosDelitos!K44</f>
        <v>0</v>
      </c>
      <c r="J15" s="72">
        <f>DatosDelitos!L17+DatosDelitos!L44</f>
        <v>1</v>
      </c>
      <c r="K15" s="72">
        <f>DatosDelitos!N17+DatosDelitos!N44</f>
        <v>5</v>
      </c>
      <c r="L15" s="73">
        <f>DatosDelitos!O17+DatosDelitos!O44</f>
        <v>291</v>
      </c>
    </row>
    <row r="16" spans="2:13" ht="13.15" customHeight="1" x14ac:dyDescent="0.2">
      <c r="B16" s="224" t="s">
        <v>907</v>
      </c>
      <c r="C16" s="224"/>
      <c r="D16" s="71">
        <f>DatosDelitos!B30</f>
        <v>693</v>
      </c>
      <c r="E16" s="72">
        <f>DatosDelitos!G30</f>
        <v>57</v>
      </c>
      <c r="F16" s="72">
        <f>DatosDelitos!H30</f>
        <v>51</v>
      </c>
      <c r="G16" s="72">
        <f>DatosDelitos!I30</f>
        <v>1</v>
      </c>
      <c r="H16" s="72">
        <f>DatosDelitos!J30</f>
        <v>0</v>
      </c>
      <c r="I16" s="72">
        <f>DatosDelitos!K30</f>
        <v>1</v>
      </c>
      <c r="J16" s="72">
        <f>DatosDelitos!L30</f>
        <v>0</v>
      </c>
      <c r="K16" s="72">
        <f>DatosDelitos!N30</f>
        <v>3</v>
      </c>
      <c r="L16" s="73">
        <f>DatosDelitos!O30</f>
        <v>82</v>
      </c>
    </row>
    <row r="17" spans="2:12" ht="13.15" customHeight="1" x14ac:dyDescent="0.2">
      <c r="B17" s="225" t="s">
        <v>908</v>
      </c>
      <c r="C17" s="225"/>
      <c r="D17" s="71">
        <f>DatosDelitos!B42-DatosDelitos!B44</f>
        <v>14</v>
      </c>
      <c r="E17" s="72">
        <f>DatosDelitos!G42-DatosDelitos!G44</f>
        <v>1</v>
      </c>
      <c r="F17" s="72">
        <f>DatosDelitos!H42-DatosDelitos!H44</f>
        <v>0</v>
      </c>
      <c r="G17" s="72">
        <f>DatosDelitos!I42-DatosDelitos!I44</f>
        <v>0</v>
      </c>
      <c r="H17" s="72">
        <f>DatosDelitos!J42-DatosDelitos!J44</f>
        <v>0</v>
      </c>
      <c r="I17" s="72">
        <f>DatosDelitos!K42-DatosDelitos!K44</f>
        <v>0</v>
      </c>
      <c r="J17" s="72">
        <f>DatosDelitos!L42-DatosDelitos!L44</f>
        <v>0</v>
      </c>
      <c r="K17" s="72">
        <f>DatosDelitos!N42-DatosDelitos!N44</f>
        <v>0</v>
      </c>
      <c r="L17" s="73">
        <f>DatosDelitos!O42-DatosDelitos!O44</f>
        <v>1</v>
      </c>
    </row>
    <row r="18" spans="2:12" ht="13.15" customHeight="1" x14ac:dyDescent="0.2">
      <c r="B18" s="224" t="s">
        <v>909</v>
      </c>
      <c r="C18" s="224"/>
      <c r="D18" s="71">
        <f>DatosDelitos!B50</f>
        <v>222</v>
      </c>
      <c r="E18" s="72">
        <f>DatosDelitos!G50</f>
        <v>29</v>
      </c>
      <c r="F18" s="72">
        <f>DatosDelitos!H50</f>
        <v>21</v>
      </c>
      <c r="G18" s="72">
        <f>DatosDelitos!I50</f>
        <v>9</v>
      </c>
      <c r="H18" s="72">
        <f>DatosDelitos!J50</f>
        <v>4</v>
      </c>
      <c r="I18" s="72">
        <f>DatosDelitos!K50</f>
        <v>0</v>
      </c>
      <c r="J18" s="72">
        <f>DatosDelitos!L50</f>
        <v>0</v>
      </c>
      <c r="K18" s="72">
        <f>DatosDelitos!N50</f>
        <v>1</v>
      </c>
      <c r="L18" s="73">
        <f>DatosDelitos!O50</f>
        <v>18</v>
      </c>
    </row>
    <row r="19" spans="2:12" ht="13.15" customHeight="1" x14ac:dyDescent="0.2">
      <c r="B19" s="224" t="s">
        <v>910</v>
      </c>
      <c r="C19" s="224"/>
      <c r="D19" s="71">
        <f>DatosDelitos!B72</f>
        <v>5</v>
      </c>
      <c r="E19" s="72">
        <f>DatosDelitos!G72</f>
        <v>1</v>
      </c>
      <c r="F19" s="72">
        <f>DatosDelitos!H72</f>
        <v>0</v>
      </c>
      <c r="G19" s="72">
        <f>DatosDelitos!I72</f>
        <v>0</v>
      </c>
      <c r="H19" s="72">
        <f>DatosDelitos!J72</f>
        <v>0</v>
      </c>
      <c r="I19" s="72">
        <f>DatosDelitos!K72</f>
        <v>0</v>
      </c>
      <c r="J19" s="72">
        <f>DatosDelitos!L72</f>
        <v>0</v>
      </c>
      <c r="K19" s="72">
        <f>DatosDelitos!N72</f>
        <v>0</v>
      </c>
      <c r="L19" s="73">
        <f>DatosDelitos!O72</f>
        <v>0</v>
      </c>
    </row>
    <row r="20" spans="2:12" ht="27" customHeight="1" x14ac:dyDescent="0.2">
      <c r="B20" s="224" t="s">
        <v>911</v>
      </c>
      <c r="C20" s="224"/>
      <c r="D20" s="71">
        <f>DatosDelitos!B74</f>
        <v>28</v>
      </c>
      <c r="E20" s="72">
        <f>DatosDelitos!G74</f>
        <v>4</v>
      </c>
      <c r="F20" s="72">
        <f>DatosDelitos!H74</f>
        <v>3</v>
      </c>
      <c r="G20" s="72">
        <f>DatosDelitos!I74</f>
        <v>0</v>
      </c>
      <c r="H20" s="72">
        <f>DatosDelitos!J74</f>
        <v>0</v>
      </c>
      <c r="I20" s="72">
        <f>DatosDelitos!K74</f>
        <v>0</v>
      </c>
      <c r="J20" s="72">
        <f>DatosDelitos!L74</f>
        <v>0</v>
      </c>
      <c r="K20" s="72">
        <f>DatosDelitos!N74</f>
        <v>0</v>
      </c>
      <c r="L20" s="73">
        <f>DatosDelitos!O74</f>
        <v>2</v>
      </c>
    </row>
    <row r="21" spans="2:12" ht="13.15" customHeight="1" x14ac:dyDescent="0.2">
      <c r="B21" s="225" t="s">
        <v>912</v>
      </c>
      <c r="C21" s="225"/>
      <c r="D21" s="71">
        <f>DatosDelitos!B81</f>
        <v>121</v>
      </c>
      <c r="E21" s="72">
        <f>DatosDelitos!G81</f>
        <v>4</v>
      </c>
      <c r="F21" s="72">
        <f>DatosDelitos!H81</f>
        <v>2</v>
      </c>
      <c r="G21" s="72">
        <f>DatosDelitos!I81</f>
        <v>0</v>
      </c>
      <c r="H21" s="72">
        <f>DatosDelitos!J81</f>
        <v>0</v>
      </c>
      <c r="I21" s="72">
        <f>DatosDelitos!K81</f>
        <v>0</v>
      </c>
      <c r="J21" s="72">
        <f>DatosDelitos!L81</f>
        <v>0</v>
      </c>
      <c r="K21" s="72">
        <f>DatosDelitos!N81</f>
        <v>0</v>
      </c>
      <c r="L21" s="73">
        <f>DatosDelitos!O81</f>
        <v>5</v>
      </c>
    </row>
    <row r="22" spans="2:12" ht="13.15" customHeight="1" x14ac:dyDescent="0.2">
      <c r="B22" s="224" t="s">
        <v>913</v>
      </c>
      <c r="C22" s="224"/>
      <c r="D22" s="71">
        <f>DatosDelitos!B84</f>
        <v>542</v>
      </c>
      <c r="E22" s="72">
        <f>DatosDelitos!G84</f>
        <v>257</v>
      </c>
      <c r="F22" s="72">
        <f>DatosDelitos!H84</f>
        <v>157</v>
      </c>
      <c r="G22" s="72">
        <f>DatosDelitos!I84</f>
        <v>0</v>
      </c>
      <c r="H22" s="72">
        <f>DatosDelitos!J84</f>
        <v>0</v>
      </c>
      <c r="I22" s="72">
        <f>DatosDelitos!K84</f>
        <v>0</v>
      </c>
      <c r="J22" s="72">
        <f>DatosDelitos!L84</f>
        <v>0</v>
      </c>
      <c r="K22" s="72">
        <f>DatosDelitos!N84</f>
        <v>0</v>
      </c>
      <c r="L22" s="73">
        <f>DatosDelitos!O84</f>
        <v>97</v>
      </c>
    </row>
    <row r="23" spans="2:12" ht="13.15" customHeight="1" x14ac:dyDescent="0.2">
      <c r="B23" s="224" t="s">
        <v>639</v>
      </c>
      <c r="C23" s="224"/>
      <c r="D23" s="71">
        <f>DatosDelitos!B96</f>
        <v>4324</v>
      </c>
      <c r="E23" s="72">
        <f>DatosDelitos!G96</f>
        <v>894</v>
      </c>
      <c r="F23" s="72">
        <f>DatosDelitos!H96</f>
        <v>608</v>
      </c>
      <c r="G23" s="72">
        <f>DatosDelitos!I96</f>
        <v>0</v>
      </c>
      <c r="H23" s="72">
        <f>DatosDelitos!J96</f>
        <v>0</v>
      </c>
      <c r="I23" s="72">
        <f>DatosDelitos!K96</f>
        <v>0</v>
      </c>
      <c r="J23" s="72">
        <f>DatosDelitos!L96</f>
        <v>0</v>
      </c>
      <c r="K23" s="72">
        <f>DatosDelitos!N96</f>
        <v>17</v>
      </c>
      <c r="L23" s="73">
        <f>DatosDelitos!O96</f>
        <v>342</v>
      </c>
    </row>
    <row r="24" spans="2:12" ht="27" customHeight="1" x14ac:dyDescent="0.2">
      <c r="B24" s="224" t="s">
        <v>914</v>
      </c>
      <c r="C24" s="224"/>
      <c r="D24" s="71">
        <f>DatosDelitos!B130</f>
        <v>6</v>
      </c>
      <c r="E24" s="72">
        <f>DatosDelitos!G130</f>
        <v>11</v>
      </c>
      <c r="F24" s="72">
        <f>DatosDelitos!H130</f>
        <v>4</v>
      </c>
      <c r="G24" s="72">
        <f>DatosDelitos!I130</f>
        <v>0</v>
      </c>
      <c r="H24" s="72">
        <f>DatosDelitos!J130</f>
        <v>0</v>
      </c>
      <c r="I24" s="72">
        <f>DatosDelitos!K130</f>
        <v>0</v>
      </c>
      <c r="J24" s="72">
        <f>DatosDelitos!L130</f>
        <v>0</v>
      </c>
      <c r="K24" s="72">
        <f>DatosDelitos!N130</f>
        <v>0</v>
      </c>
      <c r="L24" s="73">
        <f>DatosDelitos!O130</f>
        <v>5</v>
      </c>
    </row>
    <row r="25" spans="2:12" ht="13.15" customHeight="1" x14ac:dyDescent="0.2">
      <c r="B25" s="224" t="s">
        <v>915</v>
      </c>
      <c r="C25" s="224"/>
      <c r="D25" s="71">
        <f>DatosDelitos!B136</f>
        <v>27</v>
      </c>
      <c r="E25" s="72">
        <f>DatosDelitos!G136</f>
        <v>7</v>
      </c>
      <c r="F25" s="72">
        <f>DatosDelitos!H136</f>
        <v>5</v>
      </c>
      <c r="G25" s="72">
        <f>DatosDelitos!I136</f>
        <v>0</v>
      </c>
      <c r="H25" s="72">
        <f>DatosDelitos!J136</f>
        <v>0</v>
      </c>
      <c r="I25" s="72">
        <f>DatosDelitos!K136</f>
        <v>0</v>
      </c>
      <c r="J25" s="72">
        <f>DatosDelitos!L136</f>
        <v>0</v>
      </c>
      <c r="K25" s="72">
        <f>DatosDelitos!N136</f>
        <v>0</v>
      </c>
      <c r="L25" s="73">
        <f>DatosDelitos!O136</f>
        <v>3</v>
      </c>
    </row>
    <row r="26" spans="2:12" ht="13.15" customHeight="1" x14ac:dyDescent="0.2">
      <c r="B26" s="225" t="s">
        <v>916</v>
      </c>
      <c r="C26" s="225"/>
      <c r="D26" s="71">
        <f>DatosDelitos!B143</f>
        <v>0</v>
      </c>
      <c r="E26" s="72">
        <f>DatosDelitos!G143</f>
        <v>0</v>
      </c>
      <c r="F26" s="72">
        <f>DatosDelitos!H143</f>
        <v>0</v>
      </c>
      <c r="G26" s="72">
        <f>DatosDelitos!I143</f>
        <v>0</v>
      </c>
      <c r="H26" s="72">
        <f>DatosDelitos!J143</f>
        <v>0</v>
      </c>
      <c r="I26" s="72">
        <f>DatosDelitos!K143</f>
        <v>0</v>
      </c>
      <c r="J26" s="72">
        <f>DatosDelitos!L143</f>
        <v>0</v>
      </c>
      <c r="K26" s="72">
        <f>DatosDelitos!N143</f>
        <v>0</v>
      </c>
      <c r="L26" s="73">
        <f>DatosDelitos!O143</f>
        <v>0</v>
      </c>
    </row>
    <row r="27" spans="2:12" ht="38.25" customHeight="1" x14ac:dyDescent="0.2">
      <c r="B27" s="224" t="s">
        <v>917</v>
      </c>
      <c r="C27" s="224"/>
      <c r="D27" s="71">
        <f>DatosDelitos!B146</f>
        <v>32</v>
      </c>
      <c r="E27" s="72">
        <f>DatosDelitos!G146</f>
        <v>3</v>
      </c>
      <c r="F27" s="72">
        <f>DatosDelitos!H146</f>
        <v>3</v>
      </c>
      <c r="G27" s="72">
        <f>DatosDelitos!I146</f>
        <v>0</v>
      </c>
      <c r="H27" s="72">
        <f>DatosDelitos!J146</f>
        <v>0</v>
      </c>
      <c r="I27" s="72">
        <f>DatosDelitos!K146</f>
        <v>0</v>
      </c>
      <c r="J27" s="72">
        <f>DatosDelitos!L146</f>
        <v>0</v>
      </c>
      <c r="K27" s="72">
        <f>DatosDelitos!N146</f>
        <v>0</v>
      </c>
      <c r="L27" s="73">
        <f>DatosDelitos!O146</f>
        <v>1</v>
      </c>
    </row>
    <row r="28" spans="2:12" ht="13.15" customHeight="1" x14ac:dyDescent="0.2">
      <c r="B28" s="224" t="s">
        <v>918</v>
      </c>
      <c r="C28" s="224"/>
      <c r="D28" s="71">
        <f>DatosDelitos!B155+SUM(DatosDelitos!B166:B171)</f>
        <v>144</v>
      </c>
      <c r="E28" s="72">
        <f>DatosDelitos!G155+SUM(DatosDelitos!G166:G171)</f>
        <v>59</v>
      </c>
      <c r="F28" s="72">
        <f>DatosDelitos!H155+SUM(DatosDelitos!H166:H171)</f>
        <v>29</v>
      </c>
      <c r="G28" s="72">
        <f>DatosDelitos!I155+SUM(DatosDelitos!I166:I171)</f>
        <v>0</v>
      </c>
      <c r="H28" s="72">
        <f>DatosDelitos!J155+SUM(DatosDelitos!J166:J171)</f>
        <v>1</v>
      </c>
      <c r="I28" s="72">
        <f>DatosDelitos!K155+SUM(DatosDelitos!K166:K171)</f>
        <v>0</v>
      </c>
      <c r="J28" s="72">
        <f>DatosDelitos!L155+SUM(DatosDelitos!L166:L171)</f>
        <v>0</v>
      </c>
      <c r="K28" s="72">
        <f>DatosDelitos!N155+SUM(DatosDelitos!N166:N171)</f>
        <v>4</v>
      </c>
      <c r="L28" s="72">
        <f>DatosDelitos!O155+SUM(DatosDelitos!O166:P171)</f>
        <v>33</v>
      </c>
    </row>
    <row r="29" spans="2:12" ht="13.15" customHeight="1" x14ac:dyDescent="0.2">
      <c r="B29" s="224" t="s">
        <v>919</v>
      </c>
      <c r="C29" s="224"/>
      <c r="D29" s="71">
        <f>SUM(DatosDelitos!B172:B176)</f>
        <v>146</v>
      </c>
      <c r="E29" s="72">
        <f>SUM(DatosDelitos!G172:G176)</f>
        <v>69</v>
      </c>
      <c r="F29" s="72">
        <f>SUM(DatosDelitos!H172:H176)</f>
        <v>62</v>
      </c>
      <c r="G29" s="72">
        <f>SUM(DatosDelitos!I172:I176)</f>
        <v>0</v>
      </c>
      <c r="H29" s="72">
        <f>SUM(DatosDelitos!J172:J176)</f>
        <v>0</v>
      </c>
      <c r="I29" s="72">
        <f>SUM(DatosDelitos!K172:K176)</f>
        <v>1</v>
      </c>
      <c r="J29" s="72">
        <f>SUM(DatosDelitos!L172:L176)</f>
        <v>0</v>
      </c>
      <c r="K29" s="72">
        <f>SUM(DatosDelitos!N172:N176)</f>
        <v>2</v>
      </c>
      <c r="L29" s="72">
        <f>SUM(DatosDelitos!O172:O176)</f>
        <v>57</v>
      </c>
    </row>
    <row r="30" spans="2:12" ht="13.15" customHeight="1" x14ac:dyDescent="0.2">
      <c r="B30" s="224" t="s">
        <v>920</v>
      </c>
      <c r="C30" s="224"/>
      <c r="D30" s="71">
        <f>DatosDelitos!B177</f>
        <v>408</v>
      </c>
      <c r="E30" s="72">
        <f>DatosDelitos!G177</f>
        <v>187</v>
      </c>
      <c r="F30" s="72">
        <f>DatosDelitos!H177</f>
        <v>201</v>
      </c>
      <c r="G30" s="72">
        <f>DatosDelitos!I177</f>
        <v>0</v>
      </c>
      <c r="H30" s="72">
        <f>DatosDelitos!J177</f>
        <v>0</v>
      </c>
      <c r="I30" s="72">
        <f>DatosDelitos!K177</f>
        <v>1</v>
      </c>
      <c r="J30" s="72">
        <f>DatosDelitos!L177</f>
        <v>0</v>
      </c>
      <c r="K30" s="72">
        <f>DatosDelitos!N177</f>
        <v>0</v>
      </c>
      <c r="L30" s="72">
        <f>DatosDelitos!O177</f>
        <v>844</v>
      </c>
    </row>
    <row r="31" spans="2:12" ht="13.15" customHeight="1" x14ac:dyDescent="0.2">
      <c r="B31" s="224" t="s">
        <v>921</v>
      </c>
      <c r="C31" s="224"/>
      <c r="D31" s="71">
        <f>DatosDelitos!B185</f>
        <v>253</v>
      </c>
      <c r="E31" s="72">
        <f>DatosDelitos!G185</f>
        <v>56</v>
      </c>
      <c r="F31" s="72">
        <f>DatosDelitos!H185</f>
        <v>40</v>
      </c>
      <c r="G31" s="72">
        <f>DatosDelitos!I185</f>
        <v>0</v>
      </c>
      <c r="H31" s="72">
        <f>DatosDelitos!J185</f>
        <v>0</v>
      </c>
      <c r="I31" s="72">
        <f>DatosDelitos!K185</f>
        <v>0</v>
      </c>
      <c r="J31" s="72">
        <f>DatosDelitos!L185</f>
        <v>0</v>
      </c>
      <c r="K31" s="72">
        <f>DatosDelitos!N185</f>
        <v>0</v>
      </c>
      <c r="L31" s="72">
        <f>DatosDelitos!O185</f>
        <v>28</v>
      </c>
    </row>
    <row r="32" spans="2:12" ht="13.15" customHeight="1" x14ac:dyDescent="0.2">
      <c r="B32" s="224" t="s">
        <v>922</v>
      </c>
      <c r="C32" s="224"/>
      <c r="D32" s="71">
        <f>DatosDelitos!B200</f>
        <v>66</v>
      </c>
      <c r="E32" s="72">
        <f>DatosDelitos!G200</f>
        <v>19</v>
      </c>
      <c r="F32" s="72">
        <f>DatosDelitos!H200</f>
        <v>28</v>
      </c>
      <c r="G32" s="72">
        <f>DatosDelitos!I200</f>
        <v>0</v>
      </c>
      <c r="H32" s="72">
        <f>DatosDelitos!J200</f>
        <v>0</v>
      </c>
      <c r="I32" s="72">
        <f>DatosDelitos!K200</f>
        <v>1</v>
      </c>
      <c r="J32" s="72">
        <f>DatosDelitos!L200</f>
        <v>0</v>
      </c>
      <c r="K32" s="72">
        <f>DatosDelitos!N200</f>
        <v>0</v>
      </c>
      <c r="L32" s="72">
        <f>DatosDelitos!O200</f>
        <v>18</v>
      </c>
    </row>
    <row r="33" spans="2:13" ht="13.15" customHeight="1" x14ac:dyDescent="0.2">
      <c r="B33" s="224" t="s">
        <v>923</v>
      </c>
      <c r="C33" s="224"/>
      <c r="D33" s="71">
        <f>DatosDelitos!B220</f>
        <v>510</v>
      </c>
      <c r="E33" s="72">
        <f>DatosDelitos!G220</f>
        <v>196</v>
      </c>
      <c r="F33" s="72">
        <f>DatosDelitos!H220</f>
        <v>135</v>
      </c>
      <c r="G33" s="72">
        <f>DatosDelitos!I220</f>
        <v>0</v>
      </c>
      <c r="H33" s="72">
        <f>DatosDelitos!J220</f>
        <v>0</v>
      </c>
      <c r="I33" s="72">
        <f>DatosDelitos!K220</f>
        <v>0</v>
      </c>
      <c r="J33" s="72">
        <f>DatosDelitos!L220</f>
        <v>2</v>
      </c>
      <c r="K33" s="72">
        <f>DatosDelitos!N220</f>
        <v>5</v>
      </c>
      <c r="L33" s="72">
        <f>DatosDelitos!O220</f>
        <v>195</v>
      </c>
    </row>
    <row r="34" spans="2:13" ht="13.15" customHeight="1" x14ac:dyDescent="0.2">
      <c r="B34" s="224" t="s">
        <v>924</v>
      </c>
      <c r="C34" s="224"/>
      <c r="D34" s="71">
        <f>DatosDelitos!B241</f>
        <v>0</v>
      </c>
      <c r="E34" s="72">
        <f>DatosDelitos!G241</f>
        <v>2</v>
      </c>
      <c r="F34" s="72">
        <f>DatosDelitos!H241</f>
        <v>0</v>
      </c>
      <c r="G34" s="72">
        <f>DatosDelitos!I241</f>
        <v>0</v>
      </c>
      <c r="H34" s="72">
        <f>DatosDelitos!J241</f>
        <v>0</v>
      </c>
      <c r="I34" s="72">
        <f>DatosDelitos!K241</f>
        <v>0</v>
      </c>
      <c r="J34" s="72">
        <f>DatosDelitos!L241</f>
        <v>0</v>
      </c>
      <c r="K34" s="72">
        <f>DatosDelitos!N241</f>
        <v>0</v>
      </c>
      <c r="L34" s="72">
        <f>DatosDelitos!O241</f>
        <v>0</v>
      </c>
    </row>
    <row r="35" spans="2:13" ht="13.15" customHeight="1" x14ac:dyDescent="0.2">
      <c r="B35" s="224" t="s">
        <v>925</v>
      </c>
      <c r="C35" s="224"/>
      <c r="D35" s="71">
        <f>DatosDelitos!B268</f>
        <v>120</v>
      </c>
      <c r="E35" s="72">
        <f>DatosDelitos!G268</f>
        <v>61</v>
      </c>
      <c r="F35" s="72">
        <f>DatosDelitos!H268</f>
        <v>63</v>
      </c>
      <c r="G35" s="72">
        <f>DatosDelitos!I268</f>
        <v>0</v>
      </c>
      <c r="H35" s="72">
        <f>DatosDelitos!J268</f>
        <v>0</v>
      </c>
      <c r="I35" s="72">
        <f>DatosDelitos!K268</f>
        <v>0</v>
      </c>
      <c r="J35" s="72">
        <f>DatosDelitos!L268</f>
        <v>1</v>
      </c>
      <c r="K35" s="72">
        <f>DatosDelitos!N268</f>
        <v>0</v>
      </c>
      <c r="L35" s="72">
        <f>DatosDelitos!O268</f>
        <v>100</v>
      </c>
    </row>
    <row r="36" spans="2:13" ht="38.25" customHeight="1" x14ac:dyDescent="0.2">
      <c r="B36" s="224" t="s">
        <v>926</v>
      </c>
      <c r="C36" s="224"/>
      <c r="D36" s="71">
        <f>DatosDelitos!B298</f>
        <v>0</v>
      </c>
      <c r="E36" s="72">
        <f>DatosDelitos!G298</f>
        <v>0</v>
      </c>
      <c r="F36" s="72">
        <f>DatosDelitos!H298</f>
        <v>0</v>
      </c>
      <c r="G36" s="72">
        <f>DatosDelitos!I298</f>
        <v>0</v>
      </c>
      <c r="H36" s="72">
        <f>DatosDelitos!J298</f>
        <v>0</v>
      </c>
      <c r="I36" s="72">
        <f>DatosDelitos!K298</f>
        <v>0</v>
      </c>
      <c r="J36" s="72">
        <f>DatosDelitos!L298</f>
        <v>0</v>
      </c>
      <c r="K36" s="72">
        <f>DatosDelitos!N298</f>
        <v>0</v>
      </c>
      <c r="L36" s="72">
        <f>DatosDelitos!O298</f>
        <v>0</v>
      </c>
    </row>
    <row r="37" spans="2:13" ht="13.15" customHeight="1" x14ac:dyDescent="0.2">
      <c r="B37" s="224" t="s">
        <v>927</v>
      </c>
      <c r="C37" s="224"/>
      <c r="D37" s="71">
        <f>DatosDelitos!B302</f>
        <v>0</v>
      </c>
      <c r="E37" s="72">
        <f>DatosDelitos!G302</f>
        <v>0</v>
      </c>
      <c r="F37" s="72">
        <f>DatosDelitos!H302</f>
        <v>0</v>
      </c>
      <c r="G37" s="72">
        <f>DatosDelitos!I302</f>
        <v>0</v>
      </c>
      <c r="H37" s="72">
        <f>DatosDelitos!J302</f>
        <v>0</v>
      </c>
      <c r="I37" s="72">
        <f>DatosDelitos!K302</f>
        <v>0</v>
      </c>
      <c r="J37" s="72">
        <f>DatosDelitos!L302</f>
        <v>0</v>
      </c>
      <c r="K37" s="72">
        <f>DatosDelitos!N302</f>
        <v>0</v>
      </c>
      <c r="L37" s="72">
        <f>DatosDelitos!O302</f>
        <v>0</v>
      </c>
    </row>
    <row r="38" spans="2:13" ht="13.15" customHeight="1" x14ac:dyDescent="0.2">
      <c r="B38" s="224" t="s">
        <v>928</v>
      </c>
      <c r="C38" s="224"/>
      <c r="D38" s="71">
        <f>DatosDelitos!B309+DatosDelitos!B315+DatosDelitos!B317</f>
        <v>3</v>
      </c>
      <c r="E38" s="72">
        <f>DatosDelitos!G309+DatosDelitos!G315+DatosDelitos!G317</f>
        <v>2</v>
      </c>
      <c r="F38" s="72">
        <f>DatosDelitos!H309+DatosDelitos!H315+DatosDelitos!H317</f>
        <v>1</v>
      </c>
      <c r="G38" s="72">
        <f>DatosDelitos!I309+DatosDelitos!I315+DatosDelitos!I317</f>
        <v>0</v>
      </c>
      <c r="H38" s="72">
        <f>DatosDelitos!J309+DatosDelitos!J315+DatosDelitos!J317</f>
        <v>0</v>
      </c>
      <c r="I38" s="72">
        <f>DatosDelitos!K309+DatosDelitos!K315+DatosDelitos!K317</f>
        <v>0</v>
      </c>
      <c r="J38" s="72">
        <f>DatosDelitos!L309+DatosDelitos!L315+DatosDelitos!L317</f>
        <v>0</v>
      </c>
      <c r="K38" s="72">
        <f>DatosDelitos!N309+DatosDelitos!N315+DatosDelitos!N317</f>
        <v>0</v>
      </c>
      <c r="L38" s="72">
        <f>DatosDelitos!O309+DatosDelitos!O315+DatosDelitos!O317</f>
        <v>0</v>
      </c>
    </row>
    <row r="39" spans="2:13" ht="13.15" customHeight="1" x14ac:dyDescent="0.2">
      <c r="B39" s="224" t="s">
        <v>929</v>
      </c>
      <c r="C39" s="224"/>
      <c r="D39" s="71">
        <f>DatosDelitos!B320</f>
        <v>6479</v>
      </c>
      <c r="E39" s="72">
        <f>DatosDelitos!G320</f>
        <v>215</v>
      </c>
      <c r="F39" s="72">
        <f>DatosDelitos!H320</f>
        <v>0</v>
      </c>
      <c r="G39" s="72">
        <f>DatosDelitos!I320</f>
        <v>0</v>
      </c>
      <c r="H39" s="72">
        <f>DatosDelitos!J320</f>
        <v>0</v>
      </c>
      <c r="I39" s="72">
        <f>DatosDelitos!K320</f>
        <v>0</v>
      </c>
      <c r="J39" s="72">
        <f>DatosDelitos!L320</f>
        <v>0</v>
      </c>
      <c r="K39" s="72">
        <f>DatosDelitos!N320</f>
        <v>0</v>
      </c>
      <c r="L39" s="72">
        <f>DatosDelitos!O320</f>
        <v>0</v>
      </c>
    </row>
    <row r="40" spans="2:13" ht="13.15" customHeight="1" x14ac:dyDescent="0.2">
      <c r="B40" s="224" t="s">
        <v>930</v>
      </c>
      <c r="C40" s="224"/>
      <c r="D40" s="71">
        <f>DatosDelitos!B322</f>
        <v>5</v>
      </c>
      <c r="E40" s="71">
        <f>DatosDelitos!G322</f>
        <v>0</v>
      </c>
      <c r="F40" s="71">
        <f>DatosDelitos!H322</f>
        <v>1</v>
      </c>
      <c r="G40" s="71">
        <f>DatosDelitos!I322</f>
        <v>0</v>
      </c>
      <c r="H40" s="71">
        <f>DatosDelitos!J322</f>
        <v>0</v>
      </c>
      <c r="I40" s="71">
        <f>DatosDelitos!K322</f>
        <v>0</v>
      </c>
      <c r="J40" s="71">
        <f>DatosDelitos!L322</f>
        <v>0</v>
      </c>
      <c r="K40" s="71">
        <f>DatosDelitos!N322</f>
        <v>3</v>
      </c>
      <c r="L40" s="71">
        <f>DatosDelitos!O322</f>
        <v>0</v>
      </c>
    </row>
    <row r="41" spans="2:13" ht="13.15" customHeight="1" x14ac:dyDescent="0.2">
      <c r="B41" s="224" t="s">
        <v>620</v>
      </c>
      <c r="C41" s="224"/>
      <c r="D41" s="71">
        <f>DatosDelitos!B324</f>
        <v>0</v>
      </c>
      <c r="E41" s="71">
        <f>DatosDelitos!G324</f>
        <v>0</v>
      </c>
      <c r="F41" s="71">
        <f>DatosDelitos!H324</f>
        <v>0</v>
      </c>
      <c r="G41" s="71">
        <f>DatosDelitos!I324</f>
        <v>0</v>
      </c>
      <c r="H41" s="71">
        <f>DatosDelitos!J324</f>
        <v>0</v>
      </c>
      <c r="I41" s="71">
        <f>DatosDelitos!K324</f>
        <v>0</v>
      </c>
      <c r="J41" s="71">
        <f>DatosDelitos!L324</f>
        <v>0</v>
      </c>
      <c r="K41" s="71">
        <f>DatosDelitos!N324</f>
        <v>0</v>
      </c>
      <c r="L41" s="71">
        <f>DatosDelitos!O324</f>
        <v>0</v>
      </c>
    </row>
    <row r="42" spans="2:13" ht="13.9" customHeight="1" thickBot="1" x14ac:dyDescent="0.25">
      <c r="B42" s="227" t="s">
        <v>621</v>
      </c>
      <c r="C42" s="227"/>
      <c r="D42" s="74">
        <f>SUM(D11:D41)</f>
        <v>18926</v>
      </c>
      <c r="E42" s="74">
        <f t="shared" ref="E42:L42" si="0">SUM(E11:E41)</f>
        <v>2545</v>
      </c>
      <c r="F42" s="74">
        <f t="shared" si="0"/>
        <v>1595</v>
      </c>
      <c r="G42" s="74">
        <f t="shared" si="0"/>
        <v>19</v>
      </c>
      <c r="H42" s="74">
        <f t="shared" si="0"/>
        <v>14</v>
      </c>
      <c r="I42" s="74">
        <f t="shared" si="0"/>
        <v>8</v>
      </c>
      <c r="J42" s="74">
        <f t="shared" si="0"/>
        <v>7</v>
      </c>
      <c r="K42" s="74">
        <f t="shared" si="0"/>
        <v>47</v>
      </c>
      <c r="L42" s="74">
        <f t="shared" si="0"/>
        <v>2271</v>
      </c>
    </row>
    <row r="45" spans="2:13" ht="15.75" x14ac:dyDescent="0.25">
      <c r="B45" s="75" t="s">
        <v>931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7" spans="2:13" ht="39" thickBot="1" x14ac:dyDescent="0.25">
      <c r="D47" s="51" t="s">
        <v>895</v>
      </c>
      <c r="E47" s="53" t="s">
        <v>896</v>
      </c>
    </row>
    <row r="48" spans="2:13" ht="13.15" customHeight="1" x14ac:dyDescent="0.25">
      <c r="B48" s="226" t="s">
        <v>932</v>
      </c>
      <c r="C48" s="226"/>
      <c r="D48" s="77">
        <f>DatosDelitos!E5</f>
        <v>0</v>
      </c>
      <c r="E48" s="77">
        <f>DatosDelitos!F5</f>
        <v>0</v>
      </c>
    </row>
    <row r="49" spans="2:5" ht="13.15" customHeight="1" x14ac:dyDescent="0.25">
      <c r="B49" s="226" t="s">
        <v>933</v>
      </c>
      <c r="C49" s="226"/>
      <c r="D49" s="77">
        <f>DatosDelitos!E13-DatosDelitos!E17</f>
        <v>32</v>
      </c>
      <c r="E49" s="77">
        <f>DatosDelitos!F13-DatosDelitos!F17</f>
        <v>8</v>
      </c>
    </row>
    <row r="50" spans="2:5" ht="13.15" customHeight="1" x14ac:dyDescent="0.25">
      <c r="B50" s="226" t="s">
        <v>274</v>
      </c>
      <c r="C50" s="226"/>
      <c r="D50" s="77">
        <f>DatosDelitos!E10</f>
        <v>0</v>
      </c>
      <c r="E50" s="77">
        <f>DatosDelitos!F10</f>
        <v>0</v>
      </c>
    </row>
    <row r="51" spans="2:5" ht="13.15" customHeight="1" x14ac:dyDescent="0.25">
      <c r="B51" s="226" t="s">
        <v>316</v>
      </c>
      <c r="C51" s="226"/>
      <c r="D51" s="77">
        <f>DatosDelitos!E20</f>
        <v>0</v>
      </c>
      <c r="E51" s="77">
        <f>DatosDelitos!F20</f>
        <v>0</v>
      </c>
    </row>
    <row r="52" spans="2:5" ht="13.15" customHeight="1" x14ac:dyDescent="0.25">
      <c r="B52" s="226" t="s">
        <v>319</v>
      </c>
      <c r="C52" s="226"/>
      <c r="D52" s="77">
        <f>DatosDelitos!E23</f>
        <v>0</v>
      </c>
      <c r="E52" s="77">
        <f>DatosDelitos!F23</f>
        <v>0</v>
      </c>
    </row>
    <row r="53" spans="2:5" ht="13.15" customHeight="1" x14ac:dyDescent="0.25">
      <c r="B53" s="226" t="s">
        <v>906</v>
      </c>
      <c r="C53" s="226"/>
      <c r="D53" s="77">
        <f>DatosDelitos!E17+DatosDelitos!E44</f>
        <v>822</v>
      </c>
      <c r="E53" s="77">
        <f>DatosDelitos!F17+DatosDelitos!F44</f>
        <v>197</v>
      </c>
    </row>
    <row r="54" spans="2:5" ht="13.15" customHeight="1" x14ac:dyDescent="0.25">
      <c r="B54" s="226" t="s">
        <v>907</v>
      </c>
      <c r="C54" s="226"/>
      <c r="D54" s="77">
        <f>DatosDelitos!E30</f>
        <v>66</v>
      </c>
      <c r="E54" s="77">
        <f>DatosDelitos!F30</f>
        <v>29</v>
      </c>
    </row>
    <row r="55" spans="2:5" ht="13.15" customHeight="1" x14ac:dyDescent="0.25">
      <c r="B55" s="226" t="s">
        <v>908</v>
      </c>
      <c r="C55" s="226"/>
      <c r="D55" s="77">
        <f>DatosDelitos!E42-DatosDelitos!E44</f>
        <v>6</v>
      </c>
      <c r="E55" s="77">
        <f>DatosDelitos!F42-DatosDelitos!F44</f>
        <v>0</v>
      </c>
    </row>
    <row r="56" spans="2:5" ht="13.15" customHeight="1" x14ac:dyDescent="0.25">
      <c r="B56" s="226" t="s">
        <v>909</v>
      </c>
      <c r="C56" s="226"/>
      <c r="D56" s="77">
        <f>DatosDelitos!E50</f>
        <v>8</v>
      </c>
      <c r="E56" s="77">
        <f>DatosDelitos!F50</f>
        <v>1</v>
      </c>
    </row>
    <row r="57" spans="2:5" ht="13.15" customHeight="1" x14ac:dyDescent="0.25">
      <c r="B57" s="226" t="s">
        <v>910</v>
      </c>
      <c r="C57" s="226"/>
      <c r="D57" s="77">
        <f>DatosDelitos!E72</f>
        <v>0</v>
      </c>
      <c r="E57" s="77">
        <f>DatosDelitos!F72</f>
        <v>0</v>
      </c>
    </row>
    <row r="58" spans="2:5" ht="27" customHeight="1" x14ac:dyDescent="0.25">
      <c r="B58" s="226" t="s">
        <v>934</v>
      </c>
      <c r="C58" s="226"/>
      <c r="D58" s="77">
        <f>DatosDelitos!E74</f>
        <v>0</v>
      </c>
      <c r="E58" s="77">
        <f>DatosDelitos!F74</f>
        <v>0</v>
      </c>
    </row>
    <row r="59" spans="2:5" ht="13.15" customHeight="1" x14ac:dyDescent="0.25">
      <c r="B59" s="226" t="s">
        <v>912</v>
      </c>
      <c r="C59" s="226"/>
      <c r="D59" s="77">
        <f>DatosDelitos!E81</f>
        <v>2</v>
      </c>
      <c r="E59" s="77">
        <f>DatosDelitos!F81</f>
        <v>1</v>
      </c>
    </row>
    <row r="60" spans="2:5" ht="13.15" customHeight="1" x14ac:dyDescent="0.25">
      <c r="B60" s="226" t="s">
        <v>913</v>
      </c>
      <c r="C60" s="226"/>
      <c r="D60" s="77">
        <f>DatosDelitos!E84</f>
        <v>4</v>
      </c>
      <c r="E60" s="77">
        <f>DatosDelitos!F84</f>
        <v>0</v>
      </c>
    </row>
    <row r="61" spans="2:5" ht="13.15" customHeight="1" x14ac:dyDescent="0.25">
      <c r="B61" s="226" t="s">
        <v>639</v>
      </c>
      <c r="C61" s="226"/>
      <c r="D61" s="77">
        <f>DatosDelitos!E96</f>
        <v>76</v>
      </c>
      <c r="E61" s="77">
        <f>DatosDelitos!F96</f>
        <v>23</v>
      </c>
    </row>
    <row r="62" spans="2:5" ht="27" customHeight="1" x14ac:dyDescent="0.25">
      <c r="B62" s="226" t="s">
        <v>935</v>
      </c>
      <c r="C62" s="226"/>
      <c r="D62" s="77">
        <f>DatosDelitos!E130</f>
        <v>0</v>
      </c>
      <c r="E62" s="77">
        <f>DatosDelitos!F130</f>
        <v>0</v>
      </c>
    </row>
    <row r="63" spans="2:5" ht="13.15" customHeight="1" x14ac:dyDescent="0.25">
      <c r="B63" s="226" t="s">
        <v>915</v>
      </c>
      <c r="C63" s="226"/>
      <c r="D63" s="77">
        <f>DatosDelitos!E136</f>
        <v>0</v>
      </c>
      <c r="E63" s="77">
        <f>DatosDelitos!F136</f>
        <v>0</v>
      </c>
    </row>
    <row r="64" spans="2:5" ht="13.15" customHeight="1" x14ac:dyDescent="0.25">
      <c r="B64" s="226" t="s">
        <v>916</v>
      </c>
      <c r="C64" s="226"/>
      <c r="D64" s="77">
        <f>DatosDelitos!E143</f>
        <v>0</v>
      </c>
      <c r="E64" s="77">
        <f>DatosDelitos!F143</f>
        <v>0</v>
      </c>
    </row>
    <row r="65" spans="2:5" ht="40.5" customHeight="1" x14ac:dyDescent="0.25">
      <c r="B65" s="226" t="s">
        <v>917</v>
      </c>
      <c r="C65" s="226"/>
      <c r="D65" s="77">
        <f>DatosDelitos!E146</f>
        <v>1</v>
      </c>
      <c r="E65" s="77">
        <f>DatosDelitos!F146</f>
        <v>1</v>
      </c>
    </row>
    <row r="66" spans="2:5" ht="13.15" customHeight="1" x14ac:dyDescent="0.25">
      <c r="B66" s="226" t="s">
        <v>918</v>
      </c>
      <c r="C66" s="226"/>
      <c r="D66" s="78">
        <f>DatosDelitos!E155+SUM(DatosDelitos!E166:F171)</f>
        <v>18</v>
      </c>
      <c r="E66" s="78">
        <f>DatosDelitos!F155+SUM(DatosDelitos!F166:G171)</f>
        <v>63</v>
      </c>
    </row>
    <row r="67" spans="2:5" ht="13.15" customHeight="1" x14ac:dyDescent="0.25">
      <c r="B67" s="226" t="s">
        <v>919</v>
      </c>
      <c r="C67" s="226"/>
      <c r="D67" s="77">
        <f>SUM(DatosDelitos!E172:F176)</f>
        <v>21</v>
      </c>
      <c r="E67" s="77">
        <f>SUM(DatosDelitos!F172:G176)</f>
        <v>78</v>
      </c>
    </row>
    <row r="68" spans="2:5" ht="13.15" customHeight="1" x14ac:dyDescent="0.25">
      <c r="B68" s="226" t="s">
        <v>920</v>
      </c>
      <c r="C68" s="226"/>
      <c r="D68" s="77">
        <f>DatosDelitos!E177</f>
        <v>796</v>
      </c>
      <c r="E68" s="77">
        <f>DatosDelitos!F177</f>
        <v>444</v>
      </c>
    </row>
    <row r="69" spans="2:5" ht="13.15" customHeight="1" x14ac:dyDescent="0.25">
      <c r="B69" s="226" t="s">
        <v>921</v>
      </c>
      <c r="C69" s="226"/>
      <c r="D69" s="77">
        <f>DatosDelitos!E185</f>
        <v>5</v>
      </c>
      <c r="E69" s="77">
        <f>DatosDelitos!F185</f>
        <v>1</v>
      </c>
    </row>
    <row r="70" spans="2:5" ht="13.15" customHeight="1" x14ac:dyDescent="0.25">
      <c r="B70" s="226" t="s">
        <v>922</v>
      </c>
      <c r="C70" s="226"/>
      <c r="D70" s="77">
        <f>DatosDelitos!E200</f>
        <v>4</v>
      </c>
      <c r="E70" s="77">
        <f>DatosDelitos!F200</f>
        <v>4</v>
      </c>
    </row>
    <row r="71" spans="2:5" ht="13.15" customHeight="1" x14ac:dyDescent="0.25">
      <c r="B71" s="226" t="s">
        <v>923</v>
      </c>
      <c r="C71" s="226"/>
      <c r="D71" s="77">
        <f>DatosDelitos!E220</f>
        <v>155</v>
      </c>
      <c r="E71" s="77">
        <f>DatosDelitos!F220</f>
        <v>66</v>
      </c>
    </row>
    <row r="72" spans="2:5" ht="13.15" customHeight="1" x14ac:dyDescent="0.25">
      <c r="B72" s="226" t="s">
        <v>924</v>
      </c>
      <c r="C72" s="226"/>
      <c r="D72" s="77">
        <f>DatosDelitos!E241</f>
        <v>0</v>
      </c>
      <c r="E72" s="77">
        <f>DatosDelitos!F241</f>
        <v>0</v>
      </c>
    </row>
    <row r="73" spans="2:5" ht="13.15" customHeight="1" x14ac:dyDescent="0.25">
      <c r="B73" s="226" t="s">
        <v>925</v>
      </c>
      <c r="C73" s="226"/>
      <c r="D73" s="77">
        <f>DatosDelitos!E268</f>
        <v>31</v>
      </c>
      <c r="E73" s="77">
        <f>DatosDelitos!F268</f>
        <v>7</v>
      </c>
    </row>
    <row r="74" spans="2:5" ht="38.25" customHeight="1" x14ac:dyDescent="0.25">
      <c r="B74" s="226" t="s">
        <v>926</v>
      </c>
      <c r="C74" s="226"/>
      <c r="D74" s="77">
        <f>DatosDelitos!E298</f>
        <v>0</v>
      </c>
      <c r="E74" s="77">
        <f>DatosDelitos!F298</f>
        <v>0</v>
      </c>
    </row>
    <row r="75" spans="2:5" ht="13.15" customHeight="1" x14ac:dyDescent="0.25">
      <c r="B75" s="226" t="s">
        <v>927</v>
      </c>
      <c r="C75" s="226"/>
      <c r="D75" s="77">
        <f>DatosDelitos!E302</f>
        <v>0</v>
      </c>
      <c r="E75" s="77">
        <f>DatosDelitos!F302</f>
        <v>0</v>
      </c>
    </row>
    <row r="76" spans="2:5" ht="13.15" customHeight="1" x14ac:dyDescent="0.25">
      <c r="B76" s="226" t="s">
        <v>928</v>
      </c>
      <c r="C76" s="226"/>
      <c r="D76" s="77">
        <f>DatosDelitos!E309+DatosDelitos!E315+DatosDelitos!E317</f>
        <v>0</v>
      </c>
      <c r="E76" s="77">
        <f>DatosDelitos!F309+DatosDelitos!F315+DatosDelitos!F317</f>
        <v>0</v>
      </c>
    </row>
    <row r="77" spans="2:5" ht="13.9" customHeight="1" x14ac:dyDescent="0.25">
      <c r="B77" s="226" t="s">
        <v>929</v>
      </c>
      <c r="C77" s="226"/>
      <c r="D77" s="77">
        <f>DatosDelitos!E320</f>
        <v>40</v>
      </c>
      <c r="E77" s="77">
        <f>DatosDelitos!F320</f>
        <v>0</v>
      </c>
    </row>
    <row r="78" spans="2:5" ht="15" x14ac:dyDescent="0.25">
      <c r="B78" s="228" t="s">
        <v>930</v>
      </c>
      <c r="C78" s="228"/>
      <c r="D78" s="77">
        <f>DatosDelitos!E322</f>
        <v>0</v>
      </c>
      <c r="E78" s="77">
        <f>DatosDelitos!F322</f>
        <v>0</v>
      </c>
    </row>
    <row r="79" spans="2:5" ht="15" x14ac:dyDescent="0.25">
      <c r="B79" s="228" t="s">
        <v>620</v>
      </c>
      <c r="C79" s="228"/>
      <c r="D79" s="77">
        <f>DatosDelitos!E324</f>
        <v>0</v>
      </c>
      <c r="E79" s="77">
        <f>DatosDelitos!F324</f>
        <v>0</v>
      </c>
    </row>
    <row r="80" spans="2:5" ht="15" x14ac:dyDescent="0.25">
      <c r="B80" s="228" t="s">
        <v>186</v>
      </c>
      <c r="C80" s="228"/>
      <c r="D80" s="77">
        <f>SUM(D48:D79)</f>
        <v>2087</v>
      </c>
      <c r="E80" s="77">
        <f>SUM(E48:E79)</f>
        <v>923</v>
      </c>
    </row>
    <row r="82" spans="2:13" s="81" customFormat="1" ht="15.75" x14ac:dyDescent="0.25">
      <c r="B82" s="79" t="s">
        <v>936</v>
      </c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</row>
    <row r="83" spans="2:13" ht="13.5" thickBot="1" x14ac:dyDescent="0.25"/>
    <row r="84" spans="2:13" ht="38.25" x14ac:dyDescent="0.2">
      <c r="D84" s="82" t="s">
        <v>298</v>
      </c>
    </row>
    <row r="85" spans="2:13" ht="13.15" customHeight="1" x14ac:dyDescent="0.25">
      <c r="B85" s="226" t="s">
        <v>905</v>
      </c>
      <c r="C85" s="226"/>
      <c r="D85" s="77">
        <f>DatosDelitos!M5+DatosDelitos!M13-DatosDelitos!M17</f>
        <v>1</v>
      </c>
    </row>
    <row r="86" spans="2:13" ht="13.15" customHeight="1" x14ac:dyDescent="0.25">
      <c r="B86" s="226" t="s">
        <v>274</v>
      </c>
      <c r="C86" s="226"/>
      <c r="D86" s="77">
        <f>DatosDelitos!M10</f>
        <v>0</v>
      </c>
    </row>
    <row r="87" spans="2:13" ht="13.15" customHeight="1" x14ac:dyDescent="0.25">
      <c r="B87" s="226" t="s">
        <v>316</v>
      </c>
      <c r="C87" s="226"/>
      <c r="D87" s="77">
        <f>DatosDelitos!M20</f>
        <v>0</v>
      </c>
    </row>
    <row r="88" spans="2:13" ht="13.15" customHeight="1" x14ac:dyDescent="0.25">
      <c r="B88" s="226" t="s">
        <v>319</v>
      </c>
      <c r="C88" s="226"/>
      <c r="D88" s="77">
        <f>DatosDelitos!M23</f>
        <v>0</v>
      </c>
    </row>
    <row r="89" spans="2:13" ht="13.15" customHeight="1" x14ac:dyDescent="0.25">
      <c r="B89" s="226" t="s">
        <v>937</v>
      </c>
      <c r="C89" s="226"/>
      <c r="D89" s="77">
        <f>SUM(DatosDelitos!M17,DatosDelitos!M44)</f>
        <v>0</v>
      </c>
    </row>
    <row r="90" spans="2:13" ht="13.15" customHeight="1" x14ac:dyDescent="0.25">
      <c r="B90" s="226" t="s">
        <v>907</v>
      </c>
      <c r="C90" s="226"/>
      <c r="D90" s="77">
        <f>DatosDelitos!M30</f>
        <v>0</v>
      </c>
    </row>
    <row r="91" spans="2:13" ht="13.15" customHeight="1" x14ac:dyDescent="0.25">
      <c r="B91" s="226" t="s">
        <v>908</v>
      </c>
      <c r="C91" s="226"/>
      <c r="D91" s="77">
        <f>DatosDelitos!M42-DatosDelitos!M44</f>
        <v>1</v>
      </c>
    </row>
    <row r="92" spans="2:13" ht="13.15" customHeight="1" x14ac:dyDescent="0.25">
      <c r="B92" s="226" t="s">
        <v>909</v>
      </c>
      <c r="C92" s="226"/>
      <c r="D92" s="77">
        <f>DatosDelitos!M50</f>
        <v>0</v>
      </c>
    </row>
    <row r="93" spans="2:13" ht="13.15" customHeight="1" x14ac:dyDescent="0.25">
      <c r="B93" s="226" t="s">
        <v>910</v>
      </c>
      <c r="C93" s="226"/>
      <c r="D93" s="77">
        <f>DatosDelitos!M72</f>
        <v>0</v>
      </c>
    </row>
    <row r="94" spans="2:13" ht="27" customHeight="1" x14ac:dyDescent="0.25">
      <c r="B94" s="226" t="s">
        <v>934</v>
      </c>
      <c r="C94" s="226"/>
      <c r="D94" s="77">
        <f>DatosDelitos!M74</f>
        <v>2</v>
      </c>
    </row>
    <row r="95" spans="2:13" ht="13.15" customHeight="1" x14ac:dyDescent="0.25">
      <c r="B95" s="226" t="s">
        <v>912</v>
      </c>
      <c r="C95" s="226"/>
      <c r="D95" s="77">
        <f>DatosDelitos!M81</f>
        <v>1</v>
      </c>
    </row>
    <row r="96" spans="2:13" ht="13.15" customHeight="1" x14ac:dyDescent="0.25">
      <c r="B96" s="226" t="s">
        <v>913</v>
      </c>
      <c r="C96" s="226"/>
      <c r="D96" s="77">
        <f>DatosDelitos!M84</f>
        <v>3</v>
      </c>
    </row>
    <row r="97" spans="2:4" ht="13.15" customHeight="1" x14ac:dyDescent="0.25">
      <c r="B97" s="226" t="s">
        <v>639</v>
      </c>
      <c r="C97" s="226"/>
      <c r="D97" s="77">
        <f>DatosDelitos!M96</f>
        <v>6</v>
      </c>
    </row>
    <row r="98" spans="2:4" ht="27" customHeight="1" x14ac:dyDescent="0.25">
      <c r="B98" s="226" t="s">
        <v>935</v>
      </c>
      <c r="C98" s="226"/>
      <c r="D98" s="77">
        <f>DatosDelitos!M130</f>
        <v>6</v>
      </c>
    </row>
    <row r="99" spans="2:4" ht="13.15" customHeight="1" x14ac:dyDescent="0.25">
      <c r="B99" s="226" t="s">
        <v>915</v>
      </c>
      <c r="C99" s="226"/>
      <c r="D99" s="77">
        <f>DatosDelitos!M136</f>
        <v>0</v>
      </c>
    </row>
    <row r="100" spans="2:4" ht="13.15" customHeight="1" x14ac:dyDescent="0.25">
      <c r="B100" s="226" t="s">
        <v>916</v>
      </c>
      <c r="C100" s="226"/>
      <c r="D100" s="77">
        <f>DatosDelitos!M143</f>
        <v>0</v>
      </c>
    </row>
    <row r="101" spans="2:4" ht="13.15" customHeight="1" x14ac:dyDescent="0.25">
      <c r="B101" s="226" t="s">
        <v>938</v>
      </c>
      <c r="C101" s="226"/>
      <c r="D101" s="77">
        <f>DatosDelitos!M147</f>
        <v>1</v>
      </c>
    </row>
    <row r="102" spans="2:4" ht="13.15" customHeight="1" x14ac:dyDescent="0.25">
      <c r="B102" s="226" t="s">
        <v>847</v>
      </c>
      <c r="C102" s="226"/>
      <c r="D102" s="77">
        <f>SUM(DatosDelitos!M148,DatosDelitos!M149)</f>
        <v>1</v>
      </c>
    </row>
    <row r="103" spans="2:4" ht="13.15" customHeight="1" x14ac:dyDescent="0.25">
      <c r="B103" s="226" t="s">
        <v>845</v>
      </c>
      <c r="C103" s="226"/>
      <c r="D103" s="77">
        <f>SUM(DatosDelitos!M150:N154)</f>
        <v>7</v>
      </c>
    </row>
    <row r="104" spans="2:4" ht="13.15" customHeight="1" x14ac:dyDescent="0.25">
      <c r="B104" s="226" t="s">
        <v>918</v>
      </c>
      <c r="C104" s="226"/>
      <c r="D104" s="77">
        <f>SUM(SUM(DatosDelitos!M156:N159),SUM(DatosDelitos!M166:N171))</f>
        <v>4</v>
      </c>
    </row>
    <row r="105" spans="2:4" ht="13.15" customHeight="1" x14ac:dyDescent="0.25">
      <c r="B105" s="226" t="s">
        <v>939</v>
      </c>
      <c r="C105" s="226"/>
      <c r="D105" s="77">
        <f>SUM(DatosDelitos!M160:N164)</f>
        <v>0</v>
      </c>
    </row>
    <row r="106" spans="2:4" ht="13.15" customHeight="1" x14ac:dyDescent="0.25">
      <c r="B106" s="226" t="s">
        <v>919</v>
      </c>
      <c r="C106" s="226"/>
      <c r="D106" s="77">
        <f>SUM(DatosDelitos!M172:N176)</f>
        <v>2</v>
      </c>
    </row>
    <row r="107" spans="2:4" ht="13.15" customHeight="1" x14ac:dyDescent="0.25">
      <c r="B107" s="226" t="s">
        <v>920</v>
      </c>
      <c r="C107" s="226"/>
      <c r="D107" s="77">
        <f>DatosDelitos!M177</f>
        <v>0</v>
      </c>
    </row>
    <row r="108" spans="2:4" ht="13.15" customHeight="1" x14ac:dyDescent="0.25">
      <c r="B108" s="226" t="s">
        <v>921</v>
      </c>
      <c r="C108" s="226"/>
      <c r="D108" s="77">
        <f>DatosDelitos!M185</f>
        <v>7</v>
      </c>
    </row>
    <row r="109" spans="2:4" ht="13.15" customHeight="1" x14ac:dyDescent="0.25">
      <c r="B109" s="226" t="s">
        <v>922</v>
      </c>
      <c r="C109" s="226"/>
      <c r="D109" s="77">
        <f>DatosDelitos!M200</f>
        <v>5</v>
      </c>
    </row>
    <row r="110" spans="2:4" ht="13.15" customHeight="1" x14ac:dyDescent="0.25">
      <c r="B110" s="226" t="s">
        <v>923</v>
      </c>
      <c r="C110" s="226"/>
      <c r="D110" s="77">
        <f>DatosDelitos!M220</f>
        <v>2</v>
      </c>
    </row>
    <row r="111" spans="2:4" ht="13.15" customHeight="1" x14ac:dyDescent="0.25">
      <c r="B111" s="226" t="s">
        <v>924</v>
      </c>
      <c r="C111" s="226"/>
      <c r="D111" s="77">
        <f>DatosDelitos!M241</f>
        <v>5</v>
      </c>
    </row>
    <row r="112" spans="2:4" ht="13.15" customHeight="1" x14ac:dyDescent="0.25">
      <c r="B112" s="226" t="s">
        <v>925</v>
      </c>
      <c r="C112" s="226"/>
      <c r="D112" s="77">
        <f>DatosDelitos!M268</f>
        <v>2</v>
      </c>
    </row>
    <row r="113" spans="2:4" ht="38.25" customHeight="1" x14ac:dyDescent="0.25">
      <c r="B113" s="226" t="s">
        <v>926</v>
      </c>
      <c r="C113" s="226"/>
      <c r="D113" s="77">
        <f>DatosDelitos!M298</f>
        <v>0</v>
      </c>
    </row>
    <row r="114" spans="2:4" ht="13.15" customHeight="1" x14ac:dyDescent="0.25">
      <c r="B114" s="226" t="s">
        <v>927</v>
      </c>
      <c r="C114" s="226"/>
      <c r="D114" s="77">
        <f>DatosDelitos!M302</f>
        <v>0</v>
      </c>
    </row>
    <row r="115" spans="2:4" ht="13.15" customHeight="1" x14ac:dyDescent="0.25">
      <c r="B115" s="226" t="s">
        <v>928</v>
      </c>
      <c r="C115" s="226"/>
      <c r="D115" s="77">
        <f>DatosDelitos!M309+DatosDelitos!M317</f>
        <v>0</v>
      </c>
    </row>
    <row r="116" spans="2:4" ht="13.15" customHeight="1" x14ac:dyDescent="0.25">
      <c r="B116" s="226" t="s">
        <v>611</v>
      </c>
      <c r="C116" s="226"/>
      <c r="D116" s="77">
        <f>DatosDelitos!M315</f>
        <v>0</v>
      </c>
    </row>
    <row r="117" spans="2:4" ht="13.9" customHeight="1" x14ac:dyDescent="0.25">
      <c r="B117" s="226" t="s">
        <v>929</v>
      </c>
      <c r="C117" s="226"/>
      <c r="D117" s="77">
        <f>DatosDelitos!M320</f>
        <v>8</v>
      </c>
    </row>
    <row r="118" spans="2:4" ht="15" x14ac:dyDescent="0.25">
      <c r="B118" s="228" t="s">
        <v>930</v>
      </c>
      <c r="C118" s="228"/>
      <c r="D118" s="77">
        <f>DatosDelitos!M322</f>
        <v>0</v>
      </c>
    </row>
    <row r="119" spans="2:4" ht="15" x14ac:dyDescent="0.25">
      <c r="B119" s="228" t="s">
        <v>620</v>
      </c>
      <c r="C119" s="228"/>
      <c r="D119" s="77">
        <f>DatosDelitos!M324</f>
        <v>0</v>
      </c>
    </row>
    <row r="120" spans="2:4" ht="15" x14ac:dyDescent="0.25">
      <c r="B120" s="226" t="s">
        <v>186</v>
      </c>
      <c r="C120" s="226"/>
      <c r="D120" s="77">
        <f>SUM(D85:D119)</f>
        <v>64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301</v>
      </c>
      <c r="B5" s="29">
        <v>34</v>
      </c>
      <c r="C5" s="29">
        <v>34</v>
      </c>
      <c r="D5" s="30">
        <v>0</v>
      </c>
      <c r="E5" s="29">
        <v>0</v>
      </c>
      <c r="F5" s="29">
        <v>0</v>
      </c>
      <c r="G5" s="29">
        <v>13</v>
      </c>
      <c r="H5" s="29">
        <v>7</v>
      </c>
      <c r="I5" s="29">
        <v>4</v>
      </c>
      <c r="J5" s="29">
        <v>6</v>
      </c>
      <c r="K5" s="29">
        <v>3</v>
      </c>
      <c r="L5" s="29">
        <v>3</v>
      </c>
      <c r="M5" s="29">
        <v>0</v>
      </c>
      <c r="N5" s="29">
        <v>5</v>
      </c>
      <c r="O5" s="29">
        <v>9</v>
      </c>
    </row>
    <row r="6" spans="1:15" x14ac:dyDescent="0.25">
      <c r="A6" s="12" t="s">
        <v>302</v>
      </c>
      <c r="B6" s="13">
        <v>18</v>
      </c>
      <c r="C6" s="13">
        <v>5</v>
      </c>
      <c r="D6" s="31">
        <v>2.6</v>
      </c>
      <c r="E6" s="13">
        <v>0</v>
      </c>
      <c r="F6" s="13">
        <v>0</v>
      </c>
      <c r="G6" s="13">
        <v>0</v>
      </c>
      <c r="H6" s="13">
        <v>0</v>
      </c>
      <c r="I6" s="13">
        <v>4</v>
      </c>
      <c r="J6" s="13">
        <v>6</v>
      </c>
      <c r="K6" s="13">
        <v>3</v>
      </c>
      <c r="L6" s="13">
        <v>1</v>
      </c>
      <c r="M6" s="13">
        <v>0</v>
      </c>
      <c r="N6" s="13">
        <v>4</v>
      </c>
      <c r="O6" s="23">
        <v>4</v>
      </c>
    </row>
    <row r="7" spans="1:15" x14ac:dyDescent="0.25">
      <c r="A7" s="12" t="s">
        <v>303</v>
      </c>
      <c r="B7" s="13">
        <v>0</v>
      </c>
      <c r="C7" s="13">
        <v>2</v>
      </c>
      <c r="D7" s="31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2</v>
      </c>
      <c r="M7" s="13">
        <v>0</v>
      </c>
      <c r="N7" s="13">
        <v>0</v>
      </c>
      <c r="O7" s="23">
        <v>2</v>
      </c>
    </row>
    <row r="8" spans="1:15" x14ac:dyDescent="0.25">
      <c r="A8" s="12" t="s">
        <v>304</v>
      </c>
      <c r="B8" s="13">
        <v>14</v>
      </c>
      <c r="C8" s="13">
        <v>25</v>
      </c>
      <c r="D8" s="31">
        <v>-0.44</v>
      </c>
      <c r="E8" s="13">
        <v>0</v>
      </c>
      <c r="F8" s="13">
        <v>0</v>
      </c>
      <c r="G8" s="13">
        <v>13</v>
      </c>
      <c r="H8" s="13">
        <v>7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3</v>
      </c>
    </row>
    <row r="9" spans="1:15" x14ac:dyDescent="0.25">
      <c r="A9" s="12" t="s">
        <v>305</v>
      </c>
      <c r="B9" s="13">
        <v>2</v>
      </c>
      <c r="C9" s="13">
        <v>2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8" t="s">
        <v>306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274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8" t="s">
        <v>308</v>
      </c>
      <c r="B13" s="29">
        <v>4494</v>
      </c>
      <c r="C13" s="29">
        <v>4079</v>
      </c>
      <c r="D13" s="30">
        <v>0.101740622701643</v>
      </c>
      <c r="E13" s="29">
        <v>647</v>
      </c>
      <c r="F13" s="29">
        <v>192</v>
      </c>
      <c r="G13" s="29">
        <v>353</v>
      </c>
      <c r="H13" s="29">
        <v>296</v>
      </c>
      <c r="I13" s="29">
        <v>5</v>
      </c>
      <c r="J13" s="29">
        <v>3</v>
      </c>
      <c r="K13" s="29">
        <v>1</v>
      </c>
      <c r="L13" s="29">
        <v>1</v>
      </c>
      <c r="M13" s="29">
        <v>1</v>
      </c>
      <c r="N13" s="29">
        <v>6</v>
      </c>
      <c r="O13" s="29">
        <v>426</v>
      </c>
    </row>
    <row r="14" spans="1:15" x14ac:dyDescent="0.25">
      <c r="A14" s="12" t="s">
        <v>309</v>
      </c>
      <c r="B14" s="13">
        <v>3019</v>
      </c>
      <c r="C14" s="13">
        <v>2659</v>
      </c>
      <c r="D14" s="31">
        <v>0.13538924407672101</v>
      </c>
      <c r="E14" s="13">
        <v>26</v>
      </c>
      <c r="F14" s="13">
        <v>8</v>
      </c>
      <c r="G14" s="13">
        <v>183</v>
      </c>
      <c r="H14" s="13">
        <v>146</v>
      </c>
      <c r="I14" s="13">
        <v>4</v>
      </c>
      <c r="J14" s="13">
        <v>3</v>
      </c>
      <c r="K14" s="13">
        <v>1</v>
      </c>
      <c r="L14" s="13">
        <v>0</v>
      </c>
      <c r="M14" s="13">
        <v>1</v>
      </c>
      <c r="N14" s="13">
        <v>2</v>
      </c>
      <c r="O14" s="23">
        <v>133</v>
      </c>
    </row>
    <row r="15" spans="1:15" x14ac:dyDescent="0.25">
      <c r="A15" s="12" t="s">
        <v>310</v>
      </c>
      <c r="B15" s="13">
        <v>5</v>
      </c>
      <c r="C15" s="13">
        <v>4</v>
      </c>
      <c r="D15" s="31">
        <v>0.25</v>
      </c>
      <c r="E15" s="13">
        <v>0</v>
      </c>
      <c r="F15" s="13">
        <v>0</v>
      </c>
      <c r="G15" s="13">
        <v>1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3</v>
      </c>
    </row>
    <row r="16" spans="1:15" x14ac:dyDescent="0.25">
      <c r="A16" s="12" t="s">
        <v>311</v>
      </c>
      <c r="B16" s="13">
        <v>693</v>
      </c>
      <c r="C16" s="13">
        <v>703</v>
      </c>
      <c r="D16" s="31">
        <v>-1.4224751066856301E-2</v>
      </c>
      <c r="E16" s="13">
        <v>5</v>
      </c>
      <c r="F16" s="13">
        <v>0</v>
      </c>
      <c r="G16" s="13">
        <v>22</v>
      </c>
      <c r="H16" s="13">
        <v>11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3</v>
      </c>
    </row>
    <row r="17" spans="1:15" x14ac:dyDescent="0.25">
      <c r="A17" s="12" t="s">
        <v>312</v>
      </c>
      <c r="B17" s="13">
        <v>775</v>
      </c>
      <c r="C17" s="13">
        <v>712</v>
      </c>
      <c r="D17" s="31">
        <v>8.8483146067415697E-2</v>
      </c>
      <c r="E17" s="13">
        <v>615</v>
      </c>
      <c r="F17" s="13">
        <v>184</v>
      </c>
      <c r="G17" s="13">
        <v>146</v>
      </c>
      <c r="H17" s="13">
        <v>138</v>
      </c>
      <c r="I17" s="13">
        <v>1</v>
      </c>
      <c r="J17" s="13">
        <v>0</v>
      </c>
      <c r="K17" s="13">
        <v>0</v>
      </c>
      <c r="L17" s="13">
        <v>1</v>
      </c>
      <c r="M17" s="13">
        <v>0</v>
      </c>
      <c r="N17" s="13">
        <v>4</v>
      </c>
      <c r="O17" s="23">
        <v>286</v>
      </c>
    </row>
    <row r="18" spans="1:15" x14ac:dyDescent="0.25">
      <c r="A18" s="12" t="s">
        <v>313</v>
      </c>
      <c r="B18" s="13">
        <v>2</v>
      </c>
      <c r="C18" s="13">
        <v>1</v>
      </c>
      <c r="D18" s="31">
        <v>1</v>
      </c>
      <c r="E18" s="13">
        <v>1</v>
      </c>
      <c r="F18" s="13">
        <v>0</v>
      </c>
      <c r="G18" s="13">
        <v>1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1</v>
      </c>
    </row>
    <row r="19" spans="1:15" x14ac:dyDescent="0.25">
      <c r="A19" s="12" t="s">
        <v>314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8" t="s">
        <v>315</v>
      </c>
      <c r="B20" s="29">
        <v>0</v>
      </c>
      <c r="C20" s="29">
        <v>5</v>
      </c>
      <c r="D20" s="30">
        <v>-1</v>
      </c>
      <c r="E20" s="29">
        <v>0</v>
      </c>
      <c r="F20" s="29">
        <v>0</v>
      </c>
      <c r="G20" s="29">
        <v>1</v>
      </c>
      <c r="H20" s="29">
        <v>1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316</v>
      </c>
      <c r="B21" s="13">
        <v>0</v>
      </c>
      <c r="C21" s="13">
        <v>1</v>
      </c>
      <c r="D21" s="31">
        <v>-1</v>
      </c>
      <c r="E21" s="13">
        <v>0</v>
      </c>
      <c r="F21" s="13">
        <v>0</v>
      </c>
      <c r="G21" s="13">
        <v>1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0</v>
      </c>
      <c r="C22" s="13">
        <v>4</v>
      </c>
      <c r="D22" s="31">
        <v>-1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8" t="s">
        <v>318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8" t="s">
        <v>325</v>
      </c>
      <c r="B30" s="29">
        <v>693</v>
      </c>
      <c r="C30" s="29">
        <v>636</v>
      </c>
      <c r="D30" s="30">
        <v>8.9622641509433998E-2</v>
      </c>
      <c r="E30" s="29">
        <v>66</v>
      </c>
      <c r="F30" s="29">
        <v>29</v>
      </c>
      <c r="G30" s="29">
        <v>57</v>
      </c>
      <c r="H30" s="29">
        <v>51</v>
      </c>
      <c r="I30" s="29">
        <v>1</v>
      </c>
      <c r="J30" s="29">
        <v>0</v>
      </c>
      <c r="K30" s="29">
        <v>1</v>
      </c>
      <c r="L30" s="29">
        <v>0</v>
      </c>
      <c r="M30" s="29">
        <v>0</v>
      </c>
      <c r="N30" s="29">
        <v>3</v>
      </c>
      <c r="O30" s="29">
        <v>82</v>
      </c>
    </row>
    <row r="31" spans="1:15" x14ac:dyDescent="0.25">
      <c r="A31" s="12" t="s">
        <v>326</v>
      </c>
      <c r="B31" s="13">
        <v>7</v>
      </c>
      <c r="C31" s="13">
        <v>14</v>
      </c>
      <c r="D31" s="31">
        <v>-0.5</v>
      </c>
      <c r="E31" s="13">
        <v>0</v>
      </c>
      <c r="F31" s="13">
        <v>0</v>
      </c>
      <c r="G31" s="13">
        <v>0</v>
      </c>
      <c r="H31" s="13">
        <v>0</v>
      </c>
      <c r="I31" s="13">
        <v>1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327</v>
      </c>
      <c r="B32" s="13">
        <v>6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2</v>
      </c>
      <c r="O32" s="23">
        <v>0</v>
      </c>
    </row>
    <row r="33" spans="1:15" x14ac:dyDescent="0.25">
      <c r="A33" s="12" t="s">
        <v>328</v>
      </c>
      <c r="B33" s="13">
        <v>466</v>
      </c>
      <c r="C33" s="13">
        <v>434</v>
      </c>
      <c r="D33" s="31">
        <v>7.3732718894009203E-2</v>
      </c>
      <c r="E33" s="13">
        <v>21</v>
      </c>
      <c r="F33" s="13">
        <v>8</v>
      </c>
      <c r="G33" s="13">
        <v>31</v>
      </c>
      <c r="H33" s="13">
        <v>22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1</v>
      </c>
      <c r="O33" s="23">
        <v>21</v>
      </c>
    </row>
    <row r="34" spans="1:15" x14ac:dyDescent="0.25">
      <c r="A34" s="12" t="s">
        <v>329</v>
      </c>
      <c r="B34" s="13">
        <v>22</v>
      </c>
      <c r="C34" s="13">
        <v>23</v>
      </c>
      <c r="D34" s="31">
        <v>-4.3478260869565202E-2</v>
      </c>
      <c r="E34" s="13">
        <v>4</v>
      </c>
      <c r="F34" s="13">
        <v>1</v>
      </c>
      <c r="G34" s="13">
        <v>3</v>
      </c>
      <c r="H34" s="13">
        <v>1</v>
      </c>
      <c r="I34" s="13">
        <v>0</v>
      </c>
      <c r="J34" s="13">
        <v>0</v>
      </c>
      <c r="K34" s="13">
        <v>1</v>
      </c>
      <c r="L34" s="13">
        <v>0</v>
      </c>
      <c r="M34" s="13">
        <v>0</v>
      </c>
      <c r="N34" s="13">
        <v>0</v>
      </c>
      <c r="O34" s="23">
        <v>2</v>
      </c>
    </row>
    <row r="35" spans="1:15" x14ac:dyDescent="0.25">
      <c r="A35" s="12" t="s">
        <v>330</v>
      </c>
      <c r="B35" s="13">
        <v>84</v>
      </c>
      <c r="C35" s="13">
        <v>83</v>
      </c>
      <c r="D35" s="31">
        <v>1.20481927710843E-2</v>
      </c>
      <c r="E35" s="13">
        <v>1</v>
      </c>
      <c r="F35" s="13">
        <v>0</v>
      </c>
      <c r="G35" s="13">
        <v>4</v>
      </c>
      <c r="H35" s="13">
        <v>4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1</v>
      </c>
    </row>
    <row r="36" spans="1:15" x14ac:dyDescent="0.25">
      <c r="A36" s="12" t="s">
        <v>331</v>
      </c>
      <c r="B36" s="13">
        <v>54</v>
      </c>
      <c r="C36" s="13">
        <v>54</v>
      </c>
      <c r="D36" s="31">
        <v>0</v>
      </c>
      <c r="E36" s="13">
        <v>34</v>
      </c>
      <c r="F36" s="13">
        <v>18</v>
      </c>
      <c r="G36" s="13">
        <v>18</v>
      </c>
      <c r="H36" s="13">
        <v>20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50</v>
      </c>
    </row>
    <row r="37" spans="1:15" x14ac:dyDescent="0.25">
      <c r="A37" s="12" t="s">
        <v>332</v>
      </c>
      <c r="B37" s="13">
        <v>2</v>
      </c>
      <c r="C37" s="13">
        <v>4</v>
      </c>
      <c r="D37" s="31">
        <v>-0.5</v>
      </c>
      <c r="E37" s="13">
        <v>3</v>
      </c>
      <c r="F37" s="13">
        <v>1</v>
      </c>
      <c r="G37" s="13">
        <v>1</v>
      </c>
      <c r="H37" s="13">
        <v>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3</v>
      </c>
    </row>
    <row r="38" spans="1:15" x14ac:dyDescent="0.25">
      <c r="A38" s="12" t="s">
        <v>333</v>
      </c>
      <c r="B38" s="13">
        <v>5</v>
      </c>
      <c r="C38" s="13">
        <v>2</v>
      </c>
      <c r="D38" s="31">
        <v>1.5</v>
      </c>
      <c r="E38" s="13">
        <v>2</v>
      </c>
      <c r="F38" s="13">
        <v>0</v>
      </c>
      <c r="G38" s="13">
        <v>0</v>
      </c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4</v>
      </c>
    </row>
    <row r="39" spans="1:15" x14ac:dyDescent="0.25">
      <c r="A39" s="12" t="s">
        <v>334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47</v>
      </c>
      <c r="C41" s="13">
        <v>22</v>
      </c>
      <c r="D41" s="31">
        <v>1.13636363636364</v>
      </c>
      <c r="E41" s="13">
        <v>1</v>
      </c>
      <c r="F41" s="13">
        <v>1</v>
      </c>
      <c r="G41" s="13">
        <v>0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1</v>
      </c>
    </row>
    <row r="42" spans="1:15" ht="16.7" customHeight="1" x14ac:dyDescent="0.25">
      <c r="A42" s="28" t="s">
        <v>337</v>
      </c>
      <c r="B42" s="29">
        <v>264</v>
      </c>
      <c r="C42" s="29">
        <v>156</v>
      </c>
      <c r="D42" s="30">
        <v>0.69230769230769196</v>
      </c>
      <c r="E42" s="29">
        <v>213</v>
      </c>
      <c r="F42" s="29">
        <v>13</v>
      </c>
      <c r="G42" s="29">
        <v>45</v>
      </c>
      <c r="H42" s="29">
        <v>4</v>
      </c>
      <c r="I42" s="29">
        <v>0</v>
      </c>
      <c r="J42" s="29">
        <v>0</v>
      </c>
      <c r="K42" s="29">
        <v>0</v>
      </c>
      <c r="L42" s="29">
        <v>0</v>
      </c>
      <c r="M42" s="29">
        <v>1</v>
      </c>
      <c r="N42" s="29">
        <v>1</v>
      </c>
      <c r="O42" s="29">
        <v>6</v>
      </c>
    </row>
    <row r="43" spans="1:15" x14ac:dyDescent="0.25">
      <c r="A43" s="12" t="s">
        <v>338</v>
      </c>
      <c r="B43" s="13">
        <v>9</v>
      </c>
      <c r="C43" s="13">
        <v>2</v>
      </c>
      <c r="D43" s="31">
        <v>3.5</v>
      </c>
      <c r="E43" s="13">
        <v>6</v>
      </c>
      <c r="F43" s="13">
        <v>0</v>
      </c>
      <c r="G43" s="13">
        <v>1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250</v>
      </c>
      <c r="C44" s="13">
        <v>153</v>
      </c>
      <c r="D44" s="31">
        <v>0.63398692810457502</v>
      </c>
      <c r="E44" s="13">
        <v>207</v>
      </c>
      <c r="F44" s="13">
        <v>13</v>
      </c>
      <c r="G44" s="13">
        <v>44</v>
      </c>
      <c r="H44" s="13">
        <v>4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1</v>
      </c>
      <c r="O44" s="23">
        <v>5</v>
      </c>
    </row>
    <row r="45" spans="1:15" x14ac:dyDescent="0.25">
      <c r="A45" s="12" t="s">
        <v>340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1</v>
      </c>
      <c r="C46" s="13">
        <v>1</v>
      </c>
      <c r="D46" s="31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1</v>
      </c>
    </row>
    <row r="47" spans="1:15" x14ac:dyDescent="0.25">
      <c r="A47" s="12" t="s">
        <v>342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4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8" t="s">
        <v>345</v>
      </c>
      <c r="B50" s="29">
        <v>222</v>
      </c>
      <c r="C50" s="29">
        <v>146</v>
      </c>
      <c r="D50" s="30">
        <v>0.52054794520547898</v>
      </c>
      <c r="E50" s="29">
        <v>8</v>
      </c>
      <c r="F50" s="29">
        <v>1</v>
      </c>
      <c r="G50" s="29">
        <v>29</v>
      </c>
      <c r="H50" s="29">
        <v>21</v>
      </c>
      <c r="I50" s="29">
        <v>9</v>
      </c>
      <c r="J50" s="29">
        <v>4</v>
      </c>
      <c r="K50" s="29">
        <v>0</v>
      </c>
      <c r="L50" s="29">
        <v>0</v>
      </c>
      <c r="M50" s="29">
        <v>0</v>
      </c>
      <c r="N50" s="29">
        <v>1</v>
      </c>
      <c r="O50" s="29">
        <v>18</v>
      </c>
    </row>
    <row r="51" spans="1:15" x14ac:dyDescent="0.25">
      <c r="A51" s="12" t="s">
        <v>346</v>
      </c>
      <c r="B51" s="13">
        <v>41</v>
      </c>
      <c r="C51" s="13">
        <v>24</v>
      </c>
      <c r="D51" s="31">
        <v>0.70833333333333304</v>
      </c>
      <c r="E51" s="13">
        <v>0</v>
      </c>
      <c r="F51" s="13">
        <v>0</v>
      </c>
      <c r="G51" s="13">
        <v>1</v>
      </c>
      <c r="H51" s="13">
        <v>1</v>
      </c>
      <c r="I51" s="13">
        <v>3</v>
      </c>
      <c r="J51" s="13">
        <v>1</v>
      </c>
      <c r="K51" s="13">
        <v>0</v>
      </c>
      <c r="L51" s="13">
        <v>0</v>
      </c>
      <c r="M51" s="13">
        <v>0</v>
      </c>
      <c r="N51" s="13">
        <v>0</v>
      </c>
      <c r="O51" s="23">
        <v>2</v>
      </c>
    </row>
    <row r="52" spans="1:15" x14ac:dyDescent="0.25">
      <c r="A52" s="12" t="s">
        <v>347</v>
      </c>
      <c r="B52" s="13">
        <v>5</v>
      </c>
      <c r="C52" s="13">
        <v>2</v>
      </c>
      <c r="D52" s="31">
        <v>1.5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348</v>
      </c>
      <c r="B53" s="13">
        <v>66</v>
      </c>
      <c r="C53" s="13">
        <v>67</v>
      </c>
      <c r="D53" s="31">
        <v>-1.49253731343284E-2</v>
      </c>
      <c r="E53" s="13">
        <v>5</v>
      </c>
      <c r="F53" s="13">
        <v>0</v>
      </c>
      <c r="G53" s="13">
        <v>18</v>
      </c>
      <c r="H53" s="13">
        <v>8</v>
      </c>
      <c r="I53" s="13">
        <v>5</v>
      </c>
      <c r="J53" s="13">
        <v>2</v>
      </c>
      <c r="K53" s="13">
        <v>0</v>
      </c>
      <c r="L53" s="13">
        <v>0</v>
      </c>
      <c r="M53" s="13">
        <v>0</v>
      </c>
      <c r="N53" s="13">
        <v>0</v>
      </c>
      <c r="O53" s="23">
        <v>5</v>
      </c>
    </row>
    <row r="54" spans="1:15" x14ac:dyDescent="0.25">
      <c r="A54" s="12" t="s">
        <v>349</v>
      </c>
      <c r="B54" s="13">
        <v>6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1</v>
      </c>
    </row>
    <row r="55" spans="1:15" x14ac:dyDescent="0.25">
      <c r="A55" s="12" t="s">
        <v>350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14</v>
      </c>
      <c r="C56" s="13">
        <v>7</v>
      </c>
      <c r="D56" s="31">
        <v>1</v>
      </c>
      <c r="E56" s="13">
        <v>0</v>
      </c>
      <c r="F56" s="13">
        <v>0</v>
      </c>
      <c r="G56" s="13">
        <v>1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1</v>
      </c>
    </row>
    <row r="57" spans="1:15" x14ac:dyDescent="0.25">
      <c r="A57" s="12" t="s">
        <v>352</v>
      </c>
      <c r="B57" s="13">
        <v>9</v>
      </c>
      <c r="C57" s="13">
        <v>15</v>
      </c>
      <c r="D57" s="31">
        <v>-0.4</v>
      </c>
      <c r="E57" s="13">
        <v>3</v>
      </c>
      <c r="F57" s="13">
        <v>1</v>
      </c>
      <c r="G57" s="13">
        <v>2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5</v>
      </c>
    </row>
    <row r="58" spans="1:15" x14ac:dyDescent="0.25">
      <c r="A58" s="12" t="s">
        <v>353</v>
      </c>
      <c r="B58" s="13">
        <v>11</v>
      </c>
      <c r="C58" s="13">
        <v>1</v>
      </c>
      <c r="D58" s="31">
        <v>10</v>
      </c>
      <c r="E58" s="13">
        <v>0</v>
      </c>
      <c r="F58" s="13">
        <v>0</v>
      </c>
      <c r="G58" s="13">
        <v>1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354</v>
      </c>
      <c r="B59" s="13">
        <v>2</v>
      </c>
      <c r="C59" s="13">
        <v>6</v>
      </c>
      <c r="D59" s="31">
        <v>-0.66666666666666696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6</v>
      </c>
      <c r="C60" s="13">
        <v>0</v>
      </c>
      <c r="D60" s="31">
        <v>0</v>
      </c>
      <c r="E60" s="13">
        <v>0</v>
      </c>
      <c r="F60" s="13">
        <v>0</v>
      </c>
      <c r="G60" s="13">
        <v>1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1</v>
      </c>
    </row>
    <row r="61" spans="1:15" x14ac:dyDescent="0.25">
      <c r="A61" s="12" t="s">
        <v>356</v>
      </c>
      <c r="B61" s="13">
        <v>5</v>
      </c>
      <c r="C61" s="13">
        <v>4</v>
      </c>
      <c r="D61" s="31">
        <v>0.25</v>
      </c>
      <c r="E61" s="13">
        <v>0</v>
      </c>
      <c r="F61" s="13">
        <v>0</v>
      </c>
      <c r="G61" s="13">
        <v>0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357</v>
      </c>
      <c r="B62" s="13">
        <v>13</v>
      </c>
      <c r="C62" s="13">
        <v>0</v>
      </c>
      <c r="D62" s="31">
        <v>0</v>
      </c>
      <c r="E62" s="13">
        <v>0</v>
      </c>
      <c r="F62" s="13">
        <v>0</v>
      </c>
      <c r="G62" s="13">
        <v>1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29</v>
      </c>
      <c r="C63" s="13">
        <v>14</v>
      </c>
      <c r="D63" s="31">
        <v>1.0714285714285701</v>
      </c>
      <c r="E63" s="13">
        <v>0</v>
      </c>
      <c r="F63" s="13">
        <v>0</v>
      </c>
      <c r="G63" s="13">
        <v>4</v>
      </c>
      <c r="H63" s="13">
        <v>8</v>
      </c>
      <c r="I63" s="13">
        <v>1</v>
      </c>
      <c r="J63" s="13">
        <v>1</v>
      </c>
      <c r="K63" s="13">
        <v>0</v>
      </c>
      <c r="L63" s="13">
        <v>0</v>
      </c>
      <c r="M63" s="13">
        <v>0</v>
      </c>
      <c r="N63" s="13">
        <v>1</v>
      </c>
      <c r="O63" s="23">
        <v>3</v>
      </c>
    </row>
    <row r="64" spans="1:15" x14ac:dyDescent="0.25">
      <c r="A64" s="12" t="s">
        <v>359</v>
      </c>
      <c r="B64" s="13">
        <v>11</v>
      </c>
      <c r="C64" s="13">
        <v>2</v>
      </c>
      <c r="D64" s="31">
        <v>4.5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360</v>
      </c>
      <c r="B65" s="13">
        <v>0</v>
      </c>
      <c r="C65" s="13">
        <v>0</v>
      </c>
      <c r="D65" s="31">
        <v>0</v>
      </c>
      <c r="E65" s="13">
        <v>0</v>
      </c>
      <c r="F65" s="13">
        <v>0</v>
      </c>
      <c r="G65" s="13">
        <v>0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2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0</v>
      </c>
      <c r="C67" s="13">
        <v>1</v>
      </c>
      <c r="D67" s="31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363</v>
      </c>
      <c r="B68" s="13">
        <v>1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0</v>
      </c>
      <c r="C69" s="13">
        <v>0</v>
      </c>
      <c r="D69" s="31">
        <v>0</v>
      </c>
      <c r="E69" s="13">
        <v>0</v>
      </c>
      <c r="F69" s="13">
        <v>0</v>
      </c>
      <c r="G69" s="13">
        <v>0</v>
      </c>
      <c r="H69" s="13">
        <v>2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365</v>
      </c>
      <c r="B70" s="13">
        <v>1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3</v>
      </c>
      <c r="D71" s="31">
        <v>-1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8" t="s">
        <v>367</v>
      </c>
      <c r="B72" s="29">
        <v>5</v>
      </c>
      <c r="C72" s="29">
        <v>2</v>
      </c>
      <c r="D72" s="30">
        <v>1.5</v>
      </c>
      <c r="E72" s="29">
        <v>0</v>
      </c>
      <c r="F72" s="29">
        <v>0</v>
      </c>
      <c r="G72" s="29">
        <v>1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25">
      <c r="A73" s="12" t="s">
        <v>368</v>
      </c>
      <c r="B73" s="13">
        <v>5</v>
      </c>
      <c r="C73" s="13">
        <v>2</v>
      </c>
      <c r="D73" s="31">
        <v>1.5</v>
      </c>
      <c r="E73" s="13">
        <v>0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28" t="s">
        <v>369</v>
      </c>
      <c r="B74" s="29">
        <v>28</v>
      </c>
      <c r="C74" s="29">
        <v>26</v>
      </c>
      <c r="D74" s="30">
        <v>7.69230769230769E-2</v>
      </c>
      <c r="E74" s="29">
        <v>0</v>
      </c>
      <c r="F74" s="29">
        <v>0</v>
      </c>
      <c r="G74" s="29">
        <v>4</v>
      </c>
      <c r="H74" s="29">
        <v>3</v>
      </c>
      <c r="I74" s="29">
        <v>0</v>
      </c>
      <c r="J74" s="29">
        <v>0</v>
      </c>
      <c r="K74" s="29">
        <v>0</v>
      </c>
      <c r="L74" s="29">
        <v>0</v>
      </c>
      <c r="M74" s="29">
        <v>2</v>
      </c>
      <c r="N74" s="29">
        <v>0</v>
      </c>
      <c r="O74" s="29">
        <v>2</v>
      </c>
    </row>
    <row r="75" spans="1:15" x14ac:dyDescent="0.25">
      <c r="A75" s="12" t="s">
        <v>370</v>
      </c>
      <c r="B75" s="13">
        <v>10</v>
      </c>
      <c r="C75" s="13">
        <v>9</v>
      </c>
      <c r="D75" s="31">
        <v>0.11111111111111099</v>
      </c>
      <c r="E75" s="13">
        <v>0</v>
      </c>
      <c r="F75" s="13">
        <v>0</v>
      </c>
      <c r="G75" s="13">
        <v>1</v>
      </c>
      <c r="H75" s="13">
        <v>3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1</v>
      </c>
    </row>
    <row r="76" spans="1:15" x14ac:dyDescent="0.25">
      <c r="A76" s="12" t="s">
        <v>371</v>
      </c>
      <c r="B76" s="13">
        <v>2</v>
      </c>
      <c r="C76" s="13">
        <v>1</v>
      </c>
      <c r="D76" s="31">
        <v>1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6</v>
      </c>
      <c r="C77" s="13">
        <v>10</v>
      </c>
      <c r="D77" s="31">
        <v>-0.4</v>
      </c>
      <c r="E77" s="13">
        <v>0</v>
      </c>
      <c r="F77" s="13">
        <v>0</v>
      </c>
      <c r="G77" s="13">
        <v>2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373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9</v>
      </c>
      <c r="C79" s="13">
        <v>5</v>
      </c>
      <c r="D79" s="31">
        <v>0.8</v>
      </c>
      <c r="E79" s="13">
        <v>0</v>
      </c>
      <c r="F79" s="13">
        <v>0</v>
      </c>
      <c r="G79" s="13">
        <v>1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3">
        <v>1</v>
      </c>
    </row>
    <row r="80" spans="1:15" x14ac:dyDescent="0.25">
      <c r="A80" s="12" t="s">
        <v>375</v>
      </c>
      <c r="B80" s="13">
        <v>1</v>
      </c>
      <c r="C80" s="13">
        <v>1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8" t="s">
        <v>376</v>
      </c>
      <c r="B81" s="29">
        <v>121</v>
      </c>
      <c r="C81" s="29">
        <v>136</v>
      </c>
      <c r="D81" s="30">
        <v>-0.110294117647059</v>
      </c>
      <c r="E81" s="29">
        <v>2</v>
      </c>
      <c r="F81" s="29">
        <v>1</v>
      </c>
      <c r="G81" s="29">
        <v>4</v>
      </c>
      <c r="H81" s="29">
        <v>2</v>
      </c>
      <c r="I81" s="29">
        <v>0</v>
      </c>
      <c r="J81" s="29">
        <v>0</v>
      </c>
      <c r="K81" s="29">
        <v>0</v>
      </c>
      <c r="L81" s="29">
        <v>0</v>
      </c>
      <c r="M81" s="29">
        <v>1</v>
      </c>
      <c r="N81" s="29">
        <v>0</v>
      </c>
      <c r="O81" s="29">
        <v>5</v>
      </c>
    </row>
    <row r="82" spans="1:15" x14ac:dyDescent="0.25">
      <c r="A82" s="12" t="s">
        <v>377</v>
      </c>
      <c r="B82" s="13">
        <v>29</v>
      </c>
      <c r="C82" s="13">
        <v>34</v>
      </c>
      <c r="D82" s="31">
        <v>-0.14705882352941199</v>
      </c>
      <c r="E82" s="13">
        <v>1</v>
      </c>
      <c r="F82" s="13">
        <v>0</v>
      </c>
      <c r="G82" s="13">
        <v>1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3">
        <v>1</v>
      </c>
      <c r="N82" s="13">
        <v>0</v>
      </c>
      <c r="O82" s="23">
        <v>2</v>
      </c>
    </row>
    <row r="83" spans="1:15" x14ac:dyDescent="0.25">
      <c r="A83" s="12" t="s">
        <v>378</v>
      </c>
      <c r="B83" s="13">
        <v>92</v>
      </c>
      <c r="C83" s="13">
        <v>102</v>
      </c>
      <c r="D83" s="31">
        <v>-9.8039215686274495E-2</v>
      </c>
      <c r="E83" s="13">
        <v>1</v>
      </c>
      <c r="F83" s="13">
        <v>1</v>
      </c>
      <c r="G83" s="13">
        <v>3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3</v>
      </c>
    </row>
    <row r="84" spans="1:15" ht="16.7" customHeight="1" x14ac:dyDescent="0.25">
      <c r="A84" s="28" t="s">
        <v>379</v>
      </c>
      <c r="B84" s="29">
        <v>542</v>
      </c>
      <c r="C84" s="29">
        <v>670</v>
      </c>
      <c r="D84" s="30">
        <v>-0.19104477611940299</v>
      </c>
      <c r="E84" s="29">
        <v>4</v>
      </c>
      <c r="F84" s="29">
        <v>0</v>
      </c>
      <c r="G84" s="29">
        <v>257</v>
      </c>
      <c r="H84" s="29">
        <v>157</v>
      </c>
      <c r="I84" s="29">
        <v>0</v>
      </c>
      <c r="J84" s="29">
        <v>0</v>
      </c>
      <c r="K84" s="29">
        <v>0</v>
      </c>
      <c r="L84" s="29">
        <v>0</v>
      </c>
      <c r="M84" s="29">
        <v>3</v>
      </c>
      <c r="N84" s="29">
        <v>0</v>
      </c>
      <c r="O84" s="29">
        <v>97</v>
      </c>
    </row>
    <row r="85" spans="1:15" x14ac:dyDescent="0.25">
      <c r="A85" s="12" t="s">
        <v>380</v>
      </c>
      <c r="B85" s="13">
        <v>1</v>
      </c>
      <c r="C85" s="13">
        <v>3</v>
      </c>
      <c r="D85" s="31">
        <v>-0.66666666666666696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1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1</v>
      </c>
      <c r="C87" s="13">
        <v>2</v>
      </c>
      <c r="D87" s="31">
        <v>-0.5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109</v>
      </c>
      <c r="C88" s="13">
        <v>161</v>
      </c>
      <c r="D88" s="31">
        <v>-0.322981366459627</v>
      </c>
      <c r="E88" s="13">
        <v>0</v>
      </c>
      <c r="F88" s="13">
        <v>0</v>
      </c>
      <c r="G88" s="13">
        <v>8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1</v>
      </c>
    </row>
    <row r="89" spans="1:15" x14ac:dyDescent="0.25">
      <c r="A89" s="12" t="s">
        <v>384</v>
      </c>
      <c r="B89" s="13">
        <v>2</v>
      </c>
      <c r="C89" s="13">
        <v>2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18</v>
      </c>
      <c r="C90" s="13">
        <v>20</v>
      </c>
      <c r="D90" s="31">
        <v>-0.1</v>
      </c>
      <c r="E90" s="13">
        <v>0</v>
      </c>
      <c r="F90" s="13">
        <v>0</v>
      </c>
      <c r="G90" s="13">
        <v>1</v>
      </c>
      <c r="H90" s="13">
        <v>2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386</v>
      </c>
      <c r="B91" s="13">
        <v>102</v>
      </c>
      <c r="C91" s="13">
        <v>71</v>
      </c>
      <c r="D91" s="31">
        <v>0.43661971830985902</v>
      </c>
      <c r="E91" s="13">
        <v>0</v>
      </c>
      <c r="F91" s="13">
        <v>0</v>
      </c>
      <c r="G91" s="13">
        <v>33</v>
      </c>
      <c r="H91" s="13">
        <v>75</v>
      </c>
      <c r="I91" s="13">
        <v>0</v>
      </c>
      <c r="J91" s="13">
        <v>0</v>
      </c>
      <c r="K91" s="13">
        <v>0</v>
      </c>
      <c r="L91" s="13">
        <v>0</v>
      </c>
      <c r="M91" s="13">
        <v>2</v>
      </c>
      <c r="N91" s="13">
        <v>0</v>
      </c>
      <c r="O91" s="23">
        <v>21</v>
      </c>
    </row>
    <row r="92" spans="1:15" x14ac:dyDescent="0.25">
      <c r="A92" s="12" t="s">
        <v>387</v>
      </c>
      <c r="B92" s="13">
        <v>16</v>
      </c>
      <c r="C92" s="13">
        <v>12</v>
      </c>
      <c r="D92" s="31">
        <v>0.33333333333333298</v>
      </c>
      <c r="E92" s="13">
        <v>2</v>
      </c>
      <c r="F92" s="13">
        <v>0</v>
      </c>
      <c r="G92" s="13">
        <v>2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</v>
      </c>
    </row>
    <row r="93" spans="1:15" x14ac:dyDescent="0.25">
      <c r="A93" s="12" t="s">
        <v>388</v>
      </c>
      <c r="B93" s="13">
        <v>292</v>
      </c>
      <c r="C93" s="13">
        <v>391</v>
      </c>
      <c r="D93" s="31">
        <v>-0.25319693094629198</v>
      </c>
      <c r="E93" s="13">
        <v>1</v>
      </c>
      <c r="F93" s="13">
        <v>0</v>
      </c>
      <c r="G93" s="13">
        <v>213</v>
      </c>
      <c r="H93" s="13">
        <v>80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74</v>
      </c>
    </row>
    <row r="94" spans="1:15" x14ac:dyDescent="0.25">
      <c r="A94" s="12" t="s">
        <v>389</v>
      </c>
      <c r="B94" s="13">
        <v>0</v>
      </c>
      <c r="C94" s="13">
        <v>0</v>
      </c>
      <c r="D94" s="31">
        <v>0</v>
      </c>
      <c r="E94" s="13">
        <v>1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1</v>
      </c>
      <c r="C95" s="13">
        <v>8</v>
      </c>
      <c r="D95" s="31">
        <v>-0.875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8" t="s">
        <v>391</v>
      </c>
      <c r="B96" s="29">
        <v>4324</v>
      </c>
      <c r="C96" s="29">
        <v>5236</v>
      </c>
      <c r="D96" s="30">
        <v>-0.174178762414057</v>
      </c>
      <c r="E96" s="29">
        <v>76</v>
      </c>
      <c r="F96" s="29">
        <v>23</v>
      </c>
      <c r="G96" s="29">
        <v>894</v>
      </c>
      <c r="H96" s="29">
        <v>608</v>
      </c>
      <c r="I96" s="29">
        <v>0</v>
      </c>
      <c r="J96" s="29">
        <v>0</v>
      </c>
      <c r="K96" s="29">
        <v>0</v>
      </c>
      <c r="L96" s="29">
        <v>0</v>
      </c>
      <c r="M96" s="29">
        <v>6</v>
      </c>
      <c r="N96" s="29">
        <v>17</v>
      </c>
      <c r="O96" s="29">
        <v>342</v>
      </c>
    </row>
    <row r="97" spans="1:15" x14ac:dyDescent="0.25">
      <c r="A97" s="12" t="s">
        <v>392</v>
      </c>
      <c r="B97" s="13">
        <v>599</v>
      </c>
      <c r="C97" s="13">
        <v>879</v>
      </c>
      <c r="D97" s="31">
        <v>-0.31854379977246899</v>
      </c>
      <c r="E97" s="13">
        <v>10</v>
      </c>
      <c r="F97" s="13">
        <v>6</v>
      </c>
      <c r="G97" s="13">
        <v>98</v>
      </c>
      <c r="H97" s="13">
        <v>49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52</v>
      </c>
    </row>
    <row r="98" spans="1:15" x14ac:dyDescent="0.25">
      <c r="A98" s="12" t="s">
        <v>393</v>
      </c>
      <c r="B98" s="13">
        <v>997</v>
      </c>
      <c r="C98" s="13">
        <v>1376</v>
      </c>
      <c r="D98" s="31">
        <v>-0.27543604651162801</v>
      </c>
      <c r="E98" s="13">
        <v>29</v>
      </c>
      <c r="F98" s="13">
        <v>12</v>
      </c>
      <c r="G98" s="13">
        <v>342</v>
      </c>
      <c r="H98" s="13">
        <v>220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6</v>
      </c>
      <c r="O98" s="23">
        <v>119</v>
      </c>
    </row>
    <row r="99" spans="1:15" x14ac:dyDescent="0.25">
      <c r="A99" s="12" t="s">
        <v>394</v>
      </c>
      <c r="B99" s="13">
        <v>50</v>
      </c>
      <c r="C99" s="13">
        <v>77</v>
      </c>
      <c r="D99" s="31">
        <v>-0.35064935064935099</v>
      </c>
      <c r="E99" s="13">
        <v>2</v>
      </c>
      <c r="F99" s="13">
        <v>0</v>
      </c>
      <c r="G99" s="13">
        <v>22</v>
      </c>
      <c r="H99" s="13">
        <v>29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4</v>
      </c>
      <c r="O99" s="23">
        <v>8</v>
      </c>
    </row>
    <row r="100" spans="1:15" x14ac:dyDescent="0.25">
      <c r="A100" s="12" t="s">
        <v>395</v>
      </c>
      <c r="B100" s="13">
        <v>354</v>
      </c>
      <c r="C100" s="13">
        <v>299</v>
      </c>
      <c r="D100" s="31">
        <v>0.18394648829431401</v>
      </c>
      <c r="E100" s="13">
        <v>4</v>
      </c>
      <c r="F100" s="13">
        <v>0</v>
      </c>
      <c r="G100" s="13">
        <v>65</v>
      </c>
      <c r="H100" s="13">
        <v>48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7</v>
      </c>
      <c r="O100" s="23">
        <v>33</v>
      </c>
    </row>
    <row r="101" spans="1:15" x14ac:dyDescent="0.25">
      <c r="A101" s="12" t="s">
        <v>396</v>
      </c>
      <c r="B101" s="13">
        <v>3</v>
      </c>
      <c r="C101" s="13">
        <v>13</v>
      </c>
      <c r="D101" s="31">
        <v>-0.76923076923076905</v>
      </c>
      <c r="E101" s="13">
        <v>0</v>
      </c>
      <c r="F101" s="13">
        <v>0</v>
      </c>
      <c r="G101" s="13">
        <v>1</v>
      </c>
      <c r="H101" s="13">
        <v>1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25">
      <c r="A102" s="12" t="s">
        <v>397</v>
      </c>
      <c r="B102" s="13">
        <v>140</v>
      </c>
      <c r="C102" s="13">
        <v>128</v>
      </c>
      <c r="D102" s="31">
        <v>9.375E-2</v>
      </c>
      <c r="E102" s="13">
        <v>3</v>
      </c>
      <c r="F102" s="13">
        <v>1</v>
      </c>
      <c r="G102" s="13">
        <v>23</v>
      </c>
      <c r="H102" s="13">
        <v>15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6</v>
      </c>
    </row>
    <row r="103" spans="1:15" x14ac:dyDescent="0.25">
      <c r="A103" s="12" t="s">
        <v>398</v>
      </c>
      <c r="B103" s="13">
        <v>282</v>
      </c>
      <c r="C103" s="13">
        <v>395</v>
      </c>
      <c r="D103" s="31">
        <v>-0.28607594936708902</v>
      </c>
      <c r="E103" s="13">
        <v>3</v>
      </c>
      <c r="F103" s="13">
        <v>0</v>
      </c>
      <c r="G103" s="13">
        <v>11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23">
        <v>9</v>
      </c>
    </row>
    <row r="104" spans="1:15" x14ac:dyDescent="0.25">
      <c r="A104" s="12" t="s">
        <v>399</v>
      </c>
      <c r="B104" s="13">
        <v>928</v>
      </c>
      <c r="C104" s="13">
        <v>1005</v>
      </c>
      <c r="D104" s="31">
        <v>-7.6616915422885595E-2</v>
      </c>
      <c r="E104" s="13">
        <v>10</v>
      </c>
      <c r="F104" s="13">
        <v>2</v>
      </c>
      <c r="G104" s="13">
        <v>166</v>
      </c>
      <c r="H104" s="13">
        <v>99</v>
      </c>
      <c r="I104" s="13">
        <v>0</v>
      </c>
      <c r="J104" s="13">
        <v>0</v>
      </c>
      <c r="K104" s="13">
        <v>0</v>
      </c>
      <c r="L104" s="13">
        <v>0</v>
      </c>
      <c r="M104" s="13">
        <v>3</v>
      </c>
      <c r="N104" s="13">
        <v>0</v>
      </c>
      <c r="O104" s="23">
        <v>47</v>
      </c>
    </row>
    <row r="105" spans="1:15" x14ac:dyDescent="0.25">
      <c r="A105" s="12" t="s">
        <v>400</v>
      </c>
      <c r="B105" s="13">
        <v>329</v>
      </c>
      <c r="C105" s="13">
        <v>240</v>
      </c>
      <c r="D105" s="31">
        <v>0.37083333333333302</v>
      </c>
      <c r="E105" s="13">
        <v>4</v>
      </c>
      <c r="F105" s="13">
        <v>0</v>
      </c>
      <c r="G105" s="13">
        <v>59</v>
      </c>
      <c r="H105" s="13">
        <v>47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3">
        <v>21</v>
      </c>
    </row>
    <row r="106" spans="1:15" x14ac:dyDescent="0.25">
      <c r="A106" s="12" t="s">
        <v>401</v>
      </c>
      <c r="B106" s="13">
        <v>39</v>
      </c>
      <c r="C106" s="13">
        <v>64</v>
      </c>
      <c r="D106" s="31">
        <v>-0.390625</v>
      </c>
      <c r="E106" s="13">
        <v>1</v>
      </c>
      <c r="F106" s="13">
        <v>0</v>
      </c>
      <c r="G106" s="13">
        <v>10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2</v>
      </c>
    </row>
    <row r="107" spans="1:15" x14ac:dyDescent="0.25">
      <c r="A107" s="12" t="s">
        <v>402</v>
      </c>
      <c r="B107" s="13">
        <v>4</v>
      </c>
      <c r="C107" s="13">
        <v>5</v>
      </c>
      <c r="D107" s="31">
        <v>-0.2</v>
      </c>
      <c r="E107" s="13">
        <v>0</v>
      </c>
      <c r="F107" s="13">
        <v>0</v>
      </c>
      <c r="G107" s="13">
        <v>15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403</v>
      </c>
      <c r="B108" s="13">
        <v>2</v>
      </c>
      <c r="C108" s="13">
        <v>3</v>
      </c>
      <c r="D108" s="31">
        <v>-0.33333333333333298</v>
      </c>
      <c r="E108" s="13">
        <v>0</v>
      </c>
      <c r="F108" s="13">
        <v>0</v>
      </c>
      <c r="G108" s="13">
        <v>2</v>
      </c>
      <c r="H108" s="13">
        <v>10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3</v>
      </c>
    </row>
    <row r="109" spans="1:15" x14ac:dyDescent="0.25">
      <c r="A109" s="12" t="s">
        <v>404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1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518</v>
      </c>
      <c r="C110" s="13">
        <v>698</v>
      </c>
      <c r="D110" s="31">
        <v>-0.25787965616045799</v>
      </c>
      <c r="E110" s="13">
        <v>9</v>
      </c>
      <c r="F110" s="13">
        <v>2</v>
      </c>
      <c r="G110" s="13">
        <v>54</v>
      </c>
      <c r="H110" s="13">
        <v>43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29</v>
      </c>
    </row>
    <row r="111" spans="1:15" x14ac:dyDescent="0.25">
      <c r="A111" s="12" t="s">
        <v>406</v>
      </c>
      <c r="B111" s="13">
        <v>0</v>
      </c>
      <c r="C111" s="13">
        <v>1</v>
      </c>
      <c r="D111" s="31">
        <v>-1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13</v>
      </c>
      <c r="C113" s="13">
        <v>5</v>
      </c>
      <c r="D113" s="31">
        <v>1.6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3</v>
      </c>
      <c r="C114" s="13">
        <v>0</v>
      </c>
      <c r="D114" s="31">
        <v>0</v>
      </c>
      <c r="E114" s="13">
        <v>0</v>
      </c>
      <c r="F114" s="13">
        <v>0</v>
      </c>
      <c r="G114" s="13">
        <v>2</v>
      </c>
      <c r="H114" s="13">
        <v>2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410</v>
      </c>
      <c r="B115" s="13">
        <v>5</v>
      </c>
      <c r="C115" s="13">
        <v>4</v>
      </c>
      <c r="D115" s="31">
        <v>0.25</v>
      </c>
      <c r="E115" s="13">
        <v>0</v>
      </c>
      <c r="F115" s="13">
        <v>0</v>
      </c>
      <c r="G115" s="13">
        <v>4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411</v>
      </c>
      <c r="B116" s="13">
        <v>1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4</v>
      </c>
      <c r="C118" s="13">
        <v>2</v>
      </c>
      <c r="D118" s="31">
        <v>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1</v>
      </c>
      <c r="C119" s="13">
        <v>3</v>
      </c>
      <c r="D119" s="31">
        <v>-0.66666666666666696</v>
      </c>
      <c r="E119" s="13">
        <v>0</v>
      </c>
      <c r="F119" s="13">
        <v>0</v>
      </c>
      <c r="G119" s="13">
        <v>2</v>
      </c>
      <c r="H119" s="13">
        <v>3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23">
        <v>0</v>
      </c>
    </row>
    <row r="120" spans="1:15" x14ac:dyDescent="0.25">
      <c r="A120" s="12" t="s">
        <v>415</v>
      </c>
      <c r="B120" s="13">
        <v>47</v>
      </c>
      <c r="C120" s="13">
        <v>32</v>
      </c>
      <c r="D120" s="31">
        <v>0.46875</v>
      </c>
      <c r="E120" s="13">
        <v>1</v>
      </c>
      <c r="F120" s="13">
        <v>0</v>
      </c>
      <c r="G120" s="13">
        <v>16</v>
      </c>
      <c r="H120" s="13">
        <v>33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10</v>
      </c>
    </row>
    <row r="121" spans="1:15" x14ac:dyDescent="0.25">
      <c r="A121" s="12" t="s">
        <v>416</v>
      </c>
      <c r="B121" s="13">
        <v>2</v>
      </c>
      <c r="C121" s="13">
        <v>3</v>
      </c>
      <c r="D121" s="31">
        <v>-0.33333333333333298</v>
      </c>
      <c r="E121" s="13">
        <v>0</v>
      </c>
      <c r="F121" s="13">
        <v>0</v>
      </c>
      <c r="G121" s="13">
        <v>0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417</v>
      </c>
      <c r="B122" s="13">
        <v>1</v>
      </c>
      <c r="C122" s="13">
        <v>1</v>
      </c>
      <c r="D122" s="31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1</v>
      </c>
      <c r="C125" s="13">
        <v>3</v>
      </c>
      <c r="D125" s="31">
        <v>-0.66666666666666696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421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1</v>
      </c>
      <c r="H127" s="13">
        <v>3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2</v>
      </c>
    </row>
    <row r="128" spans="1:15" x14ac:dyDescent="0.25">
      <c r="A128" s="12" t="s">
        <v>423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1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1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</v>
      </c>
    </row>
    <row r="130" spans="1:15" ht="16.7" customHeight="1" x14ac:dyDescent="0.25">
      <c r="A130" s="28" t="s">
        <v>425</v>
      </c>
      <c r="B130" s="29">
        <v>6</v>
      </c>
      <c r="C130" s="29">
        <v>12</v>
      </c>
      <c r="D130" s="30">
        <v>-0.5</v>
      </c>
      <c r="E130" s="29">
        <v>0</v>
      </c>
      <c r="F130" s="29">
        <v>0</v>
      </c>
      <c r="G130" s="29">
        <v>11</v>
      </c>
      <c r="H130" s="29">
        <v>4</v>
      </c>
      <c r="I130" s="29">
        <v>0</v>
      </c>
      <c r="J130" s="29">
        <v>0</v>
      </c>
      <c r="K130" s="29">
        <v>0</v>
      </c>
      <c r="L130" s="29">
        <v>0</v>
      </c>
      <c r="M130" s="29">
        <v>6</v>
      </c>
      <c r="N130" s="29">
        <v>0</v>
      </c>
      <c r="O130" s="29">
        <v>5</v>
      </c>
    </row>
    <row r="131" spans="1:15" x14ac:dyDescent="0.25">
      <c r="A131" s="12" t="s">
        <v>426</v>
      </c>
      <c r="B131" s="13">
        <v>3</v>
      </c>
      <c r="C131" s="13">
        <v>5</v>
      </c>
      <c r="D131" s="31">
        <v>-0.4</v>
      </c>
      <c r="E131" s="13">
        <v>0</v>
      </c>
      <c r="F131" s="13">
        <v>0</v>
      </c>
      <c r="G131" s="13">
        <v>5</v>
      </c>
      <c r="H131" s="13">
        <v>3</v>
      </c>
      <c r="I131" s="13">
        <v>0</v>
      </c>
      <c r="J131" s="13">
        <v>0</v>
      </c>
      <c r="K131" s="13">
        <v>0</v>
      </c>
      <c r="L131" s="13">
        <v>0</v>
      </c>
      <c r="M131" s="13">
        <v>3</v>
      </c>
      <c r="N131" s="13">
        <v>0</v>
      </c>
      <c r="O131" s="23">
        <v>5</v>
      </c>
    </row>
    <row r="132" spans="1:15" x14ac:dyDescent="0.25">
      <c r="A132" s="12" t="s">
        <v>427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3</v>
      </c>
      <c r="C133" s="13">
        <v>7</v>
      </c>
      <c r="D133" s="31">
        <v>-0.57142857142857095</v>
      </c>
      <c r="E133" s="13">
        <v>0</v>
      </c>
      <c r="F133" s="13">
        <v>0</v>
      </c>
      <c r="G133" s="13">
        <v>5</v>
      </c>
      <c r="H133" s="13">
        <v>1</v>
      </c>
      <c r="I133" s="13">
        <v>0</v>
      </c>
      <c r="J133" s="13">
        <v>0</v>
      </c>
      <c r="K133" s="13">
        <v>0</v>
      </c>
      <c r="L133" s="13">
        <v>0</v>
      </c>
      <c r="M133" s="13">
        <v>3</v>
      </c>
      <c r="N133" s="13">
        <v>0</v>
      </c>
      <c r="O133" s="23">
        <v>0</v>
      </c>
    </row>
    <row r="134" spans="1:15" x14ac:dyDescent="0.25">
      <c r="A134" s="12" t="s">
        <v>429</v>
      </c>
      <c r="B134" s="13">
        <v>0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1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28" t="s">
        <v>431</v>
      </c>
      <c r="B136" s="29">
        <v>27</v>
      </c>
      <c r="C136" s="29">
        <v>21</v>
      </c>
      <c r="D136" s="30">
        <v>0.28571428571428598</v>
      </c>
      <c r="E136" s="29">
        <v>0</v>
      </c>
      <c r="F136" s="29">
        <v>0</v>
      </c>
      <c r="G136" s="29">
        <v>7</v>
      </c>
      <c r="H136" s="29">
        <v>5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3</v>
      </c>
    </row>
    <row r="137" spans="1:15" x14ac:dyDescent="0.25">
      <c r="A137" s="12" t="s">
        <v>432</v>
      </c>
      <c r="B137" s="13">
        <v>2</v>
      </c>
      <c r="C137" s="13">
        <v>2</v>
      </c>
      <c r="D137" s="31">
        <v>0</v>
      </c>
      <c r="E137" s="13">
        <v>0</v>
      </c>
      <c r="F137" s="13">
        <v>0</v>
      </c>
      <c r="G137" s="13">
        <v>0</v>
      </c>
      <c r="H137" s="13">
        <v>1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0</v>
      </c>
      <c r="C139" s="13">
        <v>2</v>
      </c>
      <c r="D139" s="31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17</v>
      </c>
      <c r="C141" s="13">
        <v>12</v>
      </c>
      <c r="D141" s="31">
        <v>0.41666666666666702</v>
      </c>
      <c r="E141" s="13">
        <v>0</v>
      </c>
      <c r="F141" s="13">
        <v>0</v>
      </c>
      <c r="G141" s="13">
        <v>6</v>
      </c>
      <c r="H141" s="13">
        <v>4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1</v>
      </c>
    </row>
    <row r="142" spans="1:15" x14ac:dyDescent="0.25">
      <c r="A142" s="12" t="s">
        <v>437</v>
      </c>
      <c r="B142" s="13">
        <v>8</v>
      </c>
      <c r="C142" s="13">
        <v>5</v>
      </c>
      <c r="D142" s="31">
        <v>0.6</v>
      </c>
      <c r="E142" s="13">
        <v>0</v>
      </c>
      <c r="F142" s="13">
        <v>0</v>
      </c>
      <c r="G142" s="13">
        <v>1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2</v>
      </c>
    </row>
    <row r="143" spans="1:15" ht="16.7" customHeight="1" x14ac:dyDescent="0.25">
      <c r="A143" s="28" t="s">
        <v>438</v>
      </c>
      <c r="B143" s="29">
        <v>0</v>
      </c>
      <c r="C143" s="29">
        <v>0</v>
      </c>
      <c r="D143" s="30">
        <v>0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25">
      <c r="A144" s="12" t="s">
        <v>439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0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7" customHeight="1" x14ac:dyDescent="0.25">
      <c r="A146" s="28" t="s">
        <v>441</v>
      </c>
      <c r="B146" s="29">
        <v>32</v>
      </c>
      <c r="C146" s="29">
        <v>27</v>
      </c>
      <c r="D146" s="30">
        <v>0.18518518518518501</v>
      </c>
      <c r="E146" s="29">
        <v>1</v>
      </c>
      <c r="F146" s="29">
        <v>1</v>
      </c>
      <c r="G146" s="29">
        <v>3</v>
      </c>
      <c r="H146" s="29">
        <v>3</v>
      </c>
      <c r="I146" s="29">
        <v>0</v>
      </c>
      <c r="J146" s="29">
        <v>0</v>
      </c>
      <c r="K146" s="29">
        <v>0</v>
      </c>
      <c r="L146" s="29">
        <v>0</v>
      </c>
      <c r="M146" s="29">
        <v>9</v>
      </c>
      <c r="N146" s="29">
        <v>0</v>
      </c>
      <c r="O146" s="29">
        <v>1</v>
      </c>
    </row>
    <row r="147" spans="1:15" x14ac:dyDescent="0.25">
      <c r="A147" s="12" t="s">
        <v>442</v>
      </c>
      <c r="B147" s="13">
        <v>2</v>
      </c>
      <c r="C147" s="13">
        <v>2</v>
      </c>
      <c r="D147" s="31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1</v>
      </c>
      <c r="N147" s="13">
        <v>0</v>
      </c>
      <c r="O147" s="23">
        <v>0</v>
      </c>
    </row>
    <row r="148" spans="1:15" x14ac:dyDescent="0.25">
      <c r="A148" s="12" t="s">
        <v>443</v>
      </c>
      <c r="B148" s="13">
        <v>3</v>
      </c>
      <c r="C148" s="13">
        <v>2</v>
      </c>
      <c r="D148" s="31">
        <v>0.5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10</v>
      </c>
      <c r="C150" s="13">
        <v>4</v>
      </c>
      <c r="D150" s="31">
        <v>1.5</v>
      </c>
      <c r="E150" s="13">
        <v>0</v>
      </c>
      <c r="F150" s="13">
        <v>0</v>
      </c>
      <c r="G150" s="13">
        <v>1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5</v>
      </c>
      <c r="N150" s="13">
        <v>0</v>
      </c>
      <c r="O150" s="23">
        <v>0</v>
      </c>
    </row>
    <row r="151" spans="1:15" x14ac:dyDescent="0.25">
      <c r="A151" s="12" t="s">
        <v>446</v>
      </c>
      <c r="B151" s="13">
        <v>1</v>
      </c>
      <c r="C151" s="13">
        <v>2</v>
      </c>
      <c r="D151" s="31">
        <v>-0.5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0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3</v>
      </c>
      <c r="C153" s="13">
        <v>4</v>
      </c>
      <c r="D153" s="31">
        <v>-0.25</v>
      </c>
      <c r="E153" s="13">
        <v>0</v>
      </c>
      <c r="F153" s="13">
        <v>0</v>
      </c>
      <c r="G153" s="13">
        <v>1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0</v>
      </c>
    </row>
    <row r="154" spans="1:15" x14ac:dyDescent="0.25">
      <c r="A154" s="12" t="s">
        <v>449</v>
      </c>
      <c r="B154" s="13">
        <v>13</v>
      </c>
      <c r="C154" s="13">
        <v>13</v>
      </c>
      <c r="D154" s="31">
        <v>0</v>
      </c>
      <c r="E154" s="13">
        <v>1</v>
      </c>
      <c r="F154" s="13">
        <v>1</v>
      </c>
      <c r="G154" s="13">
        <v>1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1</v>
      </c>
    </row>
    <row r="155" spans="1:15" ht="16.7" customHeight="1" x14ac:dyDescent="0.25">
      <c r="A155" s="28" t="s">
        <v>450</v>
      </c>
      <c r="B155" s="29">
        <v>11</v>
      </c>
      <c r="C155" s="29">
        <v>19</v>
      </c>
      <c r="D155" s="30">
        <v>-0.42105263157894701</v>
      </c>
      <c r="E155" s="29">
        <v>1</v>
      </c>
      <c r="F155" s="29">
        <v>0</v>
      </c>
      <c r="G155" s="29">
        <v>3</v>
      </c>
      <c r="H155" s="29">
        <v>1</v>
      </c>
      <c r="I155" s="29">
        <v>0</v>
      </c>
      <c r="J155" s="29">
        <v>1</v>
      </c>
      <c r="K155" s="29">
        <v>0</v>
      </c>
      <c r="L155" s="29">
        <v>0</v>
      </c>
      <c r="M155" s="29">
        <v>0</v>
      </c>
      <c r="N155" s="29">
        <v>0</v>
      </c>
      <c r="O155" s="29">
        <v>2</v>
      </c>
    </row>
    <row r="156" spans="1:15" x14ac:dyDescent="0.25">
      <c r="A156" s="12" t="s">
        <v>451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3</v>
      </c>
      <c r="C160" s="13">
        <v>2</v>
      </c>
      <c r="D160" s="31">
        <v>0.5</v>
      </c>
      <c r="E160" s="13">
        <v>0</v>
      </c>
      <c r="F160" s="13">
        <v>0</v>
      </c>
      <c r="G160" s="13">
        <v>1</v>
      </c>
      <c r="H160" s="13">
        <v>0</v>
      </c>
      <c r="I160" s="13">
        <v>0</v>
      </c>
      <c r="J160" s="13">
        <v>1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456</v>
      </c>
      <c r="B161" s="13">
        <v>3</v>
      </c>
      <c r="C161" s="13">
        <v>6</v>
      </c>
      <c r="D161" s="31">
        <v>-0.5</v>
      </c>
      <c r="E161" s="13">
        <v>1</v>
      </c>
      <c r="F161" s="13">
        <v>0</v>
      </c>
      <c r="G161" s="13">
        <v>1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1</v>
      </c>
    </row>
    <row r="162" spans="1:15" x14ac:dyDescent="0.25">
      <c r="A162" s="12" t="s">
        <v>457</v>
      </c>
      <c r="B162" s="13">
        <v>1</v>
      </c>
      <c r="C162" s="13">
        <v>3</v>
      </c>
      <c r="D162" s="31">
        <v>-0.66666666666666696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1</v>
      </c>
      <c r="C163" s="13">
        <v>2</v>
      </c>
      <c r="D163" s="31">
        <v>-0.5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459</v>
      </c>
      <c r="B164" s="13">
        <v>3</v>
      </c>
      <c r="C164" s="13">
        <v>6</v>
      </c>
      <c r="D164" s="31">
        <v>-0.5</v>
      </c>
      <c r="E164" s="13">
        <v>0</v>
      </c>
      <c r="F164" s="13">
        <v>0</v>
      </c>
      <c r="G164" s="13">
        <v>1</v>
      </c>
      <c r="H164" s="13">
        <v>1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1</v>
      </c>
    </row>
    <row r="165" spans="1:15" ht="16.7" customHeight="1" x14ac:dyDescent="0.25">
      <c r="A165" s="28" t="s">
        <v>460</v>
      </c>
      <c r="B165" s="29">
        <v>279</v>
      </c>
      <c r="C165" s="29">
        <v>200</v>
      </c>
      <c r="D165" s="30">
        <v>0.39500000000000002</v>
      </c>
      <c r="E165" s="29">
        <v>22</v>
      </c>
      <c r="F165" s="29">
        <v>16</v>
      </c>
      <c r="G165" s="29">
        <v>125</v>
      </c>
      <c r="H165" s="29">
        <v>90</v>
      </c>
      <c r="I165" s="29">
        <v>0</v>
      </c>
      <c r="J165" s="29">
        <v>0</v>
      </c>
      <c r="K165" s="29">
        <v>1</v>
      </c>
      <c r="L165" s="29">
        <v>0</v>
      </c>
      <c r="M165" s="29">
        <v>0</v>
      </c>
      <c r="N165" s="29">
        <v>6</v>
      </c>
      <c r="O165" s="29">
        <v>88</v>
      </c>
    </row>
    <row r="166" spans="1:15" x14ac:dyDescent="0.25">
      <c r="A166" s="12" t="s">
        <v>461</v>
      </c>
      <c r="B166" s="13">
        <v>126</v>
      </c>
      <c r="C166" s="13">
        <v>118</v>
      </c>
      <c r="D166" s="31">
        <v>6.7796610169491497E-2</v>
      </c>
      <c r="E166" s="13">
        <v>10</v>
      </c>
      <c r="F166" s="13">
        <v>7</v>
      </c>
      <c r="G166" s="13">
        <v>53</v>
      </c>
      <c r="H166" s="13">
        <v>27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4</v>
      </c>
      <c r="O166" s="23">
        <v>31</v>
      </c>
    </row>
    <row r="167" spans="1:15" x14ac:dyDescent="0.25">
      <c r="A167" s="12" t="s">
        <v>462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2</v>
      </c>
      <c r="C168" s="13">
        <v>1</v>
      </c>
      <c r="D168" s="31">
        <v>1</v>
      </c>
      <c r="E168" s="13">
        <v>0</v>
      </c>
      <c r="F168" s="13">
        <v>0</v>
      </c>
      <c r="G168" s="13">
        <v>2</v>
      </c>
      <c r="H168" s="13">
        <v>1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1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4</v>
      </c>
      <c r="C170" s="13">
        <v>0</v>
      </c>
      <c r="D170" s="31">
        <v>0</v>
      </c>
      <c r="E170" s="13">
        <v>0</v>
      </c>
      <c r="F170" s="13">
        <v>0</v>
      </c>
      <c r="G170" s="13">
        <v>1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75</v>
      </c>
      <c r="C172" s="13">
        <v>54</v>
      </c>
      <c r="D172" s="31">
        <v>0.38888888888888901</v>
      </c>
      <c r="E172" s="13">
        <v>4</v>
      </c>
      <c r="F172" s="13">
        <v>1</v>
      </c>
      <c r="G172" s="13">
        <v>42</v>
      </c>
      <c r="H172" s="13">
        <v>25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2</v>
      </c>
      <c r="O172" s="23">
        <v>25</v>
      </c>
    </row>
    <row r="173" spans="1:15" x14ac:dyDescent="0.25">
      <c r="A173" s="12" t="s">
        <v>468</v>
      </c>
      <c r="B173" s="13">
        <v>66</v>
      </c>
      <c r="C173" s="13">
        <v>22</v>
      </c>
      <c r="D173" s="31">
        <v>2</v>
      </c>
      <c r="E173" s="13">
        <v>7</v>
      </c>
      <c r="F173" s="13">
        <v>8</v>
      </c>
      <c r="G173" s="13">
        <v>25</v>
      </c>
      <c r="H173" s="13">
        <v>36</v>
      </c>
      <c r="I173" s="13">
        <v>0</v>
      </c>
      <c r="J173" s="13">
        <v>0</v>
      </c>
      <c r="K173" s="13">
        <v>1</v>
      </c>
      <c r="L173" s="13">
        <v>0</v>
      </c>
      <c r="M173" s="13">
        <v>0</v>
      </c>
      <c r="N173" s="13">
        <v>0</v>
      </c>
      <c r="O173" s="23">
        <v>31</v>
      </c>
    </row>
    <row r="174" spans="1:15" x14ac:dyDescent="0.25">
      <c r="A174" s="12" t="s">
        <v>469</v>
      </c>
      <c r="B174" s="13">
        <v>2</v>
      </c>
      <c r="C174" s="13">
        <v>2</v>
      </c>
      <c r="D174" s="31">
        <v>0</v>
      </c>
      <c r="E174" s="13">
        <v>1</v>
      </c>
      <c r="F174" s="13">
        <v>0</v>
      </c>
      <c r="G174" s="13">
        <v>2</v>
      </c>
      <c r="H174" s="13">
        <v>1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1</v>
      </c>
    </row>
    <row r="175" spans="1:15" x14ac:dyDescent="0.25">
      <c r="A175" s="12" t="s">
        <v>470</v>
      </c>
      <c r="B175" s="13">
        <v>3</v>
      </c>
      <c r="C175" s="13">
        <v>3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8" t="s">
        <v>472</v>
      </c>
      <c r="B177" s="29">
        <v>408</v>
      </c>
      <c r="C177" s="29">
        <v>354</v>
      </c>
      <c r="D177" s="30">
        <v>0.152542372881356</v>
      </c>
      <c r="E177" s="29">
        <v>796</v>
      </c>
      <c r="F177" s="29">
        <v>444</v>
      </c>
      <c r="G177" s="29">
        <v>187</v>
      </c>
      <c r="H177" s="29">
        <v>201</v>
      </c>
      <c r="I177" s="29">
        <v>0</v>
      </c>
      <c r="J177" s="29">
        <v>0</v>
      </c>
      <c r="K177" s="29">
        <v>1</v>
      </c>
      <c r="L177" s="29">
        <v>0</v>
      </c>
      <c r="M177" s="29">
        <v>0</v>
      </c>
      <c r="N177" s="29">
        <v>0</v>
      </c>
      <c r="O177" s="29">
        <v>844</v>
      </c>
    </row>
    <row r="178" spans="1:15" x14ac:dyDescent="0.25">
      <c r="A178" s="12" t="s">
        <v>473</v>
      </c>
      <c r="B178" s="13">
        <v>2</v>
      </c>
      <c r="C178" s="13">
        <v>5</v>
      </c>
      <c r="D178" s="31">
        <v>-0.6</v>
      </c>
      <c r="E178" s="13">
        <v>2</v>
      </c>
      <c r="F178" s="13">
        <v>1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2</v>
      </c>
    </row>
    <row r="179" spans="1:15" x14ac:dyDescent="0.25">
      <c r="A179" s="12" t="s">
        <v>474</v>
      </c>
      <c r="B179" s="13">
        <v>228</v>
      </c>
      <c r="C179" s="13">
        <v>173</v>
      </c>
      <c r="D179" s="31">
        <v>0.31791907514450901</v>
      </c>
      <c r="E179" s="13">
        <v>503</v>
      </c>
      <c r="F179" s="13">
        <v>268</v>
      </c>
      <c r="G179" s="13">
        <v>104</v>
      </c>
      <c r="H179" s="13">
        <v>98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546</v>
      </c>
    </row>
    <row r="180" spans="1:15" x14ac:dyDescent="0.25">
      <c r="A180" s="12" t="s">
        <v>475</v>
      </c>
      <c r="B180" s="13">
        <v>28</v>
      </c>
      <c r="C180" s="13">
        <v>36</v>
      </c>
      <c r="D180" s="31">
        <v>-0.22222222222222199</v>
      </c>
      <c r="E180" s="13">
        <v>5</v>
      </c>
      <c r="F180" s="13">
        <v>1</v>
      </c>
      <c r="G180" s="13">
        <v>11</v>
      </c>
      <c r="H180" s="13">
        <v>19</v>
      </c>
      <c r="I180" s="13">
        <v>0</v>
      </c>
      <c r="J180" s="13">
        <v>0</v>
      </c>
      <c r="K180" s="13">
        <v>1</v>
      </c>
      <c r="L180" s="13">
        <v>0</v>
      </c>
      <c r="M180" s="13">
        <v>0</v>
      </c>
      <c r="N180" s="13">
        <v>0</v>
      </c>
      <c r="O180" s="23">
        <v>14</v>
      </c>
    </row>
    <row r="181" spans="1:15" x14ac:dyDescent="0.25">
      <c r="A181" s="12" t="s">
        <v>476</v>
      </c>
      <c r="B181" s="13">
        <v>3</v>
      </c>
      <c r="C181" s="13">
        <v>2</v>
      </c>
      <c r="D181" s="31">
        <v>0.5</v>
      </c>
      <c r="E181" s="13">
        <v>1</v>
      </c>
      <c r="F181" s="13">
        <v>1</v>
      </c>
      <c r="G181" s="13">
        <v>2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477</v>
      </c>
      <c r="B182" s="13">
        <v>4</v>
      </c>
      <c r="C182" s="13">
        <v>4</v>
      </c>
      <c r="D182" s="31">
        <v>0</v>
      </c>
      <c r="E182" s="13">
        <v>8</v>
      </c>
      <c r="F182" s="13">
        <v>9</v>
      </c>
      <c r="G182" s="13">
        <v>4</v>
      </c>
      <c r="H182" s="13">
        <v>6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12</v>
      </c>
    </row>
    <row r="183" spans="1:15" x14ac:dyDescent="0.25">
      <c r="A183" s="12" t="s">
        <v>478</v>
      </c>
      <c r="B183" s="13">
        <v>137</v>
      </c>
      <c r="C183" s="13">
        <v>121</v>
      </c>
      <c r="D183" s="31">
        <v>0.13223140495867799</v>
      </c>
      <c r="E183" s="13">
        <v>277</v>
      </c>
      <c r="F183" s="13">
        <v>164</v>
      </c>
      <c r="G183" s="13">
        <v>63</v>
      </c>
      <c r="H183" s="13">
        <v>77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270</v>
      </c>
    </row>
    <row r="184" spans="1:15" x14ac:dyDescent="0.25">
      <c r="A184" s="12" t="s">
        <v>479</v>
      </c>
      <c r="B184" s="13">
        <v>6</v>
      </c>
      <c r="C184" s="13">
        <v>13</v>
      </c>
      <c r="D184" s="31">
        <v>-0.53846153846153899</v>
      </c>
      <c r="E184" s="13">
        <v>0</v>
      </c>
      <c r="F184" s="13">
        <v>0</v>
      </c>
      <c r="G184" s="13">
        <v>3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7" customHeight="1" x14ac:dyDescent="0.25">
      <c r="A185" s="28" t="s">
        <v>480</v>
      </c>
      <c r="B185" s="29">
        <v>253</v>
      </c>
      <c r="C185" s="29">
        <v>158</v>
      </c>
      <c r="D185" s="30">
        <v>0.60126582278481</v>
      </c>
      <c r="E185" s="29">
        <v>5</v>
      </c>
      <c r="F185" s="29">
        <v>1</v>
      </c>
      <c r="G185" s="29">
        <v>56</v>
      </c>
      <c r="H185" s="29">
        <v>40</v>
      </c>
      <c r="I185" s="29">
        <v>0</v>
      </c>
      <c r="J185" s="29">
        <v>0</v>
      </c>
      <c r="K185" s="29">
        <v>0</v>
      </c>
      <c r="L185" s="29">
        <v>0</v>
      </c>
      <c r="M185" s="29">
        <v>7</v>
      </c>
      <c r="N185" s="29">
        <v>0</v>
      </c>
      <c r="O185" s="29">
        <v>28</v>
      </c>
    </row>
    <row r="186" spans="1:15" x14ac:dyDescent="0.25">
      <c r="A186" s="12" t="s">
        <v>481</v>
      </c>
      <c r="B186" s="13">
        <v>8</v>
      </c>
      <c r="C186" s="13">
        <v>2</v>
      </c>
      <c r="D186" s="31">
        <v>3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2</v>
      </c>
    </row>
    <row r="187" spans="1:15" x14ac:dyDescent="0.25">
      <c r="A187" s="12" t="s">
        <v>482</v>
      </c>
      <c r="B187" s="13">
        <v>6</v>
      </c>
      <c r="C187" s="13">
        <v>2</v>
      </c>
      <c r="D187" s="31">
        <v>2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91</v>
      </c>
      <c r="C188" s="13">
        <v>50</v>
      </c>
      <c r="D188" s="31">
        <v>0.82</v>
      </c>
      <c r="E188" s="13">
        <v>1</v>
      </c>
      <c r="F188" s="13">
        <v>0</v>
      </c>
      <c r="G188" s="13">
        <v>38</v>
      </c>
      <c r="H188" s="13">
        <v>23</v>
      </c>
      <c r="I188" s="13">
        <v>0</v>
      </c>
      <c r="J188" s="13">
        <v>0</v>
      </c>
      <c r="K188" s="13">
        <v>0</v>
      </c>
      <c r="L188" s="13">
        <v>0</v>
      </c>
      <c r="M188" s="13">
        <v>6</v>
      </c>
      <c r="N188" s="13">
        <v>0</v>
      </c>
      <c r="O188" s="23">
        <v>17</v>
      </c>
    </row>
    <row r="189" spans="1:15" x14ac:dyDescent="0.25">
      <c r="A189" s="12" t="s">
        <v>484</v>
      </c>
      <c r="B189" s="13">
        <v>0</v>
      </c>
      <c r="C189" s="13">
        <v>2</v>
      </c>
      <c r="D189" s="31">
        <v>-1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1</v>
      </c>
    </row>
    <row r="190" spans="1:15" x14ac:dyDescent="0.25">
      <c r="A190" s="12" t="s">
        <v>485</v>
      </c>
      <c r="B190" s="13">
        <v>8</v>
      </c>
      <c r="C190" s="13">
        <v>7</v>
      </c>
      <c r="D190" s="31">
        <v>0.14285714285714299</v>
      </c>
      <c r="E190" s="13">
        <v>0</v>
      </c>
      <c r="F190" s="13">
        <v>0</v>
      </c>
      <c r="G190" s="13">
        <v>3</v>
      </c>
      <c r="H190" s="13">
        <v>8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1</v>
      </c>
    </row>
    <row r="191" spans="1:15" x14ac:dyDescent="0.25">
      <c r="A191" s="12" t="s">
        <v>486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42</v>
      </c>
      <c r="C192" s="13">
        <v>24</v>
      </c>
      <c r="D192" s="31">
        <v>0.75</v>
      </c>
      <c r="E192" s="13">
        <v>0</v>
      </c>
      <c r="F192" s="13">
        <v>0</v>
      </c>
      <c r="G192" s="13">
        <v>4</v>
      </c>
      <c r="H192" s="13">
        <v>8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23">
        <v>3</v>
      </c>
    </row>
    <row r="193" spans="1:15" x14ac:dyDescent="0.25">
      <c r="A193" s="12" t="s">
        <v>488</v>
      </c>
      <c r="B193" s="13">
        <v>1</v>
      </c>
      <c r="C193" s="13">
        <v>1</v>
      </c>
      <c r="D193" s="31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489</v>
      </c>
      <c r="B194" s="13">
        <v>1</v>
      </c>
      <c r="C194" s="13">
        <v>1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1</v>
      </c>
      <c r="C195" s="13">
        <v>2</v>
      </c>
      <c r="D195" s="31">
        <v>-0.5</v>
      </c>
      <c r="E195" s="13">
        <v>1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491</v>
      </c>
      <c r="B196" s="13">
        <v>92</v>
      </c>
      <c r="C196" s="13">
        <v>64</v>
      </c>
      <c r="D196" s="31">
        <v>0.4375</v>
      </c>
      <c r="E196" s="13">
        <v>3</v>
      </c>
      <c r="F196" s="13">
        <v>1</v>
      </c>
      <c r="G196" s="13">
        <v>11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3</v>
      </c>
    </row>
    <row r="197" spans="1:15" x14ac:dyDescent="0.25">
      <c r="A197" s="12" t="s">
        <v>492</v>
      </c>
      <c r="B197" s="13">
        <v>1</v>
      </c>
      <c r="C197" s="13">
        <v>2</v>
      </c>
      <c r="D197" s="31">
        <v>-0.5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2</v>
      </c>
      <c r="C198" s="13">
        <v>0</v>
      </c>
      <c r="D198" s="31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1</v>
      </c>
    </row>
    <row r="199" spans="1:15" x14ac:dyDescent="0.25">
      <c r="A199" s="12" t="s">
        <v>494</v>
      </c>
      <c r="B199" s="13">
        <v>0</v>
      </c>
      <c r="C199" s="13">
        <v>1</v>
      </c>
      <c r="D199" s="31">
        <v>-1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28" t="s">
        <v>495</v>
      </c>
      <c r="B200" s="29">
        <v>66</v>
      </c>
      <c r="C200" s="29">
        <v>48</v>
      </c>
      <c r="D200" s="30">
        <v>0.375</v>
      </c>
      <c r="E200" s="29">
        <v>4</v>
      </c>
      <c r="F200" s="29">
        <v>4</v>
      </c>
      <c r="G200" s="29">
        <v>19</v>
      </c>
      <c r="H200" s="29">
        <v>28</v>
      </c>
      <c r="I200" s="29">
        <v>0</v>
      </c>
      <c r="J200" s="29">
        <v>0</v>
      </c>
      <c r="K200" s="29">
        <v>1</v>
      </c>
      <c r="L200" s="29">
        <v>0</v>
      </c>
      <c r="M200" s="29">
        <v>5</v>
      </c>
      <c r="N200" s="29">
        <v>0</v>
      </c>
      <c r="O200" s="29">
        <v>18</v>
      </c>
    </row>
    <row r="201" spans="1:15" x14ac:dyDescent="0.25">
      <c r="A201" s="12" t="s">
        <v>496</v>
      </c>
      <c r="B201" s="13">
        <v>15</v>
      </c>
      <c r="C201" s="13">
        <v>3</v>
      </c>
      <c r="D201" s="31">
        <v>4</v>
      </c>
      <c r="E201" s="13">
        <v>0</v>
      </c>
      <c r="F201" s="13">
        <v>0</v>
      </c>
      <c r="G201" s="13">
        <v>4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4</v>
      </c>
      <c r="N201" s="13">
        <v>0</v>
      </c>
      <c r="O201" s="23">
        <v>1</v>
      </c>
    </row>
    <row r="202" spans="1:15" x14ac:dyDescent="0.25">
      <c r="A202" s="12" t="s">
        <v>497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40</v>
      </c>
      <c r="C205" s="13">
        <v>38</v>
      </c>
      <c r="D205" s="31">
        <v>5.2631578947368397E-2</v>
      </c>
      <c r="E205" s="13">
        <v>4</v>
      </c>
      <c r="F205" s="13">
        <v>4</v>
      </c>
      <c r="G205" s="13">
        <v>10</v>
      </c>
      <c r="H205" s="13">
        <v>24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16</v>
      </c>
    </row>
    <row r="206" spans="1:15" x14ac:dyDescent="0.25">
      <c r="A206" s="12" t="s">
        <v>501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1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4</v>
      </c>
      <c r="C213" s="13">
        <v>0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1</v>
      </c>
    </row>
    <row r="214" spans="1:15" x14ac:dyDescent="0.25">
      <c r="A214" s="12" t="s">
        <v>509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6</v>
      </c>
      <c r="C217" s="13">
        <v>7</v>
      </c>
      <c r="D217" s="31">
        <v>-0.14285714285714299</v>
      </c>
      <c r="E217" s="13">
        <v>0</v>
      </c>
      <c r="F217" s="13">
        <v>0</v>
      </c>
      <c r="G217" s="13">
        <v>4</v>
      </c>
      <c r="H217" s="13">
        <v>3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8" t="s">
        <v>515</v>
      </c>
      <c r="B220" s="29">
        <v>510</v>
      </c>
      <c r="C220" s="29">
        <v>535</v>
      </c>
      <c r="D220" s="30">
        <v>-4.67289719626168E-2</v>
      </c>
      <c r="E220" s="29">
        <v>155</v>
      </c>
      <c r="F220" s="29">
        <v>66</v>
      </c>
      <c r="G220" s="29">
        <v>196</v>
      </c>
      <c r="H220" s="29">
        <v>135</v>
      </c>
      <c r="I220" s="29">
        <v>0</v>
      </c>
      <c r="J220" s="29">
        <v>0</v>
      </c>
      <c r="K220" s="29">
        <v>0</v>
      </c>
      <c r="L220" s="29">
        <v>2</v>
      </c>
      <c r="M220" s="29">
        <v>2</v>
      </c>
      <c r="N220" s="29">
        <v>5</v>
      </c>
      <c r="O220" s="29">
        <v>195</v>
      </c>
    </row>
    <row r="221" spans="1:15" x14ac:dyDescent="0.25">
      <c r="A221" s="12" t="s">
        <v>516</v>
      </c>
      <c r="B221" s="13">
        <v>5</v>
      </c>
      <c r="C221" s="13">
        <v>2</v>
      </c>
      <c r="D221" s="31">
        <v>1.5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2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522</v>
      </c>
      <c r="B227" s="13">
        <v>0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2</v>
      </c>
    </row>
    <row r="228" spans="1:15" x14ac:dyDescent="0.25">
      <c r="A228" s="12" t="s">
        <v>523</v>
      </c>
      <c r="B228" s="13">
        <v>47</v>
      </c>
      <c r="C228" s="13">
        <v>58</v>
      </c>
      <c r="D228" s="31">
        <v>-0.18965517241379301</v>
      </c>
      <c r="E228" s="13">
        <v>7</v>
      </c>
      <c r="F228" s="13">
        <v>0</v>
      </c>
      <c r="G228" s="13">
        <v>14</v>
      </c>
      <c r="H228" s="13">
        <v>5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3</v>
      </c>
    </row>
    <row r="229" spans="1:15" x14ac:dyDescent="0.25">
      <c r="A229" s="12" t="s">
        <v>524</v>
      </c>
      <c r="B229" s="13">
        <v>45</v>
      </c>
      <c r="C229" s="13">
        <v>36</v>
      </c>
      <c r="D229" s="31">
        <v>0.25</v>
      </c>
      <c r="E229" s="13">
        <v>7</v>
      </c>
      <c r="F229" s="13">
        <v>6</v>
      </c>
      <c r="G229" s="13">
        <v>15</v>
      </c>
      <c r="H229" s="13">
        <v>21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30</v>
      </c>
    </row>
    <row r="230" spans="1:15" x14ac:dyDescent="0.25">
      <c r="A230" s="12" t="s">
        <v>525</v>
      </c>
      <c r="B230" s="13">
        <v>11</v>
      </c>
      <c r="C230" s="13">
        <v>16</v>
      </c>
      <c r="D230" s="31">
        <v>-0.3125</v>
      </c>
      <c r="E230" s="13">
        <v>1</v>
      </c>
      <c r="F230" s="13">
        <v>0</v>
      </c>
      <c r="G230" s="13">
        <v>6</v>
      </c>
      <c r="H230" s="13">
        <v>3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2</v>
      </c>
    </row>
    <row r="231" spans="1:15" x14ac:dyDescent="0.25">
      <c r="A231" s="12" t="s">
        <v>526</v>
      </c>
      <c r="B231" s="13">
        <v>1</v>
      </c>
      <c r="C231" s="13">
        <v>2</v>
      </c>
      <c r="D231" s="31">
        <v>-0.5</v>
      </c>
      <c r="E231" s="13">
        <v>0</v>
      </c>
      <c r="F231" s="13">
        <v>0</v>
      </c>
      <c r="G231" s="13">
        <v>0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1</v>
      </c>
    </row>
    <row r="232" spans="1:15" x14ac:dyDescent="0.25">
      <c r="A232" s="12" t="s">
        <v>527</v>
      </c>
      <c r="B232" s="13">
        <v>0</v>
      </c>
      <c r="C232" s="13">
        <v>5</v>
      </c>
      <c r="D232" s="31">
        <v>-1</v>
      </c>
      <c r="E232" s="13">
        <v>1</v>
      </c>
      <c r="F232" s="13">
        <v>0</v>
      </c>
      <c r="G232" s="13">
        <v>1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528</v>
      </c>
      <c r="B233" s="13">
        <v>0</v>
      </c>
      <c r="C233" s="13">
        <v>0</v>
      </c>
      <c r="D233" s="31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401</v>
      </c>
      <c r="C235" s="13">
        <v>416</v>
      </c>
      <c r="D235" s="31">
        <v>-3.6057692307692298E-2</v>
      </c>
      <c r="E235" s="13">
        <v>138</v>
      </c>
      <c r="F235" s="13">
        <v>59</v>
      </c>
      <c r="G235" s="13">
        <v>159</v>
      </c>
      <c r="H235" s="13">
        <v>104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5</v>
      </c>
      <c r="O235" s="23">
        <v>155</v>
      </c>
    </row>
    <row r="236" spans="1:15" x14ac:dyDescent="0.25">
      <c r="A236" s="12" t="s">
        <v>531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1">
        <v>0</v>
      </c>
      <c r="E238" s="13">
        <v>1</v>
      </c>
      <c r="F238" s="13">
        <v>1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1</v>
      </c>
    </row>
    <row r="239" spans="1:15" x14ac:dyDescent="0.25">
      <c r="A239" s="12" t="s">
        <v>534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1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1</v>
      </c>
    </row>
    <row r="241" spans="1:15" ht="16.7" customHeight="1" x14ac:dyDescent="0.25">
      <c r="A241" s="28" t="s">
        <v>536</v>
      </c>
      <c r="B241" s="29">
        <v>0</v>
      </c>
      <c r="C241" s="29">
        <v>0</v>
      </c>
      <c r="D241" s="30">
        <v>0</v>
      </c>
      <c r="E241" s="29">
        <v>0</v>
      </c>
      <c r="F241" s="29">
        <v>0</v>
      </c>
      <c r="G241" s="29">
        <v>2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5</v>
      </c>
      <c r="N241" s="29">
        <v>0</v>
      </c>
      <c r="O241" s="29">
        <v>0</v>
      </c>
    </row>
    <row r="242" spans="1:15" x14ac:dyDescent="0.25">
      <c r="A242" s="12" t="s">
        <v>537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4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2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1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8" t="s">
        <v>563</v>
      </c>
      <c r="B268" s="29">
        <v>120</v>
      </c>
      <c r="C268" s="29">
        <v>121</v>
      </c>
      <c r="D268" s="30">
        <v>-8.2644628099173608E-3</v>
      </c>
      <c r="E268" s="29">
        <v>31</v>
      </c>
      <c r="F268" s="29">
        <v>7</v>
      </c>
      <c r="G268" s="29">
        <v>61</v>
      </c>
      <c r="H268" s="29">
        <v>63</v>
      </c>
      <c r="I268" s="29">
        <v>0</v>
      </c>
      <c r="J268" s="29">
        <v>0</v>
      </c>
      <c r="K268" s="29">
        <v>0</v>
      </c>
      <c r="L268" s="29">
        <v>1</v>
      </c>
      <c r="M268" s="29">
        <v>2</v>
      </c>
      <c r="N268" s="29">
        <v>0</v>
      </c>
      <c r="O268" s="29">
        <v>100</v>
      </c>
    </row>
    <row r="269" spans="1:15" x14ac:dyDescent="0.25">
      <c r="A269" s="12" t="s">
        <v>564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57</v>
      </c>
      <c r="C270" s="13">
        <v>52</v>
      </c>
      <c r="D270" s="31">
        <v>9.6153846153846201E-2</v>
      </c>
      <c r="E270" s="13">
        <v>9</v>
      </c>
      <c r="F270" s="13">
        <v>2</v>
      </c>
      <c r="G270" s="13">
        <v>39</v>
      </c>
      <c r="H270" s="13">
        <v>45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54</v>
      </c>
    </row>
    <row r="271" spans="1:15" x14ac:dyDescent="0.25">
      <c r="A271" s="12" t="s">
        <v>566</v>
      </c>
      <c r="B271" s="13">
        <v>47</v>
      </c>
      <c r="C271" s="13">
        <v>54</v>
      </c>
      <c r="D271" s="31">
        <v>-0.12962962962963001</v>
      </c>
      <c r="E271" s="13">
        <v>18</v>
      </c>
      <c r="F271" s="13">
        <v>3</v>
      </c>
      <c r="G271" s="13">
        <v>11</v>
      </c>
      <c r="H271" s="13">
        <v>9</v>
      </c>
      <c r="I271" s="13">
        <v>0</v>
      </c>
      <c r="J271" s="13">
        <v>0</v>
      </c>
      <c r="K271" s="13">
        <v>0</v>
      </c>
      <c r="L271" s="13">
        <v>0</v>
      </c>
      <c r="M271" s="13">
        <v>2</v>
      </c>
      <c r="N271" s="13">
        <v>0</v>
      </c>
      <c r="O271" s="23">
        <v>36</v>
      </c>
    </row>
    <row r="272" spans="1:15" x14ac:dyDescent="0.25">
      <c r="A272" s="12" t="s">
        <v>567</v>
      </c>
      <c r="B272" s="13">
        <v>4</v>
      </c>
      <c r="C272" s="13">
        <v>0</v>
      </c>
      <c r="D272" s="31">
        <v>0</v>
      </c>
      <c r="E272" s="13">
        <v>0</v>
      </c>
      <c r="F272" s="13">
        <v>0</v>
      </c>
      <c r="G272" s="13">
        <v>2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568</v>
      </c>
      <c r="B273" s="13">
        <v>4</v>
      </c>
      <c r="C273" s="13">
        <v>4</v>
      </c>
      <c r="D273" s="31">
        <v>0</v>
      </c>
      <c r="E273" s="13">
        <v>2</v>
      </c>
      <c r="F273" s="13">
        <v>0</v>
      </c>
      <c r="G273" s="13">
        <v>2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</v>
      </c>
    </row>
    <row r="274" spans="1:15" x14ac:dyDescent="0.25">
      <c r="A274" s="12" t="s">
        <v>569</v>
      </c>
      <c r="B274" s="13">
        <v>3</v>
      </c>
      <c r="C274" s="13">
        <v>3</v>
      </c>
      <c r="D274" s="31">
        <v>0</v>
      </c>
      <c r="E274" s="13">
        <v>1</v>
      </c>
      <c r="F274" s="13">
        <v>1</v>
      </c>
      <c r="G274" s="13">
        <v>2</v>
      </c>
      <c r="H274" s="13">
        <v>2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5</v>
      </c>
    </row>
    <row r="275" spans="1:15" x14ac:dyDescent="0.25">
      <c r="A275" s="12" t="s">
        <v>570</v>
      </c>
      <c r="B275" s="13">
        <v>4</v>
      </c>
      <c r="C275" s="13">
        <v>6</v>
      </c>
      <c r="D275" s="31">
        <v>-0.33333333333333298</v>
      </c>
      <c r="E275" s="13">
        <v>1</v>
      </c>
      <c r="F275" s="13">
        <v>1</v>
      </c>
      <c r="G275" s="13">
        <v>4</v>
      </c>
      <c r="H275" s="13">
        <v>5</v>
      </c>
      <c r="I275" s="13">
        <v>0</v>
      </c>
      <c r="J275" s="13">
        <v>0</v>
      </c>
      <c r="K275" s="13">
        <v>0</v>
      </c>
      <c r="L275" s="13">
        <v>1</v>
      </c>
      <c r="M275" s="13">
        <v>0</v>
      </c>
      <c r="N275" s="13">
        <v>0</v>
      </c>
      <c r="O275" s="23">
        <v>3</v>
      </c>
    </row>
    <row r="276" spans="1:15" x14ac:dyDescent="0.25">
      <c r="A276" s="12" t="s">
        <v>571</v>
      </c>
      <c r="B276" s="13">
        <v>0</v>
      </c>
      <c r="C276" s="13">
        <v>1</v>
      </c>
      <c r="D276" s="31">
        <v>-1</v>
      </c>
      <c r="E276" s="13">
        <v>0</v>
      </c>
      <c r="F276" s="13">
        <v>0</v>
      </c>
      <c r="G276" s="13">
        <v>0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1</v>
      </c>
      <c r="C286" s="13">
        <v>0</v>
      </c>
      <c r="D286" s="31">
        <v>0</v>
      </c>
      <c r="E286" s="13">
        <v>0</v>
      </c>
      <c r="F286" s="13">
        <v>0</v>
      </c>
      <c r="G286" s="13">
        <v>1</v>
      </c>
      <c r="H286" s="13">
        <v>1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1</v>
      </c>
      <c r="D288" s="31">
        <v>-1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1</v>
      </c>
    </row>
    <row r="290" spans="1:15" x14ac:dyDescent="0.25">
      <c r="A290" s="12" t="s">
        <v>585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587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8" t="s">
        <v>593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8" t="s">
        <v>597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8" t="s">
        <v>604</v>
      </c>
      <c r="B309" s="29">
        <v>3</v>
      </c>
      <c r="C309" s="29">
        <v>5</v>
      </c>
      <c r="D309" s="30">
        <v>-0.4</v>
      </c>
      <c r="E309" s="29">
        <v>0</v>
      </c>
      <c r="F309" s="29">
        <v>0</v>
      </c>
      <c r="G309" s="29">
        <v>2</v>
      </c>
      <c r="H309" s="29">
        <v>1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25">
      <c r="A310" s="12" t="s">
        <v>605</v>
      </c>
      <c r="B310" s="13">
        <v>1</v>
      </c>
      <c r="C310" s="13">
        <v>5</v>
      </c>
      <c r="D310" s="31">
        <v>-0.8</v>
      </c>
      <c r="E310" s="13">
        <v>0</v>
      </c>
      <c r="F310" s="13">
        <v>0</v>
      </c>
      <c r="G310" s="13">
        <v>2</v>
      </c>
      <c r="H310" s="13">
        <v>1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2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8" t="s">
        <v>610</v>
      </c>
      <c r="B315" s="29">
        <v>0</v>
      </c>
      <c r="C315" s="29">
        <v>1</v>
      </c>
      <c r="D315" s="30">
        <v>-1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</row>
    <row r="316" spans="1:15" x14ac:dyDescent="0.25">
      <c r="A316" s="12" t="s">
        <v>611</v>
      </c>
      <c r="B316" s="13">
        <v>0</v>
      </c>
      <c r="C316" s="13">
        <v>1</v>
      </c>
      <c r="D316" s="31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7" customHeight="1" x14ac:dyDescent="0.25">
      <c r="A317" s="28" t="s">
        <v>612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8" t="s">
        <v>615</v>
      </c>
      <c r="B320" s="29">
        <v>6479</v>
      </c>
      <c r="C320" s="29">
        <v>6639</v>
      </c>
      <c r="D320" s="30">
        <v>-2.4100015062509399E-2</v>
      </c>
      <c r="E320" s="29">
        <v>40</v>
      </c>
      <c r="F320" s="29">
        <v>0</v>
      </c>
      <c r="G320" s="29">
        <v>215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8</v>
      </c>
      <c r="N320" s="29">
        <v>0</v>
      </c>
      <c r="O320" s="29">
        <v>0</v>
      </c>
    </row>
    <row r="321" spans="1:15" x14ac:dyDescent="0.25">
      <c r="A321" s="12" t="s">
        <v>616</v>
      </c>
      <c r="B321" s="13">
        <v>6479</v>
      </c>
      <c r="C321" s="13">
        <v>6639</v>
      </c>
      <c r="D321" s="31">
        <v>-2.4100015062509399E-2</v>
      </c>
      <c r="E321" s="13">
        <v>40</v>
      </c>
      <c r="F321" s="13">
        <v>0</v>
      </c>
      <c r="G321" s="13">
        <v>215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8</v>
      </c>
      <c r="N321" s="13">
        <v>0</v>
      </c>
      <c r="O321" s="23">
        <v>0</v>
      </c>
    </row>
    <row r="322" spans="1:15" ht="16.7" customHeight="1" x14ac:dyDescent="0.25">
      <c r="A322" s="28" t="s">
        <v>617</v>
      </c>
      <c r="B322" s="29">
        <v>5</v>
      </c>
      <c r="C322" s="29">
        <v>1</v>
      </c>
      <c r="D322" s="30">
        <v>4</v>
      </c>
      <c r="E322" s="29">
        <v>0</v>
      </c>
      <c r="F322" s="29">
        <v>0</v>
      </c>
      <c r="G322" s="29">
        <v>0</v>
      </c>
      <c r="H322" s="29">
        <v>1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3</v>
      </c>
      <c r="O322" s="29">
        <v>0</v>
      </c>
    </row>
    <row r="323" spans="1:15" x14ac:dyDescent="0.25">
      <c r="A323" s="12" t="s">
        <v>618</v>
      </c>
      <c r="B323" s="13">
        <v>5</v>
      </c>
      <c r="C323" s="13">
        <v>1</v>
      </c>
      <c r="D323" s="31">
        <v>4</v>
      </c>
      <c r="E323" s="13">
        <v>0</v>
      </c>
      <c r="F323" s="13">
        <v>0</v>
      </c>
      <c r="G323" s="13">
        <v>0</v>
      </c>
      <c r="H323" s="13">
        <v>1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3</v>
      </c>
      <c r="O323" s="23">
        <v>0</v>
      </c>
    </row>
    <row r="324" spans="1:15" ht="16.7" customHeight="1" x14ac:dyDescent="0.25">
      <c r="A324" s="28" t="s">
        <v>619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2" t="s">
        <v>621</v>
      </c>
      <c r="B326" s="29">
        <v>18926</v>
      </c>
      <c r="C326" s="29">
        <v>19267</v>
      </c>
      <c r="D326" s="30">
        <v>-1.7698655732599801E-2</v>
      </c>
      <c r="E326" s="29">
        <v>2071</v>
      </c>
      <c r="F326" s="29">
        <v>798</v>
      </c>
      <c r="G326" s="29">
        <v>2545</v>
      </c>
      <c r="H326" s="29">
        <v>1722</v>
      </c>
      <c r="I326" s="29">
        <v>19</v>
      </c>
      <c r="J326" s="29">
        <v>14</v>
      </c>
      <c r="K326" s="29">
        <v>8</v>
      </c>
      <c r="L326" s="29">
        <v>7</v>
      </c>
      <c r="M326" s="29">
        <v>58</v>
      </c>
      <c r="N326" s="29">
        <v>47</v>
      </c>
      <c r="O326" s="29">
        <v>2271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88" t="s">
        <v>624</v>
      </c>
      <c r="B5" s="12" t="s">
        <v>625</v>
      </c>
      <c r="C5" s="23">
        <v>0</v>
      </c>
    </row>
    <row r="6" spans="1:3" x14ac:dyDescent="0.25">
      <c r="A6" s="189"/>
      <c r="B6" s="12" t="s">
        <v>309</v>
      </c>
      <c r="C6" s="23">
        <v>325</v>
      </c>
    </row>
    <row r="7" spans="1:3" x14ac:dyDescent="0.25">
      <c r="A7" s="189"/>
      <c r="B7" s="12" t="s">
        <v>626</v>
      </c>
      <c r="C7" s="23">
        <v>6</v>
      </c>
    </row>
    <row r="8" spans="1:3" x14ac:dyDescent="0.25">
      <c r="A8" s="189"/>
      <c r="B8" s="12" t="s">
        <v>627</v>
      </c>
      <c r="C8" s="23">
        <v>4</v>
      </c>
    </row>
    <row r="9" spans="1:3" x14ac:dyDescent="0.25">
      <c r="A9" s="189"/>
      <c r="B9" s="12" t="s">
        <v>628</v>
      </c>
      <c r="C9" s="23">
        <v>90</v>
      </c>
    </row>
    <row r="10" spans="1:3" x14ac:dyDescent="0.25">
      <c r="A10" s="189"/>
      <c r="B10" s="12" t="s">
        <v>629</v>
      </c>
      <c r="C10" s="23">
        <v>28</v>
      </c>
    </row>
    <row r="11" spans="1:3" x14ac:dyDescent="0.25">
      <c r="A11" s="189"/>
      <c r="B11" s="12" t="s">
        <v>630</v>
      </c>
      <c r="C11" s="23">
        <v>117</v>
      </c>
    </row>
    <row r="12" spans="1:3" x14ac:dyDescent="0.25">
      <c r="A12" s="189"/>
      <c r="B12" s="12" t="s">
        <v>405</v>
      </c>
      <c r="C12" s="23">
        <v>96</v>
      </c>
    </row>
    <row r="13" spans="1:3" x14ac:dyDescent="0.25">
      <c r="A13" s="189"/>
      <c r="B13" s="12" t="s">
        <v>631</v>
      </c>
      <c r="C13" s="23">
        <v>6</v>
      </c>
    </row>
    <row r="14" spans="1:3" x14ac:dyDescent="0.25">
      <c r="A14" s="189"/>
      <c r="B14" s="12" t="s">
        <v>632</v>
      </c>
      <c r="C14" s="23">
        <v>2</v>
      </c>
    </row>
    <row r="15" spans="1:3" x14ac:dyDescent="0.25">
      <c r="A15" s="189"/>
      <c r="B15" s="12" t="s">
        <v>475</v>
      </c>
      <c r="C15" s="23">
        <v>4</v>
      </c>
    </row>
    <row r="16" spans="1:3" x14ac:dyDescent="0.25">
      <c r="A16" s="189"/>
      <c r="B16" s="12" t="s">
        <v>633</v>
      </c>
      <c r="C16" s="23">
        <v>26</v>
      </c>
    </row>
    <row r="17" spans="1:3" x14ac:dyDescent="0.25">
      <c r="A17" s="189"/>
      <c r="B17" s="12" t="s">
        <v>634</v>
      </c>
      <c r="C17" s="23">
        <v>0</v>
      </c>
    </row>
    <row r="18" spans="1:3" x14ac:dyDescent="0.25">
      <c r="A18" s="189"/>
      <c r="B18" s="12" t="s">
        <v>635</v>
      </c>
      <c r="C18" s="23">
        <v>0</v>
      </c>
    </row>
    <row r="19" spans="1:3" x14ac:dyDescent="0.25">
      <c r="A19" s="189"/>
      <c r="B19" s="12" t="s">
        <v>636</v>
      </c>
      <c r="C19" s="23">
        <v>4</v>
      </c>
    </row>
    <row r="20" spans="1:3" x14ac:dyDescent="0.25">
      <c r="A20" s="189"/>
      <c r="B20" s="12" t="s">
        <v>637</v>
      </c>
      <c r="C20" s="23">
        <v>0</v>
      </c>
    </row>
    <row r="21" spans="1:3" x14ac:dyDescent="0.25">
      <c r="A21" s="190"/>
      <c r="B21" s="12" t="s">
        <v>105</v>
      </c>
      <c r="C21" s="23">
        <v>156</v>
      </c>
    </row>
    <row r="22" spans="1:3" x14ac:dyDescent="0.25">
      <c r="A22" s="188" t="s">
        <v>638</v>
      </c>
      <c r="B22" s="12" t="s">
        <v>639</v>
      </c>
      <c r="C22" s="23">
        <v>0</v>
      </c>
    </row>
    <row r="23" spans="1:3" x14ac:dyDescent="0.25">
      <c r="A23" s="189"/>
      <c r="B23" s="12" t="s">
        <v>640</v>
      </c>
      <c r="C23" s="23">
        <v>0</v>
      </c>
    </row>
    <row r="24" spans="1:3" x14ac:dyDescent="0.25">
      <c r="A24" s="190"/>
      <c r="B24" s="15" t="s">
        <v>641</v>
      </c>
      <c r="C24" s="33">
        <v>24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169</v>
      </c>
    </row>
    <row r="27" spans="1:3" x14ac:dyDescent="0.25">
      <c r="A27" s="188" t="s">
        <v>281</v>
      </c>
      <c r="B27" s="12" t="s">
        <v>644</v>
      </c>
      <c r="C27" s="23">
        <v>5</v>
      </c>
    </row>
    <row r="28" spans="1:3" x14ac:dyDescent="0.25">
      <c r="A28" s="189"/>
      <c r="B28" s="12" t="s">
        <v>645</v>
      </c>
      <c r="C28" s="23">
        <v>7</v>
      </c>
    </row>
    <row r="29" spans="1:3" x14ac:dyDescent="0.25">
      <c r="A29" s="189"/>
      <c r="B29" s="12" t="s">
        <v>646</v>
      </c>
      <c r="C29" s="23">
        <v>2</v>
      </c>
    </row>
    <row r="30" spans="1:3" x14ac:dyDescent="0.25">
      <c r="A30" s="190"/>
      <c r="B30" s="12" t="s">
        <v>647</v>
      </c>
      <c r="C30" s="23">
        <v>24</v>
      </c>
    </row>
    <row r="31" spans="1:3" ht="16.7" customHeight="1" x14ac:dyDescent="0.25">
      <c r="A31" s="11" t="s">
        <v>648</v>
      </c>
      <c r="B31" s="18"/>
      <c r="C31" s="23">
        <v>0</v>
      </c>
    </row>
    <row r="32" spans="1:3" ht="16.7" customHeight="1" x14ac:dyDescent="0.25">
      <c r="A32" s="11" t="s">
        <v>649</v>
      </c>
      <c r="B32" s="18"/>
      <c r="C32" s="23">
        <v>145</v>
      </c>
    </row>
    <row r="33" spans="1:3" ht="16.7" customHeight="1" x14ac:dyDescent="0.25">
      <c r="A33" s="11" t="s">
        <v>650</v>
      </c>
      <c r="B33" s="18"/>
      <c r="C33" s="23">
        <v>33</v>
      </c>
    </row>
    <row r="34" spans="1:3" ht="16.7" customHeight="1" x14ac:dyDescent="0.25">
      <c r="A34" s="11" t="s">
        <v>651</v>
      </c>
      <c r="B34" s="18"/>
      <c r="C34" s="23">
        <v>0</v>
      </c>
    </row>
    <row r="35" spans="1:3" ht="16.7" customHeight="1" x14ac:dyDescent="0.25">
      <c r="A35" s="11" t="s">
        <v>652</v>
      </c>
      <c r="B35" s="18"/>
      <c r="C35" s="23">
        <v>4</v>
      </c>
    </row>
    <row r="36" spans="1:3" ht="16.7" customHeight="1" x14ac:dyDescent="0.25">
      <c r="A36" s="11" t="s">
        <v>653</v>
      </c>
      <c r="B36" s="18"/>
      <c r="C36" s="23">
        <v>6</v>
      </c>
    </row>
    <row r="37" spans="1:3" ht="16.7" customHeight="1" x14ac:dyDescent="0.25">
      <c r="A37" s="11" t="s">
        <v>641</v>
      </c>
      <c r="B37" s="18"/>
      <c r="C37" s="23">
        <v>67</v>
      </c>
    </row>
    <row r="38" spans="1:3" x14ac:dyDescent="0.25">
      <c r="A38" s="188" t="s">
        <v>654</v>
      </c>
      <c r="B38" s="12" t="s">
        <v>655</v>
      </c>
      <c r="C38" s="23">
        <v>2</v>
      </c>
    </row>
    <row r="39" spans="1:3" x14ac:dyDescent="0.25">
      <c r="A39" s="189"/>
      <c r="B39" s="12" t="s">
        <v>656</v>
      </c>
      <c r="C39" s="23">
        <v>20</v>
      </c>
    </row>
    <row r="40" spans="1:3" x14ac:dyDescent="0.25">
      <c r="A40" s="189"/>
      <c r="B40" s="12" t="s">
        <v>657</v>
      </c>
      <c r="C40" s="23">
        <v>13</v>
      </c>
    </row>
    <row r="41" spans="1:3" x14ac:dyDescent="0.25">
      <c r="A41" s="189"/>
      <c r="B41" s="12" t="s">
        <v>658</v>
      </c>
      <c r="C41" s="23">
        <v>0</v>
      </c>
    </row>
    <row r="42" spans="1:3" x14ac:dyDescent="0.25">
      <c r="A42" s="190"/>
      <c r="B42" s="15" t="s">
        <v>659</v>
      </c>
      <c r="C42" s="33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13</v>
      </c>
    </row>
    <row r="45" spans="1:3" x14ac:dyDescent="0.25">
      <c r="A45" s="188" t="s">
        <v>75</v>
      </c>
      <c r="B45" s="12" t="s">
        <v>661</v>
      </c>
      <c r="C45" s="23">
        <v>21</v>
      </c>
    </row>
    <row r="46" spans="1:3" x14ac:dyDescent="0.25">
      <c r="A46" s="190"/>
      <c r="B46" s="12" t="s">
        <v>662</v>
      </c>
      <c r="C46" s="23">
        <v>142</v>
      </c>
    </row>
    <row r="47" spans="1:3" x14ac:dyDescent="0.25">
      <c r="A47" s="188" t="s">
        <v>663</v>
      </c>
      <c r="B47" s="12" t="s">
        <v>664</v>
      </c>
      <c r="C47" s="23">
        <v>0</v>
      </c>
    </row>
    <row r="48" spans="1:3" x14ac:dyDescent="0.25">
      <c r="A48" s="190"/>
      <c r="B48" s="15" t="s">
        <v>665</v>
      </c>
      <c r="C48" s="33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88" t="s">
        <v>203</v>
      </c>
      <c r="B50" s="12" t="s">
        <v>16</v>
      </c>
      <c r="C50" s="23">
        <v>867</v>
      </c>
    </row>
    <row r="51" spans="1:3" x14ac:dyDescent="0.25">
      <c r="A51" s="189"/>
      <c r="B51" s="12" t="s">
        <v>667</v>
      </c>
      <c r="C51" s="23">
        <v>0</v>
      </c>
    </row>
    <row r="52" spans="1:3" x14ac:dyDescent="0.25">
      <c r="A52" s="189"/>
      <c r="B52" s="12" t="s">
        <v>668</v>
      </c>
      <c r="C52" s="23">
        <v>0</v>
      </c>
    </row>
    <row r="53" spans="1:3" x14ac:dyDescent="0.25">
      <c r="A53" s="189"/>
      <c r="B53" s="12" t="s">
        <v>669</v>
      </c>
      <c r="C53" s="23">
        <v>48</v>
      </c>
    </row>
    <row r="54" spans="1:3" x14ac:dyDescent="0.25">
      <c r="A54" s="190"/>
      <c r="B54" s="12" t="s">
        <v>670</v>
      </c>
      <c r="C54" s="23">
        <v>19</v>
      </c>
    </row>
    <row r="55" spans="1:3" x14ac:dyDescent="0.25">
      <c r="A55" s="188" t="s">
        <v>671</v>
      </c>
      <c r="B55" s="12" t="s">
        <v>672</v>
      </c>
      <c r="C55" s="23">
        <v>380</v>
      </c>
    </row>
    <row r="56" spans="1:3" x14ac:dyDescent="0.25">
      <c r="A56" s="189"/>
      <c r="B56" s="12" t="s">
        <v>673</v>
      </c>
      <c r="C56" s="23">
        <v>43</v>
      </c>
    </row>
    <row r="57" spans="1:3" x14ac:dyDescent="0.25">
      <c r="A57" s="189"/>
      <c r="B57" s="12" t="s">
        <v>674</v>
      </c>
      <c r="C57" s="23">
        <v>2</v>
      </c>
    </row>
    <row r="58" spans="1:3" x14ac:dyDescent="0.25">
      <c r="A58" s="189"/>
      <c r="B58" s="12" t="s">
        <v>675</v>
      </c>
      <c r="C58" s="23">
        <v>198</v>
      </c>
    </row>
    <row r="59" spans="1:3" x14ac:dyDescent="0.25">
      <c r="A59" s="190"/>
      <c r="B59" s="15" t="s">
        <v>670</v>
      </c>
      <c r="C59" s="33">
        <v>84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30</v>
      </c>
    </row>
    <row r="62" spans="1:3" ht="16.7" customHeight="1" x14ac:dyDescent="0.25">
      <c r="A62" s="11" t="s">
        <v>678</v>
      </c>
      <c r="B62" s="18"/>
      <c r="C62" s="23">
        <v>10</v>
      </c>
    </row>
    <row r="63" spans="1:3" ht="16.7" customHeight="1" x14ac:dyDescent="0.25">
      <c r="A63" s="11" t="s">
        <v>679</v>
      </c>
      <c r="B63" s="18"/>
      <c r="C63" s="23">
        <v>325</v>
      </c>
    </row>
    <row r="64" spans="1:3" x14ac:dyDescent="0.25">
      <c r="A64" s="188" t="s">
        <v>680</v>
      </c>
      <c r="B64" s="12" t="s">
        <v>681</v>
      </c>
      <c r="C64" s="23">
        <v>0</v>
      </c>
    </row>
    <row r="65" spans="1:3" x14ac:dyDescent="0.25">
      <c r="A65" s="190"/>
      <c r="B65" s="12" t="s">
        <v>682</v>
      </c>
      <c r="C65" s="23">
        <v>18</v>
      </c>
    </row>
    <row r="66" spans="1:3" ht="16.7" customHeight="1" x14ac:dyDescent="0.25">
      <c r="A66" s="11" t="s">
        <v>683</v>
      </c>
      <c r="B66" s="18"/>
      <c r="C66" s="23">
        <v>1</v>
      </c>
    </row>
    <row r="67" spans="1:3" ht="16.7" customHeight="1" x14ac:dyDescent="0.25">
      <c r="A67" s="11" t="s">
        <v>684</v>
      </c>
      <c r="B67" s="18"/>
      <c r="C67" s="23">
        <v>21</v>
      </c>
    </row>
    <row r="68" spans="1:3" ht="16.7" customHeight="1" x14ac:dyDescent="0.25">
      <c r="A68" s="11" t="s">
        <v>685</v>
      </c>
      <c r="B68" s="18"/>
      <c r="C68" s="23">
        <v>0</v>
      </c>
    </row>
    <row r="69" spans="1:3" ht="16.7" customHeight="1" x14ac:dyDescent="0.25">
      <c r="A69" s="11" t="s">
        <v>686</v>
      </c>
      <c r="B69" s="18"/>
      <c r="C69" s="23">
        <v>12</v>
      </c>
    </row>
    <row r="70" spans="1:3" ht="16.7" customHeight="1" x14ac:dyDescent="0.25">
      <c r="A70" s="11" t="s">
        <v>687</v>
      </c>
      <c r="B70" s="18"/>
      <c r="C70" s="23">
        <v>0</v>
      </c>
    </row>
    <row r="71" spans="1:3" ht="16.7" customHeight="1" x14ac:dyDescent="0.25">
      <c r="A71" s="11" t="s">
        <v>688</v>
      </c>
      <c r="B71" s="19"/>
      <c r="C71" s="33">
        <v>0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4" t="s">
        <v>689</v>
      </c>
    </row>
    <row r="3" spans="1:3" x14ac:dyDescent="0.25">
      <c r="A3" s="4"/>
    </row>
    <row r="4" spans="1:3" ht="18.399999999999999" customHeight="1" x14ac:dyDescent="0.25">
      <c r="A4" s="5"/>
      <c r="B4" s="35" t="s">
        <v>690</v>
      </c>
    </row>
    <row r="5" spans="1:3" x14ac:dyDescent="0.25">
      <c r="A5" s="199" t="s">
        <v>691</v>
      </c>
      <c r="B5" s="37" t="s">
        <v>692</v>
      </c>
      <c r="C5" s="38">
        <v>260</v>
      </c>
    </row>
    <row r="6" spans="1:3" x14ac:dyDescent="0.25">
      <c r="A6" s="200"/>
      <c r="B6" s="37" t="s">
        <v>287</v>
      </c>
      <c r="C6" s="38">
        <v>229</v>
      </c>
    </row>
    <row r="7" spans="1:3" x14ac:dyDescent="0.25">
      <c r="A7" s="200"/>
      <c r="B7" s="37" t="s">
        <v>693</v>
      </c>
      <c r="C7" s="38">
        <v>190</v>
      </c>
    </row>
    <row r="8" spans="1:3" x14ac:dyDescent="0.25">
      <c r="A8" s="200"/>
      <c r="B8" s="37" t="s">
        <v>694</v>
      </c>
      <c r="C8" s="38">
        <v>0</v>
      </c>
    </row>
    <row r="9" spans="1:3" x14ac:dyDescent="0.25">
      <c r="A9" s="200"/>
      <c r="B9" s="37" t="s">
        <v>695</v>
      </c>
      <c r="C9" s="38">
        <v>0</v>
      </c>
    </row>
    <row r="10" spans="1:3" x14ac:dyDescent="0.25">
      <c r="A10" s="200"/>
      <c r="B10" s="37" t="s">
        <v>696</v>
      </c>
      <c r="C10" s="38">
        <v>0</v>
      </c>
    </row>
    <row r="11" spans="1:3" x14ac:dyDescent="0.25">
      <c r="A11" s="201"/>
      <c r="B11" s="37" t="s">
        <v>697</v>
      </c>
      <c r="C11" s="38">
        <v>0</v>
      </c>
    </row>
    <row r="12" spans="1:3" x14ac:dyDescent="0.25">
      <c r="A12" s="199" t="s">
        <v>698</v>
      </c>
      <c r="B12" s="37" t="s">
        <v>58</v>
      </c>
      <c r="C12" s="38">
        <v>415</v>
      </c>
    </row>
    <row r="13" spans="1:3" x14ac:dyDescent="0.25">
      <c r="A13" s="200"/>
      <c r="B13" s="37" t="s">
        <v>699</v>
      </c>
      <c r="C13" s="38">
        <v>203</v>
      </c>
    </row>
    <row r="14" spans="1:3" x14ac:dyDescent="0.25">
      <c r="A14" s="200"/>
      <c r="B14" s="37" t="s">
        <v>700</v>
      </c>
      <c r="C14" s="38">
        <v>279</v>
      </c>
    </row>
    <row r="15" spans="1:3" x14ac:dyDescent="0.25">
      <c r="A15" s="201"/>
      <c r="B15" s="39" t="s">
        <v>701</v>
      </c>
      <c r="C15" s="40">
        <v>136</v>
      </c>
    </row>
    <row r="16" spans="1:3" ht="18.399999999999999" customHeight="1" x14ac:dyDescent="0.25">
      <c r="A16" s="5"/>
      <c r="B16" s="35" t="s">
        <v>702</v>
      </c>
    </row>
    <row r="17" spans="1:3" ht="16.7" customHeight="1" x14ac:dyDescent="0.25">
      <c r="A17" s="36" t="s">
        <v>703</v>
      </c>
      <c r="B17" s="18"/>
      <c r="C17" s="38">
        <v>0</v>
      </c>
    </row>
    <row r="18" spans="1:3" ht="16.7" customHeight="1" x14ac:dyDescent="0.25">
      <c r="A18" s="36" t="s">
        <v>704</v>
      </c>
      <c r="B18" s="18"/>
      <c r="C18" s="38">
        <v>0</v>
      </c>
    </row>
    <row r="19" spans="1:3" ht="16.7" customHeight="1" x14ac:dyDescent="0.25">
      <c r="A19" s="36" t="s">
        <v>705</v>
      </c>
      <c r="B19" s="18"/>
      <c r="C19" s="38">
        <v>0</v>
      </c>
    </row>
    <row r="20" spans="1:3" ht="16.7" customHeight="1" x14ac:dyDescent="0.25">
      <c r="A20" s="36" t="s">
        <v>706</v>
      </c>
      <c r="B20" s="18"/>
      <c r="C20" s="38">
        <v>0</v>
      </c>
    </row>
    <row r="21" spans="1:3" ht="16.7" customHeight="1" x14ac:dyDescent="0.25">
      <c r="A21" s="36" t="s">
        <v>707</v>
      </c>
      <c r="B21" s="18"/>
      <c r="C21" s="38">
        <v>43</v>
      </c>
    </row>
    <row r="22" spans="1:3" ht="16.7" customHeight="1" x14ac:dyDescent="0.25">
      <c r="A22" s="36" t="s">
        <v>708</v>
      </c>
      <c r="B22" s="18"/>
      <c r="C22" s="38">
        <v>25</v>
      </c>
    </row>
    <row r="23" spans="1:3" ht="16.7" customHeight="1" x14ac:dyDescent="0.25">
      <c r="A23" s="36" t="s">
        <v>709</v>
      </c>
      <c r="B23" s="18"/>
      <c r="C23" s="38">
        <v>22</v>
      </c>
    </row>
    <row r="24" spans="1:3" ht="16.7" customHeight="1" x14ac:dyDescent="0.25">
      <c r="A24" s="36" t="s">
        <v>710</v>
      </c>
      <c r="B24" s="18"/>
      <c r="C24" s="38">
        <v>0</v>
      </c>
    </row>
    <row r="25" spans="1:3" ht="16.7" customHeight="1" x14ac:dyDescent="0.25">
      <c r="A25" s="36" t="s">
        <v>711</v>
      </c>
      <c r="B25" s="18"/>
      <c r="C25" s="38">
        <v>0</v>
      </c>
    </row>
    <row r="26" spans="1:3" ht="16.7" customHeight="1" x14ac:dyDescent="0.25">
      <c r="A26" s="36" t="s">
        <v>712</v>
      </c>
      <c r="B26" s="19"/>
      <c r="C26" s="40">
        <v>1</v>
      </c>
    </row>
    <row r="28" spans="1:3" ht="18.399999999999999" customHeight="1" x14ac:dyDescent="0.25">
      <c r="A28" s="5"/>
      <c r="B28" s="35" t="s">
        <v>713</v>
      </c>
    </row>
    <row r="29" spans="1:3" ht="16.7" customHeight="1" x14ac:dyDescent="0.25">
      <c r="A29" s="36" t="s">
        <v>714</v>
      </c>
      <c r="B29" s="18"/>
      <c r="C29" s="38">
        <v>0</v>
      </c>
    </row>
    <row r="30" spans="1:3" ht="16.7" customHeight="1" x14ac:dyDescent="0.25">
      <c r="A30" s="36" t="s">
        <v>715</v>
      </c>
      <c r="B30" s="18"/>
      <c r="C30" s="38">
        <v>1</v>
      </c>
    </row>
    <row r="31" spans="1:3" ht="16.7" customHeight="1" x14ac:dyDescent="0.25">
      <c r="A31" s="36" t="s">
        <v>716</v>
      </c>
      <c r="B31" s="18"/>
      <c r="C31" s="38">
        <v>36</v>
      </c>
    </row>
    <row r="32" spans="1:3" ht="16.7" customHeight="1" x14ac:dyDescent="0.25">
      <c r="A32" s="36" t="s">
        <v>717</v>
      </c>
      <c r="B32" s="18"/>
      <c r="C32" s="38">
        <v>40</v>
      </c>
    </row>
    <row r="33" spans="1:6" ht="16.7" customHeight="1" x14ac:dyDescent="0.25">
      <c r="A33" s="36" t="s">
        <v>718</v>
      </c>
      <c r="B33" s="18"/>
      <c r="C33" s="38">
        <v>4</v>
      </c>
    </row>
    <row r="34" spans="1:6" ht="16.7" customHeight="1" x14ac:dyDescent="0.25">
      <c r="A34" s="36" t="s">
        <v>719</v>
      </c>
      <c r="B34" s="18"/>
      <c r="C34" s="38">
        <v>33</v>
      </c>
    </row>
    <row r="35" spans="1:6" ht="16.7" customHeight="1" x14ac:dyDescent="0.25">
      <c r="A35" s="36" t="s">
        <v>720</v>
      </c>
      <c r="B35" s="18"/>
      <c r="C35" s="38">
        <v>3</v>
      </c>
    </row>
    <row r="36" spans="1:6" ht="16.7" customHeight="1" x14ac:dyDescent="0.25">
      <c r="A36" s="36" t="s">
        <v>721</v>
      </c>
      <c r="B36" s="19"/>
      <c r="C36" s="40">
        <v>0</v>
      </c>
    </row>
    <row r="38" spans="1:6" ht="18.399999999999999" customHeight="1" x14ac:dyDescent="0.25">
      <c r="A38" s="5"/>
      <c r="B38" s="35" t="s">
        <v>722</v>
      </c>
    </row>
    <row r="39" spans="1:6" ht="16.7" customHeight="1" x14ac:dyDescent="0.25">
      <c r="A39" s="7"/>
      <c r="B39" s="8"/>
      <c r="C39" s="41" t="s">
        <v>98</v>
      </c>
      <c r="D39" s="41" t="s">
        <v>723</v>
      </c>
      <c r="E39" s="41" t="s">
        <v>700</v>
      </c>
      <c r="F39" s="41" t="s">
        <v>699</v>
      </c>
    </row>
    <row r="40" spans="1:6" x14ac:dyDescent="0.25">
      <c r="A40" s="199" t="s">
        <v>624</v>
      </c>
      <c r="B40" s="37" t="s">
        <v>724</v>
      </c>
      <c r="C40" s="42">
        <v>0</v>
      </c>
      <c r="D40" s="42">
        <v>0</v>
      </c>
      <c r="E40" s="42">
        <v>0</v>
      </c>
      <c r="F40" s="38">
        <v>0</v>
      </c>
    </row>
    <row r="41" spans="1:6" x14ac:dyDescent="0.25">
      <c r="A41" s="200"/>
      <c r="B41" s="37" t="s">
        <v>725</v>
      </c>
      <c r="C41" s="42">
        <v>0</v>
      </c>
      <c r="D41" s="42">
        <v>0</v>
      </c>
      <c r="E41" s="42">
        <v>0</v>
      </c>
      <c r="F41" s="38">
        <v>0</v>
      </c>
    </row>
    <row r="42" spans="1:6" x14ac:dyDescent="0.25">
      <c r="A42" s="200"/>
      <c r="B42" s="37" t="s">
        <v>726</v>
      </c>
      <c r="C42" s="42">
        <v>0</v>
      </c>
      <c r="D42" s="42">
        <v>0</v>
      </c>
      <c r="E42" s="42">
        <v>0</v>
      </c>
      <c r="F42" s="38">
        <v>0</v>
      </c>
    </row>
    <row r="43" spans="1:6" x14ac:dyDescent="0.25">
      <c r="A43" s="200"/>
      <c r="B43" s="37" t="s">
        <v>727</v>
      </c>
      <c r="C43" s="42">
        <v>0</v>
      </c>
      <c r="D43" s="42">
        <v>0</v>
      </c>
      <c r="E43" s="42">
        <v>0</v>
      </c>
      <c r="F43" s="38">
        <v>0</v>
      </c>
    </row>
    <row r="44" spans="1:6" x14ac:dyDescent="0.25">
      <c r="A44" s="200"/>
      <c r="B44" s="37" t="s">
        <v>309</v>
      </c>
      <c r="C44" s="42">
        <v>69</v>
      </c>
      <c r="D44" s="42">
        <v>54</v>
      </c>
      <c r="E44" s="42">
        <v>43</v>
      </c>
      <c r="F44" s="38">
        <v>17</v>
      </c>
    </row>
    <row r="45" spans="1:6" x14ac:dyDescent="0.25">
      <c r="A45" s="200"/>
      <c r="B45" s="37" t="s">
        <v>728</v>
      </c>
      <c r="C45" s="42">
        <v>134</v>
      </c>
      <c r="D45" s="42">
        <v>102</v>
      </c>
      <c r="E45" s="42">
        <v>81</v>
      </c>
      <c r="F45" s="38">
        <v>23</v>
      </c>
    </row>
    <row r="46" spans="1:6" x14ac:dyDescent="0.25">
      <c r="A46" s="200"/>
      <c r="B46" s="37" t="s">
        <v>729</v>
      </c>
      <c r="C46" s="42">
        <v>35</v>
      </c>
      <c r="D46" s="42">
        <v>26</v>
      </c>
      <c r="E46" s="42">
        <v>21</v>
      </c>
      <c r="F46" s="38">
        <v>4</v>
      </c>
    </row>
    <row r="47" spans="1:6" x14ac:dyDescent="0.25">
      <c r="A47" s="200"/>
      <c r="B47" s="37" t="s">
        <v>730</v>
      </c>
      <c r="C47" s="42">
        <v>0</v>
      </c>
      <c r="D47" s="42">
        <v>0</v>
      </c>
      <c r="E47" s="42">
        <v>0</v>
      </c>
      <c r="F47" s="38">
        <v>0</v>
      </c>
    </row>
    <row r="48" spans="1:6" x14ac:dyDescent="0.25">
      <c r="A48" s="200"/>
      <c r="B48" s="37" t="s">
        <v>731</v>
      </c>
      <c r="C48" s="42">
        <v>0</v>
      </c>
      <c r="D48" s="42">
        <v>0</v>
      </c>
      <c r="E48" s="42">
        <v>0</v>
      </c>
      <c r="F48" s="38">
        <v>0</v>
      </c>
    </row>
    <row r="49" spans="1:6" x14ac:dyDescent="0.25">
      <c r="A49" s="200"/>
      <c r="B49" s="37" t="s">
        <v>732</v>
      </c>
      <c r="C49" s="42">
        <v>65</v>
      </c>
      <c r="D49" s="42">
        <v>56</v>
      </c>
      <c r="E49" s="42">
        <v>41</v>
      </c>
      <c r="F49" s="38">
        <v>8</v>
      </c>
    </row>
    <row r="50" spans="1:6" x14ac:dyDescent="0.25">
      <c r="A50" s="200"/>
      <c r="B50" s="37" t="s">
        <v>733</v>
      </c>
      <c r="C50" s="42">
        <v>27</v>
      </c>
      <c r="D50" s="42">
        <v>21</v>
      </c>
      <c r="E50" s="42">
        <v>16</v>
      </c>
      <c r="F50" s="38">
        <v>3</v>
      </c>
    </row>
    <row r="51" spans="1:6" x14ac:dyDescent="0.25">
      <c r="A51" s="200"/>
      <c r="B51" s="37" t="s">
        <v>734</v>
      </c>
      <c r="C51" s="42">
        <v>0</v>
      </c>
      <c r="D51" s="42">
        <v>0</v>
      </c>
      <c r="E51" s="42">
        <v>0</v>
      </c>
      <c r="F51" s="38">
        <v>0</v>
      </c>
    </row>
    <row r="52" spans="1:6" x14ac:dyDescent="0.25">
      <c r="A52" s="200"/>
      <c r="B52" s="37" t="s">
        <v>347</v>
      </c>
      <c r="C52" s="42">
        <v>0</v>
      </c>
      <c r="D52" s="42">
        <v>0</v>
      </c>
      <c r="E52" s="42">
        <v>0</v>
      </c>
      <c r="F52" s="38">
        <v>0</v>
      </c>
    </row>
    <row r="53" spans="1:6" x14ac:dyDescent="0.25">
      <c r="A53" s="200"/>
      <c r="B53" s="37" t="s">
        <v>735</v>
      </c>
      <c r="C53" s="42">
        <v>0</v>
      </c>
      <c r="D53" s="42">
        <v>0</v>
      </c>
      <c r="E53" s="42">
        <v>0</v>
      </c>
      <c r="F53" s="38">
        <v>0</v>
      </c>
    </row>
    <row r="54" spans="1:6" x14ac:dyDescent="0.25">
      <c r="A54" s="200"/>
      <c r="B54" s="37" t="s">
        <v>736</v>
      </c>
      <c r="C54" s="42">
        <v>0</v>
      </c>
      <c r="D54" s="42">
        <v>0</v>
      </c>
      <c r="E54" s="42">
        <v>0</v>
      </c>
      <c r="F54" s="38">
        <v>0</v>
      </c>
    </row>
    <row r="55" spans="1:6" x14ac:dyDescent="0.25">
      <c r="A55" s="200"/>
      <c r="B55" s="37" t="s">
        <v>737</v>
      </c>
      <c r="C55" s="42">
        <v>0</v>
      </c>
      <c r="D55" s="42">
        <v>0</v>
      </c>
      <c r="E55" s="42">
        <v>0</v>
      </c>
      <c r="F55" s="38">
        <v>0</v>
      </c>
    </row>
    <row r="56" spans="1:6" x14ac:dyDescent="0.25">
      <c r="A56" s="200"/>
      <c r="B56" s="37" t="s">
        <v>738</v>
      </c>
      <c r="C56" s="42">
        <v>85</v>
      </c>
      <c r="D56" s="42">
        <v>66</v>
      </c>
      <c r="E56" s="42">
        <v>48</v>
      </c>
      <c r="F56" s="38">
        <v>22</v>
      </c>
    </row>
    <row r="57" spans="1:6" x14ac:dyDescent="0.25">
      <c r="A57" s="200"/>
      <c r="B57" s="37" t="s">
        <v>739</v>
      </c>
      <c r="C57" s="42">
        <v>0</v>
      </c>
      <c r="D57" s="42">
        <v>0</v>
      </c>
      <c r="E57" s="42">
        <v>0</v>
      </c>
      <c r="F57" s="38">
        <v>0</v>
      </c>
    </row>
    <row r="58" spans="1:6" x14ac:dyDescent="0.25">
      <c r="A58" s="201"/>
      <c r="B58" s="37" t="s">
        <v>740</v>
      </c>
      <c r="C58" s="42">
        <v>0</v>
      </c>
      <c r="D58" s="42">
        <v>0</v>
      </c>
      <c r="E58" s="42">
        <v>0</v>
      </c>
      <c r="F58" s="38">
        <v>0</v>
      </c>
    </row>
    <row r="59" spans="1:6" ht="16.7" customHeight="1" x14ac:dyDescent="0.25">
      <c r="A59" s="197" t="s">
        <v>741</v>
      </c>
      <c r="B59" s="198"/>
      <c r="C59" s="43">
        <v>415</v>
      </c>
      <c r="D59" s="43">
        <v>325</v>
      </c>
      <c r="E59" s="43">
        <v>250</v>
      </c>
      <c r="F59" s="43">
        <v>77</v>
      </c>
    </row>
    <row r="60" spans="1:6" x14ac:dyDescent="0.25">
      <c r="A60" s="199" t="s">
        <v>638</v>
      </c>
      <c r="B60" s="37" t="s">
        <v>742</v>
      </c>
      <c r="C60" s="42">
        <v>21</v>
      </c>
      <c r="D60" s="42">
        <v>21</v>
      </c>
      <c r="E60" s="42">
        <v>17</v>
      </c>
      <c r="F60" s="38">
        <v>0</v>
      </c>
    </row>
    <row r="61" spans="1:6" x14ac:dyDescent="0.25">
      <c r="A61" s="200"/>
      <c r="B61" s="37" t="s">
        <v>743</v>
      </c>
      <c r="C61" s="42">
        <v>4</v>
      </c>
      <c r="D61" s="42">
        <v>4</v>
      </c>
      <c r="E61" s="42">
        <v>3</v>
      </c>
      <c r="F61" s="38">
        <v>0</v>
      </c>
    </row>
    <row r="62" spans="1:6" x14ac:dyDescent="0.25">
      <c r="A62" s="201"/>
      <c r="B62" s="37" t="s">
        <v>105</v>
      </c>
      <c r="C62" s="42">
        <v>2</v>
      </c>
      <c r="D62" s="42">
        <v>2</v>
      </c>
      <c r="E62" s="42">
        <v>0</v>
      </c>
      <c r="F62" s="38">
        <v>0</v>
      </c>
    </row>
    <row r="63" spans="1:6" ht="16.7" customHeight="1" x14ac:dyDescent="0.25">
      <c r="A63" s="197" t="s">
        <v>744</v>
      </c>
      <c r="B63" s="198"/>
      <c r="C63" s="43">
        <v>27</v>
      </c>
      <c r="D63" s="43">
        <v>27</v>
      </c>
      <c r="E63" s="43">
        <v>20</v>
      </c>
      <c r="F63" s="43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88" t="s">
        <v>747</v>
      </c>
      <c r="B5" s="12" t="s">
        <v>748</v>
      </c>
      <c r="C5" s="23">
        <v>860</v>
      </c>
    </row>
    <row r="6" spans="1:3" x14ac:dyDescent="0.25">
      <c r="A6" s="189"/>
      <c r="B6" s="12" t="s">
        <v>692</v>
      </c>
      <c r="C6" s="23">
        <v>721</v>
      </c>
    </row>
    <row r="7" spans="1:3" x14ac:dyDescent="0.25">
      <c r="A7" s="189"/>
      <c r="B7" s="12" t="s">
        <v>749</v>
      </c>
      <c r="C7" s="23">
        <v>511</v>
      </c>
    </row>
    <row r="8" spans="1:3" x14ac:dyDescent="0.25">
      <c r="A8" s="189"/>
      <c r="B8" s="12" t="s">
        <v>750</v>
      </c>
      <c r="C8" s="23">
        <v>415</v>
      </c>
    </row>
    <row r="9" spans="1:3" x14ac:dyDescent="0.25">
      <c r="A9" s="189"/>
      <c r="B9" s="12" t="s">
        <v>694</v>
      </c>
      <c r="C9" s="23">
        <v>0</v>
      </c>
    </row>
    <row r="10" spans="1:3" x14ac:dyDescent="0.25">
      <c r="A10" s="189"/>
      <c r="B10" s="12" t="s">
        <v>695</v>
      </c>
      <c r="C10" s="23">
        <v>0</v>
      </c>
    </row>
    <row r="11" spans="1:3" x14ac:dyDescent="0.25">
      <c r="A11" s="189"/>
      <c r="B11" s="12" t="s">
        <v>751</v>
      </c>
      <c r="C11" s="23">
        <v>0</v>
      </c>
    </row>
    <row r="12" spans="1:3" x14ac:dyDescent="0.25">
      <c r="A12" s="190"/>
      <c r="B12" s="15" t="s">
        <v>752</v>
      </c>
      <c r="C12" s="33">
        <v>2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963</v>
      </c>
    </row>
    <row r="15" spans="1:3" ht="16.7" customHeight="1" x14ac:dyDescent="0.25">
      <c r="A15" s="11" t="s">
        <v>755</v>
      </c>
      <c r="B15" s="18"/>
      <c r="C15" s="23">
        <v>578</v>
      </c>
    </row>
    <row r="16" spans="1:3" ht="16.7" customHeight="1" x14ac:dyDescent="0.25">
      <c r="A16" s="11" t="s">
        <v>756</v>
      </c>
      <c r="B16" s="18"/>
      <c r="C16" s="23">
        <v>299</v>
      </c>
    </row>
    <row r="17" spans="1:3" ht="16.7" customHeight="1" x14ac:dyDescent="0.25">
      <c r="A17" s="11" t="s">
        <v>757</v>
      </c>
      <c r="B17" s="19"/>
      <c r="C17" s="33">
        <v>385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14</v>
      </c>
    </row>
    <row r="20" spans="1:3" ht="16.7" customHeight="1" x14ac:dyDescent="0.25">
      <c r="A20" s="11" t="s">
        <v>760</v>
      </c>
      <c r="B20" s="19"/>
      <c r="C20" s="33">
        <v>139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180</v>
      </c>
    </row>
    <row r="23" spans="1:3" ht="16.7" customHeight="1" x14ac:dyDescent="0.25">
      <c r="A23" s="11" t="s">
        <v>704</v>
      </c>
      <c r="B23" s="18"/>
      <c r="C23" s="23">
        <v>247</v>
      </c>
    </row>
    <row r="24" spans="1:3" ht="16.7" customHeight="1" x14ac:dyDescent="0.25">
      <c r="A24" s="11" t="s">
        <v>705</v>
      </c>
      <c r="B24" s="18"/>
      <c r="C24" s="23">
        <v>389</v>
      </c>
    </row>
    <row r="25" spans="1:3" ht="16.7" customHeight="1" x14ac:dyDescent="0.25">
      <c r="A25" s="11" t="s">
        <v>706</v>
      </c>
      <c r="B25" s="18"/>
      <c r="C25" s="23">
        <v>101</v>
      </c>
    </row>
    <row r="26" spans="1:3" ht="16.7" customHeight="1" x14ac:dyDescent="0.25">
      <c r="A26" s="11" t="s">
        <v>761</v>
      </c>
      <c r="B26" s="19"/>
      <c r="C26" s="33">
        <v>46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0</v>
      </c>
    </row>
    <row r="30" spans="1:3" ht="16.7" customHeight="1" x14ac:dyDescent="0.25">
      <c r="A30" s="11" t="s">
        <v>764</v>
      </c>
      <c r="B30" s="19"/>
      <c r="C30" s="33">
        <v>1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12</v>
      </c>
    </row>
    <row r="33" spans="1:3" ht="16.7" customHeight="1" x14ac:dyDescent="0.25">
      <c r="A33" s="11" t="s">
        <v>766</v>
      </c>
      <c r="B33" s="18"/>
      <c r="C33" s="23">
        <v>29</v>
      </c>
    </row>
    <row r="34" spans="1:3" ht="16.7" customHeight="1" x14ac:dyDescent="0.25">
      <c r="A34" s="11" t="s">
        <v>767</v>
      </c>
      <c r="B34" s="18"/>
      <c r="C34" s="23">
        <v>201</v>
      </c>
    </row>
    <row r="35" spans="1:3" ht="16.7" customHeight="1" x14ac:dyDescent="0.25">
      <c r="A35" s="11" t="s">
        <v>718</v>
      </c>
      <c r="B35" s="18"/>
      <c r="C35" s="23">
        <v>9</v>
      </c>
    </row>
    <row r="36" spans="1:3" ht="16.7" customHeight="1" x14ac:dyDescent="0.25">
      <c r="A36" s="11" t="s">
        <v>768</v>
      </c>
      <c r="B36" s="18"/>
      <c r="C36" s="23">
        <v>73</v>
      </c>
    </row>
    <row r="37" spans="1:3" ht="16.7" customHeight="1" x14ac:dyDescent="0.25">
      <c r="A37" s="11" t="s">
        <v>769</v>
      </c>
      <c r="B37" s="18"/>
      <c r="C37" s="23">
        <v>101</v>
      </c>
    </row>
    <row r="38" spans="1:3" ht="16.7" customHeight="1" x14ac:dyDescent="0.25">
      <c r="A38" s="11" t="s">
        <v>770</v>
      </c>
      <c r="B38" s="19"/>
      <c r="C38" s="33">
        <v>27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5</v>
      </c>
    </row>
    <row r="42" spans="1:3" ht="16.7" customHeight="1" x14ac:dyDescent="0.25">
      <c r="A42" s="11" t="s">
        <v>773</v>
      </c>
      <c r="B42" s="18"/>
      <c r="C42" s="23">
        <v>1</v>
      </c>
    </row>
    <row r="43" spans="1:3" ht="16.7" customHeight="1" x14ac:dyDescent="0.25">
      <c r="A43" s="11" t="s">
        <v>774</v>
      </c>
      <c r="B43" s="19"/>
      <c r="C43" s="33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88" t="s">
        <v>776</v>
      </c>
      <c r="B45" s="12" t="s">
        <v>777</v>
      </c>
      <c r="C45" s="23">
        <v>270</v>
      </c>
    </row>
    <row r="46" spans="1:3" x14ac:dyDescent="0.25">
      <c r="A46" s="189"/>
      <c r="B46" s="12" t="s">
        <v>119</v>
      </c>
      <c r="C46" s="23">
        <v>308</v>
      </c>
    </row>
    <row r="47" spans="1:3" x14ac:dyDescent="0.25">
      <c r="A47" s="189"/>
      <c r="B47" s="12" t="s">
        <v>778</v>
      </c>
      <c r="C47" s="23">
        <v>253</v>
      </c>
    </row>
    <row r="48" spans="1:3" x14ac:dyDescent="0.25">
      <c r="A48" s="190"/>
      <c r="B48" s="15" t="s">
        <v>779</v>
      </c>
      <c r="C48" s="33">
        <v>11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4" t="s">
        <v>98</v>
      </c>
      <c r="D51" s="44" t="s">
        <v>723</v>
      </c>
      <c r="E51" s="44" t="s">
        <v>700</v>
      </c>
      <c r="F51" s="44" t="s">
        <v>699</v>
      </c>
    </row>
    <row r="52" spans="1:6" x14ac:dyDescent="0.25">
      <c r="A52" s="188" t="s">
        <v>624</v>
      </c>
      <c r="B52" s="12" t="s">
        <v>724</v>
      </c>
      <c r="C52" s="13">
        <v>1</v>
      </c>
      <c r="D52" s="13">
        <v>1</v>
      </c>
      <c r="E52" s="13">
        <v>0</v>
      </c>
      <c r="F52" s="23">
        <v>0</v>
      </c>
    </row>
    <row r="53" spans="1:6" x14ac:dyDescent="0.25">
      <c r="A53" s="189"/>
      <c r="B53" s="12" t="s">
        <v>725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89"/>
      <c r="B54" s="12" t="s">
        <v>726</v>
      </c>
      <c r="C54" s="13">
        <v>2</v>
      </c>
      <c r="D54" s="13">
        <v>0</v>
      </c>
      <c r="E54" s="13">
        <v>0</v>
      </c>
      <c r="F54" s="23">
        <v>0</v>
      </c>
    </row>
    <row r="55" spans="1:6" x14ac:dyDescent="0.25">
      <c r="A55" s="189"/>
      <c r="B55" s="12" t="s">
        <v>727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25">
      <c r="A56" s="189"/>
      <c r="B56" s="12" t="s">
        <v>309</v>
      </c>
      <c r="C56" s="13">
        <v>51</v>
      </c>
      <c r="D56" s="13">
        <v>39</v>
      </c>
      <c r="E56" s="13">
        <v>24</v>
      </c>
      <c r="F56" s="23">
        <v>15</v>
      </c>
    </row>
    <row r="57" spans="1:6" x14ac:dyDescent="0.25">
      <c r="A57" s="189"/>
      <c r="B57" s="12" t="s">
        <v>780</v>
      </c>
      <c r="C57" s="13">
        <v>490</v>
      </c>
      <c r="D57" s="13">
        <v>326</v>
      </c>
      <c r="E57" s="13">
        <v>201</v>
      </c>
      <c r="F57" s="23">
        <v>93</v>
      </c>
    </row>
    <row r="58" spans="1:6" x14ac:dyDescent="0.25">
      <c r="A58" s="189"/>
      <c r="B58" s="12" t="s">
        <v>781</v>
      </c>
      <c r="C58" s="13">
        <v>132</v>
      </c>
      <c r="D58" s="13">
        <v>90</v>
      </c>
      <c r="E58" s="13">
        <v>54</v>
      </c>
      <c r="F58" s="23">
        <v>12</v>
      </c>
    </row>
    <row r="59" spans="1:6" x14ac:dyDescent="0.25">
      <c r="A59" s="189"/>
      <c r="B59" s="12" t="s">
        <v>730</v>
      </c>
      <c r="C59" s="13">
        <v>3</v>
      </c>
      <c r="D59" s="13">
        <v>0</v>
      </c>
      <c r="E59" s="13">
        <v>0</v>
      </c>
      <c r="F59" s="23">
        <v>0</v>
      </c>
    </row>
    <row r="60" spans="1:6" x14ac:dyDescent="0.25">
      <c r="A60" s="189"/>
      <c r="B60" s="12" t="s">
        <v>782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25">
      <c r="A61" s="189"/>
      <c r="B61" s="12" t="s">
        <v>783</v>
      </c>
      <c r="C61" s="13">
        <v>202</v>
      </c>
      <c r="D61" s="13">
        <v>149</v>
      </c>
      <c r="E61" s="13">
        <v>115</v>
      </c>
      <c r="F61" s="23">
        <v>72</v>
      </c>
    </row>
    <row r="62" spans="1:6" x14ac:dyDescent="0.25">
      <c r="A62" s="189"/>
      <c r="B62" s="12" t="s">
        <v>784</v>
      </c>
      <c r="C62" s="13">
        <v>120</v>
      </c>
      <c r="D62" s="13">
        <v>99</v>
      </c>
      <c r="E62" s="13">
        <v>67</v>
      </c>
      <c r="F62" s="23">
        <v>28</v>
      </c>
    </row>
    <row r="63" spans="1:6" x14ac:dyDescent="0.25">
      <c r="A63" s="189"/>
      <c r="B63" s="12" t="s">
        <v>734</v>
      </c>
      <c r="C63" s="13">
        <v>1</v>
      </c>
      <c r="D63" s="13">
        <v>0</v>
      </c>
      <c r="E63" s="13">
        <v>0</v>
      </c>
      <c r="F63" s="23">
        <v>0</v>
      </c>
    </row>
    <row r="64" spans="1:6" x14ac:dyDescent="0.25">
      <c r="A64" s="189"/>
      <c r="B64" s="12" t="s">
        <v>347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25">
      <c r="A65" s="189"/>
      <c r="B65" s="12" t="s">
        <v>735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25">
      <c r="A66" s="189"/>
      <c r="B66" s="12" t="s">
        <v>736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25">
      <c r="A67" s="189"/>
      <c r="B67" s="12" t="s">
        <v>737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25">
      <c r="A68" s="189"/>
      <c r="B68" s="12" t="s">
        <v>785</v>
      </c>
      <c r="C68" s="13">
        <v>233</v>
      </c>
      <c r="D68" s="13">
        <v>147</v>
      </c>
      <c r="E68" s="13">
        <v>95</v>
      </c>
      <c r="F68" s="23">
        <v>26</v>
      </c>
    </row>
    <row r="69" spans="1:6" x14ac:dyDescent="0.25">
      <c r="A69" s="189"/>
      <c r="B69" s="12" t="s">
        <v>786</v>
      </c>
      <c r="C69" s="13">
        <v>136</v>
      </c>
      <c r="D69" s="13">
        <v>83</v>
      </c>
      <c r="E69" s="13">
        <v>53</v>
      </c>
      <c r="F69" s="23">
        <v>28</v>
      </c>
    </row>
    <row r="70" spans="1:6" x14ac:dyDescent="0.25">
      <c r="A70" s="189"/>
      <c r="B70" s="12" t="s">
        <v>739</v>
      </c>
      <c r="C70" s="13">
        <v>0</v>
      </c>
      <c r="D70" s="13">
        <v>0</v>
      </c>
      <c r="E70" s="13">
        <v>0</v>
      </c>
      <c r="F70" s="23">
        <v>0</v>
      </c>
    </row>
    <row r="71" spans="1:6" x14ac:dyDescent="0.25">
      <c r="A71" s="190"/>
      <c r="B71" s="12" t="s">
        <v>740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02" t="s">
        <v>741</v>
      </c>
      <c r="B72" s="203"/>
      <c r="C72" s="45">
        <v>1371</v>
      </c>
      <c r="D72" s="45">
        <v>934</v>
      </c>
      <c r="E72" s="45">
        <v>609</v>
      </c>
      <c r="F72" s="45">
        <v>274</v>
      </c>
    </row>
    <row r="73" spans="1:6" x14ac:dyDescent="0.25">
      <c r="A73" s="188" t="s">
        <v>787</v>
      </c>
      <c r="B73" s="12" t="s">
        <v>742</v>
      </c>
      <c r="C73" s="13">
        <v>3</v>
      </c>
      <c r="D73" s="13">
        <v>3</v>
      </c>
      <c r="E73" s="13">
        <v>3</v>
      </c>
      <c r="F73" s="23">
        <v>0</v>
      </c>
    </row>
    <row r="74" spans="1:6" x14ac:dyDescent="0.25">
      <c r="A74" s="189"/>
      <c r="B74" s="12" t="s">
        <v>743</v>
      </c>
      <c r="C74" s="13">
        <v>1</v>
      </c>
      <c r="D74" s="13">
        <v>1</v>
      </c>
      <c r="E74" s="13">
        <v>1</v>
      </c>
      <c r="F74" s="23">
        <v>0</v>
      </c>
    </row>
    <row r="75" spans="1:6" x14ac:dyDescent="0.25">
      <c r="A75" s="190"/>
      <c r="B75" s="12" t="s">
        <v>105</v>
      </c>
      <c r="C75" s="13">
        <v>1</v>
      </c>
      <c r="D75" s="13">
        <v>1</v>
      </c>
      <c r="E75" s="13">
        <v>0</v>
      </c>
      <c r="F75" s="23">
        <v>0</v>
      </c>
    </row>
    <row r="76" spans="1:6" ht="16.7" customHeight="1" x14ac:dyDescent="0.25">
      <c r="A76" s="202" t="s">
        <v>788</v>
      </c>
      <c r="B76" s="203"/>
      <c r="C76" s="45">
        <v>5</v>
      </c>
      <c r="D76" s="45">
        <v>5</v>
      </c>
      <c r="E76" s="45">
        <v>4</v>
      </c>
      <c r="F76" s="45">
        <v>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1</v>
      </c>
    </row>
    <row r="6" spans="1:3" ht="16.7" customHeight="1" x14ac:dyDescent="0.25">
      <c r="A6" s="11" t="s">
        <v>791</v>
      </c>
      <c r="B6" s="18"/>
      <c r="C6" s="23">
        <v>23</v>
      </c>
    </row>
    <row r="7" spans="1:3" ht="16.7" customHeight="1" x14ac:dyDescent="0.25">
      <c r="A7" s="11" t="s">
        <v>792</v>
      </c>
      <c r="B7" s="18"/>
      <c r="C7" s="23">
        <v>9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3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1</v>
      </c>
    </row>
    <row r="16" spans="1:3" ht="16.7" customHeight="1" x14ac:dyDescent="0.25">
      <c r="A16" s="11" t="s">
        <v>800</v>
      </c>
      <c r="B16" s="18"/>
      <c r="C16" s="23">
        <v>137</v>
      </c>
    </row>
    <row r="17" spans="1:3" ht="16.7" customHeight="1" x14ac:dyDescent="0.25">
      <c r="A17" s="11" t="s">
        <v>801</v>
      </c>
      <c r="B17" s="19"/>
      <c r="C17" s="33">
        <v>7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0</v>
      </c>
    </row>
    <row r="20" spans="1:3" ht="16.7" customHeight="1" x14ac:dyDescent="0.25">
      <c r="A20" s="11" t="s">
        <v>804</v>
      </c>
      <c r="B20" s="18"/>
      <c r="C20" s="23">
        <v>0</v>
      </c>
    </row>
    <row r="21" spans="1:3" ht="16.7" customHeight="1" x14ac:dyDescent="0.25">
      <c r="A21" s="11" t="s">
        <v>805</v>
      </c>
      <c r="B21" s="18"/>
      <c r="C21" s="23">
        <v>0</v>
      </c>
    </row>
    <row r="22" spans="1:3" ht="16.7" customHeight="1" x14ac:dyDescent="0.25">
      <c r="A22" s="11" t="s">
        <v>806</v>
      </c>
      <c r="B22" s="19"/>
      <c r="C22" s="33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3</v>
      </c>
    </row>
    <row r="25" spans="1:3" ht="16.7" customHeight="1" x14ac:dyDescent="0.25">
      <c r="A25" s="11" t="s">
        <v>809</v>
      </c>
      <c r="B25" s="18"/>
      <c r="C25" s="23">
        <v>10</v>
      </c>
    </row>
    <row r="26" spans="1:3" ht="16.7" customHeight="1" x14ac:dyDescent="0.25">
      <c r="A26" s="11" t="s">
        <v>810</v>
      </c>
      <c r="B26" s="19"/>
      <c r="C26" s="33">
        <v>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0</v>
      </c>
    </row>
    <row r="6" spans="1:3" ht="16.7" customHeight="1" x14ac:dyDescent="0.25">
      <c r="A6" s="11" t="s">
        <v>814</v>
      </c>
      <c r="B6" s="18"/>
      <c r="C6" s="23">
        <v>27</v>
      </c>
    </row>
    <row r="7" spans="1:3" ht="16.7" customHeight="1" x14ac:dyDescent="0.25">
      <c r="A7" s="11" t="s">
        <v>815</v>
      </c>
      <c r="B7" s="18"/>
      <c r="C7" s="23">
        <v>0</v>
      </c>
    </row>
    <row r="8" spans="1:3" ht="16.7" customHeight="1" x14ac:dyDescent="0.25">
      <c r="A8" s="11" t="s">
        <v>816</v>
      </c>
      <c r="B8" s="18"/>
      <c r="C8" s="23">
        <v>0</v>
      </c>
    </row>
    <row r="9" spans="1:3" ht="16.7" customHeight="1" x14ac:dyDescent="0.25">
      <c r="A9" s="11" t="s">
        <v>817</v>
      </c>
      <c r="B9" s="18"/>
      <c r="C9" s="23">
        <v>9</v>
      </c>
    </row>
    <row r="10" spans="1:3" ht="16.7" customHeight="1" x14ac:dyDescent="0.25">
      <c r="A10" s="11" t="s">
        <v>818</v>
      </c>
      <c r="B10" s="19"/>
      <c r="C10" s="33">
        <v>12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12</v>
      </c>
    </row>
    <row r="14" spans="1:3" ht="16.7" customHeight="1" x14ac:dyDescent="0.25">
      <c r="A14" s="11" t="s">
        <v>821</v>
      </c>
      <c r="B14" s="18"/>
      <c r="C14" s="23">
        <v>3</v>
      </c>
    </row>
    <row r="15" spans="1:3" ht="16.7" customHeight="1" x14ac:dyDescent="0.25">
      <c r="A15" s="11" t="s">
        <v>822</v>
      </c>
      <c r="B15" s="19"/>
      <c r="C15" s="33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0</v>
      </c>
    </row>
    <row r="18" spans="1:3" ht="16.7" customHeight="1" x14ac:dyDescent="0.25">
      <c r="A18" s="11" t="s">
        <v>825</v>
      </c>
      <c r="B18" s="18"/>
      <c r="C18" s="23">
        <v>2</v>
      </c>
    </row>
    <row r="19" spans="1:3" ht="16.7" customHeight="1" x14ac:dyDescent="0.25">
      <c r="A19" s="11" t="s">
        <v>826</v>
      </c>
      <c r="B19" s="19"/>
      <c r="C19" s="33">
        <v>0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3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3</v>
      </c>
    </row>
    <row r="25" spans="1:3" ht="16.7" customHeight="1" x14ac:dyDescent="0.25">
      <c r="A25" s="11" t="s">
        <v>832</v>
      </c>
      <c r="B25" s="19"/>
      <c r="C25" s="33">
        <v>3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0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1</v>
      </c>
    </row>
    <row r="31" spans="1:3" ht="16.7" customHeight="1" x14ac:dyDescent="0.25">
      <c r="A31" s="11" t="s">
        <v>754</v>
      </c>
      <c r="B31" s="18"/>
      <c r="C31" s="23">
        <v>1</v>
      </c>
    </row>
    <row r="32" spans="1:3" ht="16.7" customHeight="1" x14ac:dyDescent="0.25">
      <c r="A32" s="11" t="s">
        <v>837</v>
      </c>
      <c r="B32" s="18"/>
      <c r="C32" s="23">
        <v>0</v>
      </c>
    </row>
    <row r="33" spans="1:3" ht="16.7" customHeight="1" x14ac:dyDescent="0.25">
      <c r="A33" s="11" t="s">
        <v>838</v>
      </c>
      <c r="B33" s="19"/>
      <c r="C33" s="33">
        <v>0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0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0</v>
      </c>
    </row>
    <row r="39" spans="1:3" ht="16.7" customHeight="1" x14ac:dyDescent="0.25">
      <c r="A39" s="11" t="s">
        <v>754</v>
      </c>
      <c r="B39" s="18"/>
      <c r="C39" s="23">
        <v>0</v>
      </c>
    </row>
    <row r="40" spans="1:3" ht="16.7" customHeight="1" x14ac:dyDescent="0.25">
      <c r="A40" s="11" t="s">
        <v>837</v>
      </c>
      <c r="B40" s="19"/>
      <c r="C40" s="33">
        <v>0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0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0</v>
      </c>
    </row>
    <row r="46" spans="1:3" ht="16.7" customHeight="1" x14ac:dyDescent="0.25">
      <c r="A46" s="11" t="s">
        <v>754</v>
      </c>
      <c r="B46" s="18"/>
      <c r="C46" s="23">
        <v>0</v>
      </c>
    </row>
    <row r="47" spans="1:3" ht="16.7" customHeight="1" x14ac:dyDescent="0.25">
      <c r="A47" s="11" t="s">
        <v>837</v>
      </c>
      <c r="B47" s="19"/>
      <c r="C47" s="33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0</v>
      </c>
    </row>
    <row r="53" spans="1:3" ht="16.7" customHeight="1" x14ac:dyDescent="0.25">
      <c r="A53" s="11" t="s">
        <v>754</v>
      </c>
      <c r="B53" s="18"/>
      <c r="C53" s="23">
        <v>0</v>
      </c>
    </row>
    <row r="54" spans="1:3" ht="16.7" customHeight="1" x14ac:dyDescent="0.25">
      <c r="A54" s="11" t="s">
        <v>837</v>
      </c>
      <c r="B54" s="19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472</v>
      </c>
      <c r="B5" s="29">
        <v>408</v>
      </c>
      <c r="C5" s="29">
        <v>354</v>
      </c>
      <c r="D5" s="30">
        <v>0.152542372881356</v>
      </c>
      <c r="E5" s="29">
        <v>796</v>
      </c>
      <c r="F5" s="29">
        <v>444</v>
      </c>
      <c r="G5" s="29">
        <v>187</v>
      </c>
      <c r="H5" s="29">
        <v>201</v>
      </c>
      <c r="I5" s="29">
        <v>0</v>
      </c>
      <c r="J5" s="29">
        <v>0</v>
      </c>
      <c r="K5" s="29">
        <v>1</v>
      </c>
      <c r="L5" s="29">
        <v>0</v>
      </c>
      <c r="M5" s="29">
        <v>0</v>
      </c>
      <c r="N5" s="29">
        <v>0</v>
      </c>
      <c r="O5" s="29">
        <v>844</v>
      </c>
    </row>
    <row r="6" spans="1:15" x14ac:dyDescent="0.25">
      <c r="A6" s="12" t="s">
        <v>473</v>
      </c>
      <c r="B6" s="13">
        <v>2</v>
      </c>
      <c r="C6" s="13">
        <v>5</v>
      </c>
      <c r="D6" s="31">
        <v>-0.6</v>
      </c>
      <c r="E6" s="13">
        <v>2</v>
      </c>
      <c r="F6" s="13">
        <v>1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2</v>
      </c>
    </row>
    <row r="7" spans="1:15" x14ac:dyDescent="0.25">
      <c r="A7" s="12" t="s">
        <v>474</v>
      </c>
      <c r="B7" s="13">
        <v>228</v>
      </c>
      <c r="C7" s="13">
        <v>173</v>
      </c>
      <c r="D7" s="31">
        <v>0.31791907514450901</v>
      </c>
      <c r="E7" s="13">
        <v>503</v>
      </c>
      <c r="F7" s="13">
        <v>268</v>
      </c>
      <c r="G7" s="13">
        <v>104</v>
      </c>
      <c r="H7" s="13">
        <v>98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546</v>
      </c>
    </row>
    <row r="8" spans="1:15" x14ac:dyDescent="0.25">
      <c r="A8" s="12" t="s">
        <v>475</v>
      </c>
      <c r="B8" s="13">
        <v>28</v>
      </c>
      <c r="C8" s="13">
        <v>36</v>
      </c>
      <c r="D8" s="31">
        <v>-0.22222222222222199</v>
      </c>
      <c r="E8" s="13">
        <v>5</v>
      </c>
      <c r="F8" s="13">
        <v>1</v>
      </c>
      <c r="G8" s="13">
        <v>11</v>
      </c>
      <c r="H8" s="13">
        <v>19</v>
      </c>
      <c r="I8" s="13">
        <v>0</v>
      </c>
      <c r="J8" s="13">
        <v>0</v>
      </c>
      <c r="K8" s="13">
        <v>1</v>
      </c>
      <c r="L8" s="13">
        <v>0</v>
      </c>
      <c r="M8" s="13">
        <v>0</v>
      </c>
      <c r="N8" s="13">
        <v>0</v>
      </c>
      <c r="O8" s="23">
        <v>14</v>
      </c>
    </row>
    <row r="9" spans="1:15" x14ac:dyDescent="0.25">
      <c r="A9" s="12" t="s">
        <v>476</v>
      </c>
      <c r="B9" s="13">
        <v>3</v>
      </c>
      <c r="C9" s="13">
        <v>2</v>
      </c>
      <c r="D9" s="31">
        <v>0.5</v>
      </c>
      <c r="E9" s="13">
        <v>1</v>
      </c>
      <c r="F9" s="13">
        <v>1</v>
      </c>
      <c r="G9" s="13">
        <v>2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12" t="s">
        <v>477</v>
      </c>
      <c r="B10" s="13">
        <v>4</v>
      </c>
      <c r="C10" s="13">
        <v>4</v>
      </c>
      <c r="D10" s="31">
        <v>0</v>
      </c>
      <c r="E10" s="13">
        <v>8</v>
      </c>
      <c r="F10" s="13">
        <v>9</v>
      </c>
      <c r="G10" s="13">
        <v>4</v>
      </c>
      <c r="H10" s="13">
        <v>6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12</v>
      </c>
    </row>
    <row r="11" spans="1:15" x14ac:dyDescent="0.25">
      <c r="A11" s="12" t="s">
        <v>478</v>
      </c>
      <c r="B11" s="13">
        <v>137</v>
      </c>
      <c r="C11" s="13">
        <v>121</v>
      </c>
      <c r="D11" s="31">
        <v>0.13223140495867799</v>
      </c>
      <c r="E11" s="13">
        <v>277</v>
      </c>
      <c r="F11" s="13">
        <v>164</v>
      </c>
      <c r="G11" s="13">
        <v>63</v>
      </c>
      <c r="H11" s="13">
        <v>77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270</v>
      </c>
    </row>
    <row r="12" spans="1:15" x14ac:dyDescent="0.25">
      <c r="A12" s="15" t="s">
        <v>479</v>
      </c>
      <c r="B12" s="16">
        <v>6</v>
      </c>
      <c r="C12" s="16">
        <v>13</v>
      </c>
      <c r="D12" s="46">
        <v>-0.53846153846153899</v>
      </c>
      <c r="E12" s="16">
        <v>0</v>
      </c>
      <c r="F12" s="16">
        <v>0</v>
      </c>
      <c r="G12" s="16">
        <v>3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2018-04-20T10:40:50Z</dcterms:created>
  <dcterms:modified xsi:type="dcterms:W3CDTF">2018-05-10T12:37:28Z</dcterms:modified>
</cp:coreProperties>
</file>