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drawings/drawing20.xml" ContentType="application/vnd.openxmlformats-officedocument.drawingml.chartshapes+xml"/>
  <Override PartName="/xl/charts/chart33.xml" ContentType="application/vnd.openxmlformats-officedocument.drawingml.chart+xml"/>
  <Override PartName="/xl/drawings/drawing21.xml" ContentType="application/vnd.openxmlformats-officedocument.drawingml.chartshapes+xml"/>
  <Override PartName="/xl/charts/chart34.xml" ContentType="application/vnd.openxmlformats-officedocument.drawingml.chart+xml"/>
  <Override PartName="/xl/drawings/drawing22.xml" ContentType="application/vnd.openxmlformats-officedocument.drawingml.chartshapes+xml"/>
  <Override PartName="/xl/charts/chart35.xml" ContentType="application/vnd.openxmlformats-officedocument.drawingml.chart+xml"/>
  <Override PartName="/xl/drawings/drawing23.xml" ContentType="application/vnd.openxmlformats-officedocument.drawingml.chartshapes+xml"/>
  <Override PartName="/xl/charts/chart36.xml" ContentType="application/vnd.openxmlformats-officedocument.drawingml.chart+xml"/>
  <Override PartName="/xl/drawings/drawing24.xml" ContentType="application/vnd.openxmlformats-officedocument.drawingml.chartshapes+xml"/>
  <Override PartName="/xl/charts/chart37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8.xml" ContentType="application/vnd.openxmlformats-officedocument.drawingml.chart+xml"/>
  <Override PartName="/xl/drawings/drawing27.xml" ContentType="application/vnd.openxmlformats-officedocument.drawingml.chartshapes+xml"/>
  <Override PartName="/xl/charts/chart39.xml" ContentType="application/vnd.openxmlformats-officedocument.drawingml.chart+xml"/>
  <Override PartName="/xl/drawings/drawing28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9.xml" ContentType="application/vnd.openxmlformats-officedocument.drawing+xml"/>
  <Override PartName="/xl/charts/chart43.xml" ContentType="application/vnd.openxmlformats-officedocument.drawingml.chart+xml"/>
  <Override PartName="/xl/drawings/drawing30.xml" ContentType="application/vnd.openxmlformats-officedocument.drawingml.chartshapes+xml"/>
  <Override PartName="/xl/charts/chart44.xml" ContentType="application/vnd.openxmlformats-officedocument.drawingml.chart+xml"/>
  <Override PartName="/xl/drawings/drawing31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<sst xmlns="http://schemas.openxmlformats.org/spreadsheetml/2006/main" count="1820" uniqueCount="1096">
  <si>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</si>
  <si>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</si>
  <si>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</si>
  <si>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</si>
  <si>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</si>
  <si>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</si>
  <si>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Palencia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</si>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</sst>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D3-491B-8D66-0E9564E4BD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D3-491B-8D66-0E9564E4BD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370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3-491B-8D66-0E9564E4B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8-4682-B345-C2D981FBC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D8-4682-B345-C2D981FBC7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128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8-4682-B345-C2D981FBC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5E-4655-9F89-8785D9F265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5E-4655-9F89-8785D9F265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5E-4655-9F89-8785D9F2659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145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5E-4655-9F89-8785D9F26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72-424C-84A7-077974D2B9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72-424C-84A7-077974D2B9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268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2-424C-84A7-077974D2B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A4-4997-A897-417FAD99D5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A4-4997-A897-417FAD99D5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935</c:v>
                </c:pt>
                <c:pt idx="1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A4-4997-A897-417FAD99D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357</c:v>
              </c:pt>
              <c:pt idx="1">
                <c:v>496</c:v>
              </c:pt>
              <c:pt idx="2">
                <c:v>1</c:v>
              </c:pt>
              <c:pt idx="3">
                <c:v>1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E966-4502-BF28-A24D62CA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281</c:v>
              </c:pt>
              <c:pt idx="1">
                <c:v>386</c:v>
              </c:pt>
              <c:pt idx="2">
                <c:v>10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3DC-4105-9FC9-B85778AD3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11</c:v>
              </c:pt>
              <c:pt idx="2">
                <c:v>6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C32-4981-AC38-6B9AB43B0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339-4D02-867A-82C499D1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416</c:v>
              </c:pt>
              <c:pt idx="1">
                <c:v>6</c:v>
              </c:pt>
              <c:pt idx="2">
                <c:v>29</c:v>
              </c:pt>
              <c:pt idx="3">
                <c:v>4</c:v>
              </c:pt>
              <c:pt idx="4">
                <c:v>6</c:v>
              </c:pt>
              <c:pt idx="5">
                <c:v>4</c:v>
              </c:pt>
              <c:pt idx="6">
                <c:v>46</c:v>
              </c:pt>
              <c:pt idx="7">
                <c:v>125</c:v>
              </c:pt>
              <c:pt idx="8">
                <c:v>16</c:v>
              </c:pt>
              <c:pt idx="9">
                <c:v>587</c:v>
              </c:pt>
            </c:numLit>
          </c:val>
          <c:extLst>
            <c:ext xmlns:c16="http://schemas.microsoft.com/office/drawing/2014/chart" uri="{C3380CC4-5D6E-409C-BE32-E72D297353CC}">
              <c16:uniqueId val="{00000000-2C93-4E69-A342-9426F671C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</c:v>
              </c:pt>
              <c:pt idx="1">
                <c:v>71</c:v>
              </c:pt>
              <c:pt idx="2">
                <c:v>74</c:v>
              </c:pt>
              <c:pt idx="3">
                <c:v>57</c:v>
              </c:pt>
              <c:pt idx="4">
                <c:v>25</c:v>
              </c:pt>
              <c:pt idx="5">
                <c:v>73</c:v>
              </c:pt>
              <c:pt idx="6">
                <c:v>77</c:v>
              </c:pt>
              <c:pt idx="7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066D-4068-BA92-EA60FD09A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49-4CE8-B78A-63B6ABDA33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49-4CE8-B78A-63B6ABDA33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9-4CE8-B78A-63B6ABDA3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1827</c:v>
              </c:pt>
              <c:pt idx="1">
                <c:v>358</c:v>
              </c:pt>
              <c:pt idx="2">
                <c:v>256</c:v>
              </c:pt>
              <c:pt idx="3">
                <c:v>119</c:v>
              </c:pt>
              <c:pt idx="4">
                <c:v>1313</c:v>
              </c:pt>
              <c:pt idx="5">
                <c:v>138</c:v>
              </c:pt>
              <c:pt idx="6">
                <c:v>180</c:v>
              </c:pt>
              <c:pt idx="7">
                <c:v>2357</c:v>
              </c:pt>
              <c:pt idx="8">
                <c:v>349</c:v>
              </c:pt>
            </c:numLit>
          </c:val>
          <c:extLst>
            <c:ext xmlns:c16="http://schemas.microsoft.com/office/drawing/2014/chart" uri="{C3380CC4-5D6E-409C-BE32-E72D297353CC}">
              <c16:uniqueId val="{00000000-EE62-4AF8-8139-3709B3783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93</c:v>
              </c:pt>
              <c:pt idx="1">
                <c:v>205</c:v>
              </c:pt>
              <c:pt idx="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460A-4BFC-B7E9-54B1FBF5A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</c:v>
              </c:pt>
              <c:pt idx="1">
                <c:v>22</c:v>
              </c:pt>
              <c:pt idx="2">
                <c:v>188</c:v>
              </c:pt>
              <c:pt idx="3">
                <c:v>23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9050-419A-867A-DBAA94413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</c:v>
              </c:pt>
              <c:pt idx="1">
                <c:v>77</c:v>
              </c:pt>
              <c:pt idx="2">
                <c:v>149</c:v>
              </c:pt>
              <c:pt idx="3">
                <c:v>58</c:v>
              </c:pt>
              <c:pt idx="4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D354-4111-B651-B54D0BA2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</c:v>
              </c:pt>
              <c:pt idx="1">
                <c:v>123</c:v>
              </c:pt>
              <c:pt idx="2">
                <c:v>55</c:v>
              </c:pt>
              <c:pt idx="3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B24A-430F-A119-10FF0EA0C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Aux!$K$2:$K$3</c:f>
              <c:strCache>
                <c:ptCount val="2"/>
                <c:pt idx="0">
                  <c:v>Violencia doméstica / género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A94-4BE8-9E7C-96BA0F4DE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Violencia doméstica / 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22-47D8-B199-7EF183042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37C7-4187-A64D-ADDB70F92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6</c:v>
              </c:pt>
              <c:pt idx="2">
                <c:v>2</c:v>
              </c:pt>
              <c:pt idx="3">
                <c:v>11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DDB-4100-AA83-EF0E8F141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90</c:v>
              </c:pt>
              <c:pt idx="1">
                <c:v>65</c:v>
              </c:pt>
              <c:pt idx="2">
                <c:v>54</c:v>
              </c:pt>
              <c:pt idx="3">
                <c:v>123</c:v>
              </c:pt>
              <c:pt idx="4">
                <c:v>243</c:v>
              </c:pt>
              <c:pt idx="5">
                <c:v>75</c:v>
              </c:pt>
              <c:pt idx="6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27B3-499F-B4F5-5C859B161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6E-4127-AC3C-E4108A6336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6E-4127-AC3C-E4108A633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6E-4127-AC3C-E4108A63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93-4C6A-A85D-3629A404B3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93-4C6A-A85D-3629A404B3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93-4C6A-A85D-3629A404B3D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8</c:v>
                </c:pt>
                <c:pt idx="1">
                  <c:v>15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93-4C6A-A85D-3629A404B3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E4-48AF-995B-3C62D2E4CD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E4-48AF-995B-3C62D2E4CD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E4-48AF-995B-3C62D2E4CD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E4-48AF-995B-3C62D2E4CD7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CE4-48AF-995B-3C62D2E4CD7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CE4-48AF-995B-3C62D2E4CD7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CE4-48AF-995B-3C62D2E4CD7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CE4-48AF-995B-3C62D2E4CD7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CE4-48AF-995B-3C62D2E4CD7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4-48AF-995B-3C62D2E4CD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E4-48AF-995B-3C62D2E4CD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E4-48AF-995B-3C62D2E4CD7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67</c:v>
                </c:pt>
                <c:pt idx="1">
                  <c:v>3</c:v>
                </c:pt>
                <c:pt idx="2">
                  <c:v>2</c:v>
                </c:pt>
                <c:pt idx="3">
                  <c:v>31</c:v>
                </c:pt>
                <c:pt idx="4">
                  <c:v>19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E4-48AF-995B-3C62D2E4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84-4F5D-A72C-7716BD4D95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84-4F5D-A72C-7716BD4D95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84-4F5D-A72C-7716BD4D95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F84-4F5D-A72C-7716BD4D950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F84-4F5D-A72C-7716BD4D95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82</c:v>
                </c:pt>
                <c:pt idx="1">
                  <c:v>7</c:v>
                </c:pt>
                <c:pt idx="2">
                  <c:v>1</c:v>
                </c:pt>
                <c:pt idx="3">
                  <c:v>61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4-4F5D-A72C-7716BD4D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E6-4371-B7AF-7660C480AC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E6-4371-B7AF-7660C480AC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E6-4371-B7AF-7660C480AC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E6-4371-B7AF-7660C480ACA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CE6-4371-B7AF-7660C480AC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CE6-4371-B7AF-7660C480AC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CE6-4371-B7AF-7660C480AC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CE6-4371-B7AF-7660C480AC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CE6-4371-B7AF-7660C480ACA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CE6-4371-B7AF-7660C480ACA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CE6-4371-B7AF-7660C480ACA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8CE6-4371-B7AF-7660C480ACA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CE6-4371-B7AF-7660C480ACA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CE6-4371-B7AF-7660C480ACA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CE6-4371-B7AF-7660C480ACA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CE6-4371-B7AF-7660C480A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68-497F-952E-2696E34FB6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68-497F-952E-2696E34FB6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68-497F-952E-2696E34FB6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68-497F-952E-2696E34FB6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D68-497F-952E-2696E34FB6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D68-497F-952E-2696E34FB6A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D68-497F-952E-2696E34FB6A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D68-497F-952E-2696E34FB6A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D68-497F-952E-2696E34FB6A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D68-497F-952E-2696E34FB6A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D68-497F-952E-2696E34FB6A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27</c:v>
                </c:pt>
                <c:pt idx="1">
                  <c:v>2</c:v>
                </c:pt>
                <c:pt idx="2">
                  <c:v>5</c:v>
                </c:pt>
                <c:pt idx="3">
                  <c:v>21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68-497F-952E-2696E34FB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EA-4043-9C29-6572643E89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EA-4043-9C29-6572643E89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EA-4043-9C29-6572643E89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EA-4043-9C29-6572643E89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5EA-4043-9C29-6572643E89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194</c:v>
                </c:pt>
                <c:pt idx="1">
                  <c:v>55</c:v>
                </c:pt>
                <c:pt idx="2">
                  <c:v>8</c:v>
                </c:pt>
                <c:pt idx="3">
                  <c:v>11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EA-4043-9C29-6572643E8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71-466C-AA05-8FC2F17DED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71-466C-AA05-8FC2F17DED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71-466C-AA05-8FC2F17DED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71-466C-AA05-8FC2F17DED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71-466C-AA05-8FC2F17D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6D-4C7D-8748-245DB456E9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6D-4C7D-8748-245DB456E9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6D-4C7D-8748-245DB456E9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A6D-4C7D-8748-245DB456E9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A6D-4C7D-8748-245DB456E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8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6D-4C7D-8748-245DB456E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43-4BA2-97AF-95AD433F18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43-4BA2-97AF-95AD433F18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3-4BA2-97AF-95AD433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2F-4E0C-B1F1-35B3389A9F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2F-4E0C-B1F1-35B3389A9F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2F-4E0C-B1F1-35B3389A9F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2F-4E0C-B1F1-35B3389A9F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2F-4E0C-B1F1-35B3389A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48-4EB3-AAD6-0B4D74D161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48-4EB3-AAD6-0B4D74D161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48-4EB3-AAD6-0B4D74D161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48-4EB3-AAD6-0B4D74D16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ECC-49B5-A8F4-24D6436CC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BBE-4133-BC99-9FD6FC25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Pareja de Hecho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9</c:v>
              </c:pt>
              <c:pt idx="2">
                <c:v>6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72-4EE8-8A1B-F20DB6BE2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1D-4BF0-8935-64D9408109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1D-4BF0-8935-64D9408109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D-4BF0-8935-64D940810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9B-48AA-99AF-BDC3A48914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9B-48AA-99AF-BDC3A48914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9B-48AA-99AF-BDC3A48914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9B-48AA-99AF-BDC3A48914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23</c:v>
                </c:pt>
                <c:pt idx="1">
                  <c:v>26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9B-48AA-99AF-BDC3A4891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133</c:v>
              </c:pt>
              <c:pt idx="1">
                <c:v>4</c:v>
              </c:pt>
              <c:pt idx="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1-E6B5-4DCA-BD8E-16859D692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</c:v>
              </c:pt>
              <c:pt idx="1">
                <c:v>17</c:v>
              </c:pt>
              <c:pt idx="2">
                <c:v>2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1-5B51-48CE-A700-4ACDED715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</c:v>
              </c:pt>
              <c:pt idx="1">
                <c:v>16</c:v>
              </c:pt>
              <c:pt idx="2">
                <c:v>46</c:v>
              </c:pt>
              <c:pt idx="3">
                <c:v>56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683D-4B34-B348-44DD3E005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1-03B0-4FD5-BBD2-621FEC8C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01-46FF-9A14-BF07073511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01-46FF-9A14-BF07073511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01-46FF-9A14-BF07073511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401</c:v>
                </c:pt>
                <c:pt idx="1">
                  <c:v>56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01-46FF-9A14-BF0707351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1CD0-4D6D-AA26-CFBC7DDF9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99</c:v>
              </c:pt>
              <c:pt idx="1">
                <c:v>6</c:v>
              </c:pt>
              <c:pt idx="2">
                <c:v>2</c:v>
              </c:pt>
              <c:pt idx="3">
                <c:v>6</c:v>
              </c:pt>
              <c:pt idx="4">
                <c:v>22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9F5-4B52-80DA-26542D247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148</c:v>
              </c:pt>
              <c:pt idx="2">
                <c:v>5</c:v>
              </c:pt>
              <c:pt idx="3">
                <c:v>49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F5-42B6-BA7A-11D1CD6F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138</c:v>
              </c:pt>
              <c:pt idx="2">
                <c:v>1</c:v>
              </c:pt>
              <c:pt idx="3">
                <c:v>3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CB61-482C-A22D-72FFF3A4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3</c:v>
              </c:pt>
              <c:pt idx="2">
                <c:v>2</c:v>
              </c:pt>
              <c:pt idx="3">
                <c:v>10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FF-4056-A2CC-AC20A29B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1</c:v>
              </c:pt>
              <c:pt idx="2">
                <c:v>2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173-4B21-8D5C-6D2B5000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39-491B-86DB-A006B14A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161</c:v>
              </c:pt>
              <c:pt idx="2">
                <c:v>5</c:v>
              </c:pt>
              <c:pt idx="3">
                <c:v>2</c:v>
              </c:pt>
              <c:pt idx="4">
                <c:v>9</c:v>
              </c:pt>
              <c:pt idx="5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23BF-4FB8-AA99-B6E71F716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5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A60-48F2-845D-48DEE819A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C12-41B1-8A77-12B40C9A1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58-4ABE-80FF-03B3B28F97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58-4ABE-80FF-03B3B28F9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103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8-4ABE-80FF-03B3B28F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9B3-4ED6-BC9E-E0015954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2-4E5A-83E5-F6D80881C5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2-4E5A-83E5-F6D80881C5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912</c:v>
                </c:pt>
                <c:pt idx="1">
                  <c:v>6329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2-4E5A-83E5-F6D80881C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5C-4580-A995-FB02514B24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5C-4580-A995-FB02514B24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5C-4580-A995-FB02514B24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</c:v>
                </c:pt>
                <c:pt idx="1">
                  <c:v>23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5C-4580-A995-FB02514B2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93-4BF3-9122-352DB6BEBD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93-4BF3-9122-352DB6BEBD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238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93-4BF3-9122-352DB6BE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9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0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1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39</xdr:row>
      <xdr:rowOff>133349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8" t="s">
        <v>0</v>
      </c>
      <c r="B1" s="18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3</v>
      </c>
      <c r="D6" s="13">
        <v>0</v>
      </c>
      <c r="E6" s="23">
        <v>3</v>
      </c>
    </row>
    <row r="7" spans="1:5" ht="16.7" customHeight="1" x14ac:dyDescent="0.25">
      <c r="A7" s="11" t="s">
        <v>846</v>
      </c>
      <c r="B7" s="18"/>
      <c r="C7" s="13">
        <v>1</v>
      </c>
      <c r="D7" s="13">
        <v>0</v>
      </c>
      <c r="E7" s="23">
        <v>1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5</v>
      </c>
      <c r="D9" s="13">
        <v>0</v>
      </c>
      <c r="E9" s="23">
        <v>5</v>
      </c>
    </row>
    <row r="10" spans="1:5" ht="16.7" customHeight="1" x14ac:dyDescent="0.25">
      <c r="A10" s="11" t="s">
        <v>456</v>
      </c>
      <c r="B10" s="18"/>
      <c r="C10" s="13">
        <v>2</v>
      </c>
      <c r="D10" s="13">
        <v>0</v>
      </c>
      <c r="E10" s="23">
        <v>2</v>
      </c>
    </row>
    <row r="11" spans="1:5" ht="16.7" customHeight="1" x14ac:dyDescent="0.25">
      <c r="A11" s="11" t="s">
        <v>849</v>
      </c>
      <c r="B11" s="18"/>
      <c r="C11" s="13">
        <v>1</v>
      </c>
      <c r="D11" s="13">
        <v>0</v>
      </c>
      <c r="E11" s="23">
        <v>1</v>
      </c>
    </row>
    <row r="12" spans="1:5" ht="16.7" customHeight="1" x14ac:dyDescent="0.25">
      <c r="A12" s="205" t="s">
        <v>621</v>
      </c>
      <c r="B12" s="206"/>
      <c r="C12" s="50">
        <v>12</v>
      </c>
      <c r="D12" s="50">
        <v>0</v>
      </c>
      <c r="E12" s="50">
        <v>12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3" t="s">
        <v>621</v>
      </c>
      <c r="B18" s="204"/>
      <c r="C18" s="46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4</v>
      </c>
    </row>
    <row r="21" spans="1:3" ht="16.7" customHeight="1" x14ac:dyDescent="0.25">
      <c r="A21" s="11" t="s">
        <v>846</v>
      </c>
      <c r="B21" s="18"/>
      <c r="C21" s="23">
        <v>0</v>
      </c>
    </row>
    <row r="22" spans="1:3" ht="16.7" customHeight="1" x14ac:dyDescent="0.25">
      <c r="A22" s="11" t="s">
        <v>847</v>
      </c>
      <c r="B22" s="18"/>
      <c r="C22" s="23">
        <v>0</v>
      </c>
    </row>
    <row r="23" spans="1:3" ht="16.7" customHeight="1" x14ac:dyDescent="0.25">
      <c r="A23" s="11" t="s">
        <v>848</v>
      </c>
      <c r="B23" s="18"/>
      <c r="C23" s="23">
        <v>6</v>
      </c>
    </row>
    <row r="24" spans="1:3" ht="16.7" customHeight="1" x14ac:dyDescent="0.25">
      <c r="A24" s="11" t="s">
        <v>456</v>
      </c>
      <c r="B24" s="18"/>
      <c r="C24" s="23">
        <v>2</v>
      </c>
    </row>
    <row r="25" spans="1:3" ht="16.7" customHeight="1" x14ac:dyDescent="0.25">
      <c r="A25" s="11" t="s">
        <v>849</v>
      </c>
      <c r="B25" s="18"/>
      <c r="C25" s="23">
        <v>0</v>
      </c>
    </row>
    <row r="26" spans="1:3" ht="16.7" customHeight="1" x14ac:dyDescent="0.25">
      <c r="A26" s="203" t="s">
        <v>621</v>
      </c>
      <c r="B26" s="204"/>
      <c r="C26" s="46">
        <v>12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14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1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3" t="s">
        <v>621</v>
      </c>
      <c r="B38" s="204"/>
      <c r="C38" s="46">
        <v>15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1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1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0</v>
      </c>
    </row>
    <row r="47" spans="1:3" ht="16.7" customHeight="1" x14ac:dyDescent="0.25">
      <c r="A47" s="203" t="s">
        <v>621</v>
      </c>
      <c r="B47" s="204"/>
      <c r="C47" s="46">
        <v>2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9" t="s">
        <v>845</v>
      </c>
      <c r="B52" s="12" t="s">
        <v>75</v>
      </c>
      <c r="C52" s="23">
        <v>1</v>
      </c>
    </row>
    <row r="53" spans="1:3" x14ac:dyDescent="0.25">
      <c r="A53" s="191"/>
      <c r="B53" s="12" t="s">
        <v>76</v>
      </c>
      <c r="C53" s="23">
        <v>0</v>
      </c>
    </row>
    <row r="54" spans="1:3" x14ac:dyDescent="0.25">
      <c r="A54" s="189" t="s">
        <v>846</v>
      </c>
      <c r="B54" s="12" t="s">
        <v>75</v>
      </c>
      <c r="C54" s="23">
        <v>0</v>
      </c>
    </row>
    <row r="55" spans="1:3" x14ac:dyDescent="0.25">
      <c r="A55" s="191"/>
      <c r="B55" s="12" t="s">
        <v>76</v>
      </c>
      <c r="C55" s="23">
        <v>0</v>
      </c>
    </row>
    <row r="56" spans="1:3" x14ac:dyDescent="0.25">
      <c r="A56" s="189" t="s">
        <v>847</v>
      </c>
      <c r="B56" s="12" t="s">
        <v>75</v>
      </c>
      <c r="C56" s="23">
        <v>0</v>
      </c>
    </row>
    <row r="57" spans="1:3" x14ac:dyDescent="0.25">
      <c r="A57" s="191"/>
      <c r="B57" s="12" t="s">
        <v>76</v>
      </c>
      <c r="C57" s="23">
        <v>0</v>
      </c>
    </row>
    <row r="58" spans="1:3" x14ac:dyDescent="0.25">
      <c r="A58" s="189" t="s">
        <v>848</v>
      </c>
      <c r="B58" s="12" t="s">
        <v>75</v>
      </c>
      <c r="C58" s="23">
        <v>0</v>
      </c>
    </row>
    <row r="59" spans="1:3" x14ac:dyDescent="0.25">
      <c r="A59" s="191"/>
      <c r="B59" s="12" t="s">
        <v>76</v>
      </c>
      <c r="C59" s="23">
        <v>0</v>
      </c>
    </row>
    <row r="60" spans="1:3" x14ac:dyDescent="0.25">
      <c r="A60" s="189" t="s">
        <v>456</v>
      </c>
      <c r="B60" s="12" t="s">
        <v>75</v>
      </c>
      <c r="C60" s="23">
        <v>0</v>
      </c>
    </row>
    <row r="61" spans="1:3" x14ac:dyDescent="0.25">
      <c r="A61" s="191"/>
      <c r="B61" s="12" t="s">
        <v>76</v>
      </c>
      <c r="C61" s="23">
        <v>0</v>
      </c>
    </row>
    <row r="62" spans="1:3" x14ac:dyDescent="0.25">
      <c r="A62" s="189" t="s">
        <v>849</v>
      </c>
      <c r="B62" s="12" t="s">
        <v>75</v>
      </c>
      <c r="C62" s="23">
        <v>0</v>
      </c>
    </row>
    <row r="63" spans="1:3" x14ac:dyDescent="0.25">
      <c r="A63" s="191"/>
      <c r="B63" s="12" t="s">
        <v>76</v>
      </c>
      <c r="C63" s="23">
        <v>0</v>
      </c>
    </row>
    <row r="64" spans="1:3" ht="16.7" customHeight="1" x14ac:dyDescent="0.25">
      <c r="A64" s="203" t="s">
        <v>621</v>
      </c>
      <c r="B64" s="204"/>
      <c r="C64" s="46">
        <v>1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89" t="s">
        <v>863</v>
      </c>
      <c r="B6" s="12" t="s">
        <v>864</v>
      </c>
      <c r="C6" s="13">
        <v>6</v>
      </c>
      <c r="D6" s="13">
        <v>1</v>
      </c>
      <c r="E6" s="13">
        <v>0</v>
      </c>
      <c r="F6" s="23">
        <v>0</v>
      </c>
    </row>
    <row r="7" spans="1:6" x14ac:dyDescent="0.25">
      <c r="A7" s="191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9" t="s">
        <v>868</v>
      </c>
      <c r="B9" s="12" t="s">
        <v>869</v>
      </c>
      <c r="C9" s="13">
        <v>4</v>
      </c>
      <c r="D9" s="13">
        <v>0</v>
      </c>
      <c r="E9" s="13">
        <v>2</v>
      </c>
      <c r="F9" s="23">
        <v>0</v>
      </c>
    </row>
    <row r="10" spans="1:6" x14ac:dyDescent="0.25">
      <c r="A10" s="190"/>
      <c r="B10" s="12" t="s">
        <v>870</v>
      </c>
      <c r="C10" s="13">
        <v>1</v>
      </c>
      <c r="D10" s="13">
        <v>0</v>
      </c>
      <c r="E10" s="13">
        <v>0</v>
      </c>
      <c r="F10" s="23">
        <v>0</v>
      </c>
    </row>
    <row r="11" spans="1:6" x14ac:dyDescent="0.25">
      <c r="A11" s="191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9" t="s">
        <v>872</v>
      </c>
      <c r="B12" s="12" t="s">
        <v>873</v>
      </c>
      <c r="C12" s="13">
        <v>1</v>
      </c>
      <c r="D12" s="13">
        <v>0</v>
      </c>
      <c r="E12" s="13">
        <v>0</v>
      </c>
      <c r="F12" s="23">
        <v>0</v>
      </c>
    </row>
    <row r="13" spans="1:6" x14ac:dyDescent="0.25">
      <c r="A13" s="191"/>
      <c r="B13" s="12" t="s">
        <v>874</v>
      </c>
      <c r="C13" s="13">
        <v>3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7</v>
      </c>
      <c r="D14" s="13">
        <v>0</v>
      </c>
      <c r="E14" s="13">
        <v>0</v>
      </c>
      <c r="F14" s="23">
        <v>0</v>
      </c>
    </row>
    <row r="15" spans="1:6" x14ac:dyDescent="0.25">
      <c r="A15" s="189" t="s">
        <v>877</v>
      </c>
      <c r="B15" s="12" t="s">
        <v>878</v>
      </c>
      <c r="C15" s="13">
        <v>108</v>
      </c>
      <c r="D15" s="13">
        <v>5</v>
      </c>
      <c r="E15" s="13">
        <v>6</v>
      </c>
      <c r="F15" s="23">
        <v>0</v>
      </c>
    </row>
    <row r="16" spans="1:6" x14ac:dyDescent="0.25">
      <c r="A16" s="190"/>
      <c r="B16" s="12" t="s">
        <v>879</v>
      </c>
      <c r="C16" s="13">
        <v>6</v>
      </c>
      <c r="D16" s="13">
        <v>1</v>
      </c>
      <c r="E16" s="13">
        <v>0</v>
      </c>
      <c r="F16" s="23">
        <v>0</v>
      </c>
    </row>
    <row r="17" spans="1:6" x14ac:dyDescent="0.25">
      <c r="A17" s="190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0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1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5" t="s">
        <v>621</v>
      </c>
      <c r="B22" s="206"/>
      <c r="C22" s="50">
        <v>136</v>
      </c>
      <c r="D22" s="50">
        <v>7</v>
      </c>
      <c r="E22" s="50">
        <v>8</v>
      </c>
      <c r="F22" s="50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5" t="s">
        <v>621</v>
      </c>
      <c r="B27" s="46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3</v>
      </c>
    </row>
    <row r="30" spans="1:6" ht="16.7" customHeight="1" x14ac:dyDescent="0.25">
      <c r="A30" s="11" t="s">
        <v>890</v>
      </c>
      <c r="B30" s="23">
        <v>5</v>
      </c>
    </row>
    <row r="31" spans="1:6" ht="16.7" customHeight="1" x14ac:dyDescent="0.25">
      <c r="A31" s="11" t="s">
        <v>76</v>
      </c>
      <c r="B31" s="23">
        <v>4</v>
      </c>
    </row>
    <row r="32" spans="1:6" ht="16.7" customHeight="1" x14ac:dyDescent="0.25">
      <c r="A32" s="45" t="s">
        <v>621</v>
      </c>
      <c r="B32" s="46">
        <v>12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12</v>
      </c>
    </row>
    <row r="35" spans="1:2" ht="16.7" customHeight="1" x14ac:dyDescent="0.25">
      <c r="A35" s="11" t="s">
        <v>893</v>
      </c>
      <c r="B35" s="23">
        <v>8</v>
      </c>
    </row>
    <row r="36" spans="1:2" ht="16.7" customHeight="1" x14ac:dyDescent="0.25">
      <c r="A36" s="45" t="s">
        <v>621</v>
      </c>
      <c r="B36" s="46">
        <v>20</v>
      </c>
    </row>
    <row r="42" spans="1:2" x14ac:dyDescent="0.25">
      <c r="A42" s="5"/>
    </row>
    <row r="43" spans="1:2" x14ac:dyDescent="0.25">
      <c r="A43" s="207" t="s">
        <v>62</v>
      </c>
    </row>
    <row r="44" spans="1:2" x14ac:dyDescent="0.25">
      <c r="A44" s="207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0" t="s">
        <v>1003</v>
      </c>
      <c r="D1" s="210"/>
      <c r="E1" s="21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8"/>
      <c r="AA2" s="208"/>
      <c r="AB2" s="208"/>
      <c r="AC2" s="208"/>
      <c r="AH2" s="208"/>
      <c r="AI2" s="208"/>
      <c r="AJ2" s="208"/>
      <c r="AK2" s="208"/>
      <c r="AV2" s="209"/>
      <c r="AW2" s="209"/>
      <c r="AX2" s="209"/>
      <c r="AY2" s="209"/>
      <c r="AZ2" s="209"/>
      <c r="BA2" s="209"/>
      <c r="BK2" s="209" t="s">
        <v>1004</v>
      </c>
      <c r="BL2" s="209"/>
      <c r="BM2" s="209"/>
      <c r="BN2" s="209"/>
      <c r="BO2" s="209"/>
      <c r="BP2" s="209"/>
      <c r="BQ2" s="209"/>
      <c r="BR2" s="209"/>
      <c r="BS2" s="209"/>
      <c r="BT2" s="209"/>
      <c r="CK2" s="104"/>
    </row>
    <row r="3" spans="1:92" s="103" customFormat="1" ht="11.25" x14ac:dyDescent="0.25">
      <c r="Z3" s="208" t="s">
        <v>1005</v>
      </c>
      <c r="AA3" s="208"/>
      <c r="AB3" s="208"/>
      <c r="AC3" s="208"/>
      <c r="AH3" s="208" t="s">
        <v>1006</v>
      </c>
      <c r="AI3" s="208"/>
      <c r="AJ3" s="208"/>
      <c r="AK3" s="208"/>
      <c r="AV3" s="209" t="s">
        <v>802</v>
      </c>
      <c r="AW3" s="209"/>
      <c r="AX3" s="209"/>
      <c r="AY3" s="209"/>
      <c r="AZ3" s="209"/>
      <c r="BA3" s="209"/>
      <c r="CK3" s="104"/>
    </row>
    <row r="4" spans="1:92" s="105" customFormat="1" ht="21.75" customHeight="1" x14ac:dyDescent="0.25">
      <c r="C4" s="208" t="s">
        <v>10</v>
      </c>
      <c r="D4" s="208"/>
      <c r="E4" s="208"/>
      <c r="I4" s="208" t="s">
        <v>33</v>
      </c>
      <c r="J4" s="208"/>
      <c r="K4" s="208"/>
      <c r="L4" s="208"/>
      <c r="M4" s="208"/>
      <c r="Q4" s="208" t="s">
        <v>1007</v>
      </c>
      <c r="R4" s="208"/>
      <c r="S4" s="208"/>
      <c r="T4" s="208"/>
      <c r="U4" s="208"/>
      <c r="V4" s="208"/>
      <c r="AP4" s="208" t="s">
        <v>1008</v>
      </c>
      <c r="AQ4" s="208"/>
      <c r="AR4" s="208"/>
      <c r="BE4" s="208" t="s">
        <v>802</v>
      </c>
      <c r="BF4" s="208"/>
      <c r="BG4" s="208"/>
      <c r="BK4" s="212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3" t="s">
        <v>1015</v>
      </c>
      <c r="BT4" s="213" t="s">
        <v>260</v>
      </c>
      <c r="BU4" s="213" t="s">
        <v>273</v>
      </c>
      <c r="BX4" s="208" t="s">
        <v>132</v>
      </c>
      <c r="BY4" s="208"/>
      <c r="BZ4" s="208"/>
      <c r="CE4" s="208" t="s">
        <v>1016</v>
      </c>
      <c r="CF4" s="208"/>
      <c r="CK4" s="208" t="s">
        <v>41</v>
      </c>
      <c r="CL4" s="208"/>
      <c r="CM4" s="208"/>
      <c r="CN4" s="208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2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3" t="s">
        <v>105</v>
      </c>
      <c r="BK5" s="212"/>
      <c r="BL5" s="211"/>
      <c r="BM5" s="211"/>
      <c r="BN5" s="211"/>
      <c r="BO5" s="211"/>
      <c r="BP5" s="211"/>
      <c r="BQ5" s="211"/>
      <c r="BR5" s="211"/>
      <c r="BS5" s="213"/>
      <c r="BT5" s="213"/>
      <c r="BU5" s="213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2"/>
      <c r="AW6" s="211"/>
      <c r="AX6" s="211"/>
      <c r="AY6" s="211"/>
      <c r="AZ6" s="211"/>
      <c r="BA6" s="213"/>
      <c r="BE6" s="111" t="s">
        <v>107</v>
      </c>
      <c r="BF6" s="110" t="s">
        <v>108</v>
      </c>
      <c r="BG6" s="112" t="s">
        <v>1035</v>
      </c>
      <c r="BK6" s="212"/>
      <c r="BL6" s="211"/>
      <c r="BM6" s="211"/>
      <c r="BN6" s="211"/>
      <c r="BO6" s="211"/>
      <c r="BP6" s="211"/>
      <c r="BQ6" s="211"/>
      <c r="BR6" s="211"/>
      <c r="BS6" s="213"/>
      <c r="BT6" s="213"/>
      <c r="BU6" s="213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6933</v>
      </c>
      <c r="D7" s="119">
        <f>SUM(DatosGenerales!C16:C20)</f>
        <v>912</v>
      </c>
      <c r="E7" s="120">
        <f>SUM(DatosGenerales!C13:C15)</f>
        <v>6329</v>
      </c>
      <c r="I7" s="121">
        <f>DatosGenerales!C27</f>
        <v>369</v>
      </c>
      <c r="J7" s="119">
        <f>DatosGenerales!C28</f>
        <v>36</v>
      </c>
      <c r="K7" s="118">
        <f>SUM(DatosGenerales!C29:C30)</f>
        <v>23</v>
      </c>
      <c r="L7" s="119">
        <f>DatosGenerales!C32</f>
        <v>281</v>
      </c>
      <c r="M7" s="118">
        <f>DatosGenerales!C81</f>
        <v>238</v>
      </c>
      <c r="N7" s="122">
        <f>L7-M7</f>
        <v>43</v>
      </c>
      <c r="O7" s="122"/>
      <c r="Q7" s="123">
        <f>DatosGenerales!C32</f>
        <v>281</v>
      </c>
      <c r="R7" s="124">
        <f>DatosGenerales!C43</f>
        <v>386</v>
      </c>
      <c r="S7" s="124">
        <f>DatosGenerales!C44</f>
        <v>10</v>
      </c>
      <c r="T7" s="124">
        <f>DatosGenerales!C55</f>
        <v>3</v>
      </c>
      <c r="U7" s="124">
        <f>DatosGenerales!C66</f>
        <v>0</v>
      </c>
      <c r="V7" s="125">
        <f>SUM(Q7:U7)</f>
        <v>680</v>
      </c>
      <c r="Z7" s="121">
        <f>SUM(DatosGenerales!C90,DatosGenerales!C91,DatosGenerales!C93)</f>
        <v>370</v>
      </c>
      <c r="AA7" s="119">
        <f>SUM(DatosGenerales!C92,DatosGenerales!C94)</f>
        <v>60</v>
      </c>
      <c r="AB7" s="119">
        <f>DatosGenerales!C90</f>
        <v>268</v>
      </c>
      <c r="AC7" s="126">
        <f>DatosGenerales!C91</f>
        <v>87</v>
      </c>
      <c r="AH7" s="121">
        <f>SUM(DatosGenerales!C98,DatosGenerales!C99,DatosGenerales!C101)</f>
        <v>4</v>
      </c>
      <c r="AI7" s="119">
        <f>SUM(DatosGenerales!C100,DatosGenerales!C102)</f>
        <v>12</v>
      </c>
      <c r="AJ7" s="119">
        <f>DatosGenerales!C98</f>
        <v>2</v>
      </c>
      <c r="AK7" s="126">
        <f>DatosGenerales!C99</f>
        <v>0</v>
      </c>
      <c r="AP7" s="121">
        <f>SUM(DatosGenerales!C116:C117)</f>
        <v>30</v>
      </c>
      <c r="AQ7" s="119">
        <f>SUM(DatosGenerales!C118:C119)</f>
        <v>1</v>
      </c>
      <c r="AR7" s="126">
        <f>SUM(DatosGenerales!C120:C121)</f>
        <v>2</v>
      </c>
      <c r="AV7" s="121">
        <f>DatosGenerales!C125</f>
        <v>1</v>
      </c>
      <c r="AW7" s="119">
        <f>DatosGenerales!C126</f>
        <v>11</v>
      </c>
      <c r="AX7" s="119">
        <f>DatosGenerales!C127</f>
        <v>6</v>
      </c>
      <c r="AY7" s="119">
        <f>DatosGenerales!C128</f>
        <v>0</v>
      </c>
      <c r="AZ7" s="119">
        <f>DatosGenerales!C129</f>
        <v>16</v>
      </c>
      <c r="BA7" s="126">
        <f>DatosGenerales!C130</f>
        <v>0</v>
      </c>
      <c r="BE7" s="121">
        <f>DatosGenerales!C131</f>
        <v>8</v>
      </c>
      <c r="BF7" s="119">
        <f>DatosGenerales!C132</f>
        <v>20</v>
      </c>
      <c r="BG7" s="125">
        <f>DatosGenerales!C134</f>
        <v>6</v>
      </c>
      <c r="BK7" s="121">
        <f>DatosGenerales!C233</f>
        <v>416</v>
      </c>
      <c r="BL7" s="124">
        <f>DatosGenerales!C237</f>
        <v>6</v>
      </c>
      <c r="BM7" s="124">
        <f>DatosGenerales!C271</f>
        <v>29</v>
      </c>
      <c r="BN7" s="124">
        <f>DatosGenerales!C273</f>
        <v>4</v>
      </c>
      <c r="BO7" s="124">
        <f>DatosGenerales!C283</f>
        <v>6</v>
      </c>
      <c r="BP7" s="124">
        <f>DatosGenerales!C287</f>
        <v>0</v>
      </c>
      <c r="BQ7" s="124">
        <f>DatosGenerales!C299</f>
        <v>4</v>
      </c>
      <c r="BR7" s="124">
        <f>DatosGenerales!C303</f>
        <v>46</v>
      </c>
      <c r="BS7" s="126">
        <f>DatosGenerales!C307</f>
        <v>125</v>
      </c>
      <c r="BT7" s="126">
        <f>DatosGenerales!C321</f>
        <v>16</v>
      </c>
      <c r="BU7" s="126">
        <f>DatosGenerales!C344</f>
        <v>587</v>
      </c>
      <c r="BX7" s="121">
        <f>DatosGenerales!C176</f>
        <v>401</v>
      </c>
      <c r="BY7" s="119">
        <f>DatosGenerales!C177</f>
        <v>56</v>
      </c>
      <c r="BZ7" s="126">
        <f>DatosGenerales!C178</f>
        <v>78</v>
      </c>
      <c r="CE7" s="121">
        <f>DatosGenerales!C184</f>
        <v>103</v>
      </c>
      <c r="CF7" s="126">
        <f>DatosGenerales!C187</f>
        <v>37</v>
      </c>
      <c r="CL7" s="121">
        <f>DatosGenerales!C35</f>
        <v>935</v>
      </c>
      <c r="CM7" s="126">
        <f>DatosGenerales!C36</f>
        <v>568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128</v>
      </c>
      <c r="BL53" s="139">
        <f>SUM(DatosGenerales!C221,DatosGenerales!C223,DatosGenerales!C225)</f>
        <v>108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9</v>
      </c>
      <c r="BL66" s="139">
        <f>SUM(DatosGenerales!C222:C223)</f>
        <v>145</v>
      </c>
      <c r="BM66" s="139">
        <f>SUM(DatosGenerales!C224:C225)</f>
        <v>82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5" t="s">
        <v>1063</v>
      </c>
      <c r="D1" s="215"/>
      <c r="E1" s="215"/>
      <c r="F1" s="215"/>
      <c r="G1" s="215"/>
      <c r="H1" s="215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8" t="s">
        <v>666</v>
      </c>
      <c r="D4" s="208"/>
      <c r="E4" s="208"/>
      <c r="F4" s="208"/>
      <c r="G4" s="208"/>
      <c r="H4" s="208"/>
      <c r="I4" s="101"/>
      <c r="L4" s="208" t="s">
        <v>888</v>
      </c>
      <c r="M4" s="208"/>
      <c r="N4" s="208"/>
      <c r="O4" s="208"/>
      <c r="P4" s="208"/>
      <c r="T4" s="208" t="s">
        <v>642</v>
      </c>
      <c r="U4" s="208"/>
      <c r="V4" s="208"/>
      <c r="W4" s="208"/>
      <c r="X4" s="208"/>
      <c r="Y4" s="208"/>
      <c r="Z4" s="208"/>
      <c r="AA4" s="208"/>
      <c r="AE4" s="208" t="s">
        <v>1064</v>
      </c>
      <c r="AF4" s="208"/>
      <c r="AG4" s="208"/>
      <c r="AH4" s="208"/>
      <c r="AI4" s="208"/>
      <c r="AJ4" s="208"/>
      <c r="AK4" s="208"/>
      <c r="AL4" s="208"/>
      <c r="AP4" s="208" t="s">
        <v>940</v>
      </c>
      <c r="AQ4" s="208"/>
      <c r="AR4" s="208"/>
      <c r="AS4" s="208"/>
      <c r="AT4" s="208"/>
      <c r="AU4" s="208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6" t="s">
        <v>76</v>
      </c>
      <c r="M6" s="217" t="s">
        <v>1065</v>
      </c>
      <c r="N6" s="217" t="s">
        <v>1066</v>
      </c>
      <c r="O6" s="218" t="s">
        <v>663</v>
      </c>
      <c r="P6" s="218"/>
      <c r="Q6" s="145"/>
      <c r="AC6" s="103"/>
      <c r="AN6" s="103"/>
    </row>
    <row r="7" spans="1:47" s="105" customFormat="1" ht="20.85" customHeight="1" x14ac:dyDescent="0.25">
      <c r="C7" s="214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6"/>
      <c r="M7" s="217"/>
      <c r="N7" s="217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4"/>
      <c r="D8" s="124">
        <f>DatosMenores!C50</f>
        <v>194</v>
      </c>
      <c r="E8" s="124">
        <f>DatosMenores!C51</f>
        <v>55</v>
      </c>
      <c r="F8" s="124">
        <f>DatosMenores!C52</f>
        <v>8</v>
      </c>
      <c r="G8" s="124">
        <f>DatosMenores!C53</f>
        <v>11</v>
      </c>
      <c r="H8" s="118">
        <f>DatosMenores!C54</f>
        <v>20</v>
      </c>
      <c r="I8" s="101"/>
      <c r="L8" s="118">
        <f>DatosMenores!C44</f>
        <v>8</v>
      </c>
      <c r="M8" s="119">
        <f>DatosMenores!C45</f>
        <v>15</v>
      </c>
      <c r="N8" s="119">
        <f>DatosMenores!C46</f>
        <v>39</v>
      </c>
      <c r="O8" s="119">
        <f>DatosMenores!C47</f>
        <v>0</v>
      </c>
      <c r="P8" s="120">
        <f>DatosMenores!C48</f>
        <v>0</v>
      </c>
      <c r="S8" s="118">
        <f>DatosMenores!C26</f>
        <v>67</v>
      </c>
      <c r="T8" s="119">
        <f>SUM(DatosMenores!C27:C30)</f>
        <v>3</v>
      </c>
      <c r="U8" s="119">
        <f>DatosMenores!C31</f>
        <v>2</v>
      </c>
      <c r="V8" s="119">
        <f>DatosMenores!C32</f>
        <v>31</v>
      </c>
      <c r="W8" s="119">
        <f>DatosMenores!C33</f>
        <v>19</v>
      </c>
      <c r="X8" s="119">
        <f>DatosMenores!C34</f>
        <v>0</v>
      </c>
      <c r="Y8" s="119">
        <f>DatosMenores!C36</f>
        <v>3</v>
      </c>
      <c r="Z8" s="119">
        <f>DatosMenores!C35</f>
        <v>2</v>
      </c>
      <c r="AA8" s="120">
        <f>DatosMenores!C37</f>
        <v>7</v>
      </c>
      <c r="AC8" s="103"/>
      <c r="AE8" s="123">
        <f>DatosMenores!C5</f>
        <v>0</v>
      </c>
      <c r="AF8" s="124">
        <f>DatosMenores!C6</f>
        <v>8</v>
      </c>
      <c r="AG8" s="124">
        <f>DatosMenores!C7</f>
        <v>0</v>
      </c>
      <c r="AH8" s="124">
        <f>DatosMenores!C8</f>
        <v>1</v>
      </c>
      <c r="AI8" s="124">
        <f>DatosMenores!C9</f>
        <v>4</v>
      </c>
      <c r="AJ8" s="118">
        <f>DatosMenores!C10</f>
        <v>6</v>
      </c>
      <c r="AK8" s="124">
        <f>DatosMenores!C11</f>
        <v>8</v>
      </c>
      <c r="AL8" s="124">
        <f>DatosMenores!C12</f>
        <v>7</v>
      </c>
      <c r="AM8" s="120">
        <f>DatosMenores!C13</f>
        <v>2</v>
      </c>
      <c r="AN8" s="103"/>
      <c r="AP8" s="123">
        <f>DatosMenores!C61</f>
        <v>27</v>
      </c>
      <c r="AQ8" s="123">
        <f>DatosMenores!C62</f>
        <v>2</v>
      </c>
      <c r="AR8" s="124">
        <f>DatosMenores!C63</f>
        <v>5</v>
      </c>
      <c r="AS8" s="124">
        <f>DatosMenores!C66</f>
        <v>21</v>
      </c>
      <c r="AT8" s="124">
        <f>DatosMenores!C67</f>
        <v>6</v>
      </c>
      <c r="AU8" s="118">
        <f>DatosMenores!C68</f>
        <v>0</v>
      </c>
    </row>
    <row r="9" spans="1:47" ht="14.85" customHeight="1" x14ac:dyDescent="0.25">
      <c r="B9" s="127"/>
      <c r="C9" s="214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4"/>
      <c r="D10" s="118">
        <f>DatosMenores!C55</f>
        <v>82</v>
      </c>
      <c r="E10" s="119">
        <f>DatosMenores!C56</f>
        <v>7</v>
      </c>
      <c r="F10" s="126">
        <f>DatosMenores!C57</f>
        <v>1</v>
      </c>
      <c r="G10" s="126">
        <f>DatosMenores!C58</f>
        <v>61</v>
      </c>
      <c r="H10" s="126">
        <f>DatosMenores!C59</f>
        <v>28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0</v>
      </c>
      <c r="AF11" s="124">
        <f>DatosMenores!C15</f>
        <v>1</v>
      </c>
      <c r="AG11" s="124">
        <f>DatosMenores!C16</f>
        <v>1</v>
      </c>
      <c r="AH11" s="124">
        <f>DatosMenores!C17</f>
        <v>7</v>
      </c>
      <c r="AI11" s="124">
        <f>DatosMenores!C18</f>
        <v>1</v>
      </c>
      <c r="AJ11" s="124">
        <f>DatosMenores!C19</f>
        <v>3</v>
      </c>
      <c r="AK11" s="124">
        <f>DatosMenores!C20</f>
        <v>5</v>
      </c>
      <c r="AL11" s="120">
        <f>DatosMenores!C21</f>
        <v>5</v>
      </c>
      <c r="AP11" s="123">
        <f>DatosMenores!C70</f>
        <v>1</v>
      </c>
      <c r="AQ11" s="124">
        <f>DatosMenores!C69</f>
        <v>6</v>
      </c>
      <c r="AR11" s="124">
        <f>DatosMenores!C71</f>
        <v>0</v>
      </c>
      <c r="AS11" s="123">
        <f>DatosMenores!C64</f>
        <v>0</v>
      </c>
      <c r="AT11" s="118">
        <f>DatosMenores!C65</f>
        <v>7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1072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0</v>
      </c>
      <c r="E4" s="161"/>
      <c r="F4" s="164" t="s">
        <v>1078</v>
      </c>
      <c r="G4" s="166">
        <f>DatosViolenciaDoméstica!E59</f>
        <v>0</v>
      </c>
      <c r="H4" s="167"/>
    </row>
    <row r="5" spans="1:29" x14ac:dyDescent="0.2">
      <c r="C5" s="164" t="s">
        <v>10</v>
      </c>
      <c r="D5" s="165">
        <f>DatosViolenciaDoméstica!C6</f>
        <v>20</v>
      </c>
      <c r="E5" s="161"/>
      <c r="F5" s="164" t="s">
        <v>1079</v>
      </c>
      <c r="G5" s="168">
        <f>DatosViolenciaDoméstica!F59</f>
        <v>8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4</v>
      </c>
      <c r="E6" s="161"/>
    </row>
    <row r="7" spans="1:29" x14ac:dyDescent="0.2">
      <c r="C7" s="164" t="s">
        <v>53</v>
      </c>
      <c r="D7" s="165">
        <f>DatosViolenciaDoméstica!C8</f>
        <v>0</v>
      </c>
      <c r="E7" s="161"/>
    </row>
    <row r="8" spans="1:29" x14ac:dyDescent="0.2">
      <c r="C8" s="164" t="s">
        <v>1081</v>
      </c>
      <c r="D8" s="165">
        <f>DatosViolenciaDoméstica!C9</f>
        <v>0</v>
      </c>
      <c r="E8" s="161"/>
    </row>
    <row r="9" spans="1:29" x14ac:dyDescent="0.2">
      <c r="C9" s="164" t="s">
        <v>1082</v>
      </c>
      <c r="D9" s="165">
        <f>SUM(DatosViolenciaDoméstica!C10:C11)</f>
        <v>0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0"/>
      <c r="G21" s="170"/>
    </row>
    <row r="22" spans="6:29" s="170" customFormat="1" ht="12.75" customHeight="1" x14ac:dyDescent="0.2">
      <c r="F22" s="171"/>
      <c r="G22" s="17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1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1083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305</v>
      </c>
      <c r="E4" s="161"/>
      <c r="F4" s="164" t="s">
        <v>1078</v>
      </c>
      <c r="G4" s="166">
        <f>DatosViolenciaGénero!E72</f>
        <v>14</v>
      </c>
      <c r="H4" s="167"/>
    </row>
    <row r="5" spans="1:29" x14ac:dyDescent="0.2">
      <c r="C5" s="164" t="s">
        <v>33</v>
      </c>
      <c r="D5" s="165">
        <f>DatosViolenciaGénero!C5</f>
        <v>104</v>
      </c>
      <c r="E5" s="161"/>
      <c r="F5" s="164" t="s">
        <v>1079</v>
      </c>
      <c r="G5" s="166">
        <f>DatosViolenciaGénero!F72</f>
        <v>98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5">
        <f>DatosViolenciaGénero!C8</f>
        <v>57</v>
      </c>
      <c r="G6" s="161"/>
    </row>
    <row r="7" spans="1:29" x14ac:dyDescent="0.2">
      <c r="C7" s="164" t="s">
        <v>53</v>
      </c>
      <c r="D7" s="175">
        <f>DatosViolenciaGénero!C9</f>
        <v>2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0</v>
      </c>
      <c r="E8" s="161"/>
    </row>
    <row r="9" spans="1:29" x14ac:dyDescent="0.2">
      <c r="C9" s="164" t="s">
        <v>1085</v>
      </c>
      <c r="D9" s="165">
        <f>DatosViolenciaGénero!C12</f>
        <v>0</v>
      </c>
      <c r="E9" s="161"/>
    </row>
    <row r="10" spans="1:29" x14ac:dyDescent="0.2">
      <c r="C10" s="164" t="s">
        <v>1077</v>
      </c>
      <c r="D10" s="175">
        <f>DatosViolenciaGénero!C6</f>
        <v>21</v>
      </c>
      <c r="G10" s="161"/>
    </row>
    <row r="11" spans="1:29" x14ac:dyDescent="0.2">
      <c r="C11" s="164" t="s">
        <v>1081</v>
      </c>
      <c r="D11" s="175">
        <f>DatosViolenciaGénero!C10</f>
        <v>0</v>
      </c>
      <c r="G11" s="161"/>
    </row>
    <row r="20" spans="3:29" x14ac:dyDescent="0.2">
      <c r="C20" s="170"/>
      <c r="D20" s="170"/>
    </row>
    <row r="21" spans="3:29" x14ac:dyDescent="0.2">
      <c r="C21" s="171"/>
      <c r="D21" s="171"/>
    </row>
    <row r="22" spans="3:29" s="170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1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.140625" style="177" customWidth="1"/>
    <col min="16" max="16" width="2.7109375" style="177" customWidth="1"/>
    <col min="17" max="16384" width="11.42578125" style="179"/>
  </cols>
  <sheetData>
    <row r="1" spans="1:16" x14ac:dyDescent="0.2">
      <c r="A1" s="176"/>
      <c r="C1" s="221" t="s">
        <v>1086</v>
      </c>
      <c r="D1" s="221"/>
      <c r="E1" s="221"/>
      <c r="F1" s="176"/>
      <c r="H1" s="178"/>
      <c r="I1" s="178"/>
      <c r="J1" s="178"/>
      <c r="K1" s="176"/>
      <c r="P1" s="176"/>
    </row>
    <row r="2" spans="1:16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95" customHeight="1" x14ac:dyDescent="0.2">
      <c r="A3" s="181"/>
      <c r="B3" s="181"/>
      <c r="C3" s="181" t="s">
        <v>1087</v>
      </c>
      <c r="D3" s="181"/>
      <c r="E3" s="181"/>
      <c r="F3" s="181"/>
      <c r="G3" s="181"/>
      <c r="H3" s="181" t="s">
        <v>1088</v>
      </c>
      <c r="I3" s="181"/>
      <c r="J3" s="181"/>
      <c r="K3" s="181"/>
      <c r="L3" s="181"/>
      <c r="M3" s="181" t="s">
        <v>1089</v>
      </c>
      <c r="N3" s="181"/>
      <c r="O3" s="181"/>
      <c r="P3" s="181"/>
    </row>
    <row r="5" spans="1:16" x14ac:dyDescent="0.2">
      <c r="C5" s="182"/>
      <c r="D5" s="182"/>
      <c r="H5" s="182"/>
      <c r="I5" s="182"/>
      <c r="M5" s="182"/>
      <c r="N5" s="182"/>
    </row>
    <row r="6" spans="1:16" x14ac:dyDescent="0.2">
      <c r="C6" s="182"/>
      <c r="D6" s="182"/>
      <c r="H6" s="182"/>
      <c r="I6" s="182"/>
      <c r="M6" s="182"/>
      <c r="N6" s="18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5" spans="1:16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" style="177" customWidth="1"/>
    <col min="16" max="16" width="2.7109375" style="177" customWidth="1"/>
    <col min="17" max="17" width="7.85546875" style="177" customWidth="1"/>
    <col min="18" max="19" width="11.42578125" style="177"/>
    <col min="20" max="20" width="54" style="177" customWidth="1"/>
    <col min="21" max="21" width="2.7109375" style="177" customWidth="1"/>
    <col min="22" max="22" width="7.85546875" style="177" customWidth="1"/>
    <col min="23" max="24" width="11.42578125" style="177"/>
    <col min="25" max="25" width="54" style="177" customWidth="1"/>
    <col min="26" max="26" width="2.7109375" style="177" customWidth="1"/>
    <col min="27" max="27" width="7.85546875" style="177" customWidth="1"/>
    <col min="28" max="29" width="11.42578125" style="177"/>
    <col min="30" max="30" width="54" style="177" customWidth="1"/>
    <col min="31" max="31" width="2.7109375" style="177" customWidth="1"/>
    <col min="32" max="32" width="7.85546875" style="177" customWidth="1"/>
    <col min="33" max="34" width="11.42578125" style="177"/>
    <col min="35" max="35" width="54" style="177" customWidth="1"/>
    <col min="36" max="36" width="2.7109375" style="177" customWidth="1"/>
    <col min="37" max="37" width="7.85546875" style="177" customWidth="1"/>
    <col min="38" max="39" width="11.42578125" style="177"/>
    <col min="40" max="40" width="54" style="177" customWidth="1"/>
    <col min="41" max="41" width="2.7109375" style="177" customWidth="1"/>
    <col min="42" max="42" width="7.85546875" style="177" customWidth="1"/>
    <col min="43" max="44" width="11.42578125" style="177"/>
    <col min="45" max="45" width="54" style="177" customWidth="1"/>
    <col min="46" max="46" width="2.7109375" style="177" customWidth="1"/>
    <col min="47" max="47" width="7.85546875" style="177" customWidth="1"/>
    <col min="48" max="49" width="11.42578125" style="177"/>
    <col min="50" max="50" width="54" style="177" customWidth="1"/>
    <col min="51" max="51" width="2.7109375" style="177" customWidth="1"/>
    <col min="52" max="52" width="7.85546875" style="177" customWidth="1"/>
    <col min="53" max="54" width="11.42578125" style="177"/>
    <col min="55" max="55" width="54" style="177" customWidth="1"/>
    <col min="56" max="56" width="2.7109375" style="177" customWidth="1"/>
    <col min="57" max="57" width="7.85546875" style="177" customWidth="1"/>
    <col min="58" max="59" width="11.42578125" style="177"/>
    <col min="60" max="60" width="54" style="177" customWidth="1"/>
    <col min="61" max="61" width="2.7109375" style="177" customWidth="1"/>
    <col min="62" max="16384" width="11.42578125" style="179"/>
  </cols>
  <sheetData>
    <row r="1" spans="1:61" x14ac:dyDescent="0.2">
      <c r="A1" s="176"/>
      <c r="C1" s="221" t="s">
        <v>1090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6"/>
      <c r="R1" s="178"/>
      <c r="S1" s="178"/>
      <c r="T1" s="178"/>
      <c r="U1" s="176"/>
      <c r="W1" s="178"/>
      <c r="X1" s="178"/>
      <c r="Y1" s="178"/>
      <c r="Z1" s="176"/>
      <c r="AB1" s="178"/>
      <c r="AC1" s="178"/>
      <c r="AD1" s="178"/>
      <c r="AE1" s="176"/>
      <c r="AG1" s="178"/>
      <c r="AH1" s="178"/>
      <c r="AI1" s="178"/>
      <c r="AJ1" s="176"/>
      <c r="AL1" s="178"/>
      <c r="AM1" s="178"/>
      <c r="AN1" s="178"/>
      <c r="AO1" s="176"/>
      <c r="AQ1" s="178"/>
      <c r="AR1" s="178"/>
      <c r="AS1" s="178"/>
      <c r="AT1" s="176"/>
      <c r="AV1" s="178"/>
      <c r="AW1" s="178"/>
      <c r="AX1" s="178"/>
      <c r="AY1" s="176"/>
      <c r="BA1" s="178"/>
      <c r="BB1" s="178"/>
      <c r="BC1" s="178"/>
      <c r="BD1" s="176"/>
      <c r="BF1" s="178"/>
      <c r="BG1" s="178"/>
      <c r="BH1" s="178"/>
      <c r="BI1" s="176"/>
    </row>
    <row r="2" spans="1:61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</row>
    <row r="3" spans="1:61" ht="12.95" customHeight="1" x14ac:dyDescent="0.2">
      <c r="A3" s="181"/>
      <c r="B3" s="181"/>
      <c r="C3" s="181" t="s">
        <v>287</v>
      </c>
      <c r="D3" s="181"/>
      <c r="E3" s="181"/>
      <c r="F3" s="181"/>
      <c r="G3" s="181"/>
      <c r="H3" s="181" t="s">
        <v>895</v>
      </c>
      <c r="I3" s="181"/>
      <c r="J3" s="181"/>
      <c r="K3" s="181"/>
      <c r="L3" s="181"/>
      <c r="M3" s="181" t="s">
        <v>1091</v>
      </c>
      <c r="N3" s="181"/>
      <c r="O3" s="181"/>
      <c r="P3" s="181"/>
      <c r="Q3" s="181"/>
      <c r="R3" s="181" t="s">
        <v>1092</v>
      </c>
      <c r="S3" s="181"/>
      <c r="T3" s="181"/>
      <c r="U3" s="181"/>
      <c r="V3" s="181"/>
      <c r="W3" s="181" t="s">
        <v>1093</v>
      </c>
      <c r="X3" s="181"/>
      <c r="Y3" s="181"/>
      <c r="Z3" s="181"/>
      <c r="AA3" s="181"/>
      <c r="AB3" s="181" t="s">
        <v>899</v>
      </c>
      <c r="AC3" s="181"/>
      <c r="AD3" s="181"/>
      <c r="AE3" s="181"/>
      <c r="AF3" s="181"/>
      <c r="AG3" s="181" t="s">
        <v>900</v>
      </c>
      <c r="AH3" s="181"/>
      <c r="AI3" s="181"/>
      <c r="AJ3" s="181"/>
      <c r="AK3" s="181"/>
      <c r="AL3" s="181" t="s">
        <v>901</v>
      </c>
      <c r="AM3" s="181"/>
      <c r="AN3" s="181"/>
      <c r="AO3" s="181"/>
      <c r="AP3" s="181"/>
      <c r="AQ3" s="181" t="s">
        <v>902</v>
      </c>
      <c r="AR3" s="181"/>
      <c r="AS3" s="181"/>
      <c r="AT3" s="181"/>
      <c r="AU3" s="181"/>
      <c r="AV3" s="181" t="s">
        <v>1089</v>
      </c>
      <c r="AW3" s="181"/>
      <c r="AX3" s="181"/>
      <c r="AY3" s="181"/>
      <c r="AZ3" s="181"/>
      <c r="BA3" s="181" t="s">
        <v>903</v>
      </c>
      <c r="BB3" s="181"/>
      <c r="BC3" s="181"/>
      <c r="BD3" s="181"/>
      <c r="BE3" s="181"/>
      <c r="BF3" s="181" t="s">
        <v>300</v>
      </c>
      <c r="BG3" s="181"/>
      <c r="BH3" s="181"/>
      <c r="BI3" s="181"/>
    </row>
    <row r="5" spans="1:61" x14ac:dyDescent="0.2">
      <c r="C5" s="182"/>
      <c r="D5" s="182"/>
      <c r="H5" s="182"/>
      <c r="I5" s="182"/>
      <c r="M5" s="182"/>
      <c r="N5" s="182"/>
      <c r="R5" s="182"/>
      <c r="S5" s="182"/>
      <c r="W5" s="182"/>
      <c r="X5" s="182"/>
      <c r="AB5" s="182"/>
      <c r="AC5" s="182"/>
      <c r="AG5" s="182"/>
      <c r="AH5" s="182"/>
      <c r="AL5" s="182"/>
      <c r="AM5" s="182"/>
      <c r="AQ5" s="182"/>
      <c r="AR5" s="182"/>
      <c r="AV5" s="182"/>
      <c r="AW5" s="182"/>
      <c r="BA5" s="182"/>
      <c r="BB5" s="182"/>
      <c r="BF5" s="182"/>
      <c r="BG5" s="182"/>
    </row>
    <row r="6" spans="1:61" x14ac:dyDescent="0.2">
      <c r="C6" s="182"/>
      <c r="D6" s="182"/>
      <c r="H6" s="182"/>
      <c r="I6" s="182"/>
      <c r="M6" s="182"/>
      <c r="N6" s="182"/>
      <c r="R6" s="182"/>
      <c r="S6" s="182"/>
      <c r="W6" s="182"/>
      <c r="X6" s="182"/>
      <c r="AB6" s="182"/>
      <c r="AC6" s="182"/>
      <c r="AG6" s="182"/>
      <c r="AH6" s="182"/>
      <c r="AL6" s="182"/>
      <c r="AM6" s="182"/>
      <c r="AQ6" s="182"/>
      <c r="AR6" s="182"/>
      <c r="AV6" s="182"/>
      <c r="AW6" s="182"/>
      <c r="BA6" s="182"/>
      <c r="BB6" s="182"/>
      <c r="BF6" s="182"/>
      <c r="BG6" s="18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</row>
    <row r="23" spans="1:61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</row>
    <row r="25" spans="1:61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  <c r="Q25" s="185"/>
      <c r="R25" s="136" t="s">
        <v>1041</v>
      </c>
      <c r="S25" s="137">
        <v>0</v>
      </c>
      <c r="T25" s="185"/>
      <c r="U25" s="185"/>
      <c r="V25" s="185"/>
      <c r="W25" s="136" t="s">
        <v>1041</v>
      </c>
      <c r="X25" s="137">
        <v>0</v>
      </c>
      <c r="Y25" s="185"/>
      <c r="Z25" s="185"/>
      <c r="AA25" s="185"/>
      <c r="AB25" s="136" t="s">
        <v>1041</v>
      </c>
      <c r="AC25" s="137">
        <v>0</v>
      </c>
      <c r="AD25" s="185"/>
      <c r="AE25" s="185"/>
      <c r="AF25" s="185"/>
      <c r="AG25" s="136" t="s">
        <v>1041</v>
      </c>
      <c r="AH25" s="137">
        <v>0</v>
      </c>
      <c r="AI25" s="185"/>
      <c r="AJ25" s="185"/>
      <c r="AK25" s="185"/>
      <c r="AL25" s="136" t="s">
        <v>1041</v>
      </c>
      <c r="AM25" s="137">
        <v>0</v>
      </c>
      <c r="AN25" s="185"/>
      <c r="AO25" s="185"/>
      <c r="AP25" s="185"/>
      <c r="AQ25" s="136" t="s">
        <v>1041</v>
      </c>
      <c r="AR25" s="137">
        <v>0</v>
      </c>
      <c r="AS25" s="185"/>
      <c r="AT25" s="185"/>
      <c r="AU25" s="185"/>
      <c r="AV25" s="136" t="s">
        <v>1041</v>
      </c>
      <c r="AW25" s="137">
        <v>0</v>
      </c>
      <c r="AX25" s="185"/>
      <c r="AY25" s="185"/>
      <c r="AZ25" s="185"/>
      <c r="BA25" s="136" t="s">
        <v>1041</v>
      </c>
      <c r="BB25" s="137">
        <v>0</v>
      </c>
      <c r="BC25" s="185"/>
      <c r="BD25" s="185"/>
      <c r="BE25" s="185"/>
      <c r="BF25" s="136" t="s">
        <v>1041</v>
      </c>
      <c r="BG25" s="137">
        <v>0</v>
      </c>
      <c r="BH25" s="185"/>
      <c r="BI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7" width="11.42578125" style="177"/>
    <col min="18" max="18" width="11.42578125" style="84"/>
    <col min="19" max="19" width="2.7109375" style="177" customWidth="1"/>
    <col min="20" max="20" width="7.85546875" style="177" customWidth="1"/>
    <col min="21" max="25" width="11.42578125" style="177"/>
    <col min="26" max="16384" width="11.42578125" style="84"/>
  </cols>
  <sheetData>
    <row r="1" spans="1:26" x14ac:dyDescent="0.2">
      <c r="A1" s="176"/>
      <c r="C1" s="221" t="s">
        <v>1094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8"/>
      <c r="Q1" s="178"/>
      <c r="S1" s="176"/>
      <c r="U1" s="178"/>
      <c r="V1" s="178"/>
      <c r="W1" s="178"/>
      <c r="X1" s="178"/>
      <c r="Y1" s="178"/>
    </row>
    <row r="3" spans="1:26" x14ac:dyDescent="0.2">
      <c r="A3" s="181"/>
      <c r="B3" s="181"/>
      <c r="C3" s="181" t="s">
        <v>1089</v>
      </c>
      <c r="D3" s="181"/>
      <c r="E3" s="181"/>
      <c r="F3" s="181"/>
      <c r="G3" s="181"/>
      <c r="H3" s="181" t="s">
        <v>1095</v>
      </c>
      <c r="I3" s="181"/>
      <c r="J3" s="181"/>
      <c r="K3" s="181"/>
      <c r="L3" s="181"/>
      <c r="M3" s="181" t="s">
        <v>700</v>
      </c>
      <c r="N3" s="181"/>
      <c r="O3" s="181"/>
      <c r="P3" s="181"/>
      <c r="Q3" s="181"/>
      <c r="S3" s="181"/>
      <c r="T3" s="181"/>
      <c r="U3" s="181" t="s">
        <v>701</v>
      </c>
      <c r="V3" s="181"/>
      <c r="W3" s="181"/>
      <c r="X3" s="181"/>
      <c r="Y3" s="181"/>
    </row>
    <row r="5" spans="1:26" ht="36" x14ac:dyDescent="0.2">
      <c r="C5" s="182"/>
      <c r="D5" s="182"/>
      <c r="H5" s="182"/>
      <c r="I5" s="182"/>
      <c r="M5" s="186" t="s">
        <v>845</v>
      </c>
      <c r="N5" s="186" t="s">
        <v>846</v>
      </c>
      <c r="O5" s="186" t="s">
        <v>847</v>
      </c>
      <c r="P5" s="186" t="s">
        <v>848</v>
      </c>
      <c r="Q5" s="186" t="s">
        <v>456</v>
      </c>
      <c r="R5" s="186" t="s">
        <v>849</v>
      </c>
      <c r="U5" s="186" t="s">
        <v>845</v>
      </c>
      <c r="V5" s="186" t="s">
        <v>846</v>
      </c>
      <c r="W5" s="186" t="s">
        <v>847</v>
      </c>
      <c r="X5" s="186" t="s">
        <v>848</v>
      </c>
      <c r="Y5" s="186" t="s">
        <v>456</v>
      </c>
      <c r="Z5" s="186" t="s">
        <v>849</v>
      </c>
    </row>
    <row r="6" spans="1:26" x14ac:dyDescent="0.2">
      <c r="C6" s="182"/>
      <c r="D6" s="182"/>
      <c r="H6" s="182"/>
      <c r="I6" s="182"/>
      <c r="M6" s="187">
        <f>DatosMedioAmbiente!C52</f>
        <v>1</v>
      </c>
      <c r="N6" s="187">
        <f>DatosMedioAmbiente!C54</f>
        <v>0</v>
      </c>
      <c r="O6" s="187">
        <f>DatosMedioAmbiente!C56</f>
        <v>0</v>
      </c>
      <c r="P6" s="187">
        <f>DatosMedioAmbiente!C58</f>
        <v>0</v>
      </c>
      <c r="Q6" s="187">
        <f>DatosMedioAmbiente!C60</f>
        <v>0</v>
      </c>
      <c r="R6" s="187">
        <f>DatosMedioAmbiente!C62</f>
        <v>0</v>
      </c>
      <c r="U6" s="187">
        <f>DatosMedioAmbiente!C53</f>
        <v>0</v>
      </c>
      <c r="V6" s="187">
        <f>DatosMedioAmbiente!C55</f>
        <v>0</v>
      </c>
      <c r="W6" s="187">
        <f>DatosMedioAmbiente!C57</f>
        <v>0</v>
      </c>
      <c r="X6" s="187">
        <f>DatosMedioAmbiente!C59</f>
        <v>0</v>
      </c>
      <c r="Y6" s="187">
        <f>DatosMedioAmbiente!C61</f>
        <v>0</v>
      </c>
      <c r="Z6" s="187">
        <f>DatosMedioAmbiente!C63</f>
        <v>0</v>
      </c>
    </row>
    <row r="25" spans="1:25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P25" s="84"/>
      <c r="Q25" s="185"/>
      <c r="R25" s="177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9" t="s">
        <v>14</v>
      </c>
      <c r="B8" s="12" t="s">
        <v>15</v>
      </c>
      <c r="C8" s="13">
        <v>2326</v>
      </c>
      <c r="D8" s="13">
        <v>2566</v>
      </c>
      <c r="E8" s="14">
        <v>-9.3530787217459097E-2</v>
      </c>
    </row>
    <row r="9" spans="1:5" x14ac:dyDescent="0.25">
      <c r="A9" s="190"/>
      <c r="B9" s="12" t="s">
        <v>16</v>
      </c>
      <c r="C9" s="13">
        <v>6933</v>
      </c>
      <c r="D9" s="13">
        <v>7173</v>
      </c>
      <c r="E9" s="14">
        <v>-3.3458803847762397E-2</v>
      </c>
    </row>
    <row r="10" spans="1:5" x14ac:dyDescent="0.25">
      <c r="A10" s="190"/>
      <c r="B10" s="12" t="s">
        <v>17</v>
      </c>
      <c r="C10" s="13">
        <v>6303</v>
      </c>
      <c r="D10" s="13">
        <v>6434</v>
      </c>
      <c r="E10" s="14">
        <v>-2.0360584395399398E-2</v>
      </c>
    </row>
    <row r="11" spans="1:5" x14ac:dyDescent="0.25">
      <c r="A11" s="190"/>
      <c r="B11" s="12" t="s">
        <v>18</v>
      </c>
      <c r="C11" s="13">
        <v>134</v>
      </c>
      <c r="D11" s="13">
        <v>171</v>
      </c>
      <c r="E11" s="14">
        <v>-0.216374269005848</v>
      </c>
    </row>
    <row r="12" spans="1:5" x14ac:dyDescent="0.25">
      <c r="A12" s="191"/>
      <c r="B12" s="12" t="s">
        <v>19</v>
      </c>
      <c r="C12" s="13">
        <v>2038</v>
      </c>
      <c r="D12" s="13">
        <v>1991</v>
      </c>
      <c r="E12" s="14">
        <v>2.36062280261175E-2</v>
      </c>
    </row>
    <row r="13" spans="1:5" x14ac:dyDescent="0.25">
      <c r="A13" s="189" t="s">
        <v>20</v>
      </c>
      <c r="B13" s="12" t="s">
        <v>21</v>
      </c>
      <c r="C13" s="13">
        <v>2510</v>
      </c>
      <c r="D13" s="13">
        <v>2556</v>
      </c>
      <c r="E13" s="14">
        <v>-1.79968701095462E-2</v>
      </c>
    </row>
    <row r="14" spans="1:5" x14ac:dyDescent="0.25">
      <c r="A14" s="190"/>
      <c r="B14" s="12" t="s">
        <v>22</v>
      </c>
      <c r="C14" s="13">
        <v>481</v>
      </c>
      <c r="D14" s="13">
        <v>826</v>
      </c>
      <c r="E14" s="14">
        <v>-0.417675544794189</v>
      </c>
    </row>
    <row r="15" spans="1:5" x14ac:dyDescent="0.25">
      <c r="A15" s="191"/>
      <c r="B15" s="12" t="s">
        <v>23</v>
      </c>
      <c r="C15" s="13">
        <v>3338</v>
      </c>
      <c r="D15" s="13">
        <v>3418</v>
      </c>
      <c r="E15" s="14">
        <v>-2.3405500292568798E-2</v>
      </c>
    </row>
    <row r="16" spans="1:5" x14ac:dyDescent="0.25">
      <c r="A16" s="189" t="s">
        <v>24</v>
      </c>
      <c r="B16" s="12" t="s">
        <v>25</v>
      </c>
      <c r="C16" s="13">
        <v>357</v>
      </c>
      <c r="D16" s="13">
        <v>424</v>
      </c>
      <c r="E16" s="14">
        <v>-0.15801886792452799</v>
      </c>
    </row>
    <row r="17" spans="1:5" x14ac:dyDescent="0.25">
      <c r="A17" s="190"/>
      <c r="B17" s="12" t="s">
        <v>26</v>
      </c>
      <c r="C17" s="13">
        <v>496</v>
      </c>
      <c r="D17" s="13">
        <v>470</v>
      </c>
      <c r="E17" s="14">
        <v>5.5319148936170202E-2</v>
      </c>
    </row>
    <row r="18" spans="1:5" x14ac:dyDescent="0.25">
      <c r="A18" s="190"/>
      <c r="B18" s="12" t="s">
        <v>27</v>
      </c>
      <c r="C18" s="13">
        <v>1</v>
      </c>
      <c r="D18" s="13">
        <v>3</v>
      </c>
      <c r="E18" s="14">
        <v>-0.66666666666666696</v>
      </c>
    </row>
    <row r="19" spans="1:5" x14ac:dyDescent="0.25">
      <c r="A19" s="190"/>
      <c r="B19" s="12" t="s">
        <v>28</v>
      </c>
      <c r="C19" s="13">
        <v>1</v>
      </c>
      <c r="D19" s="13">
        <v>0</v>
      </c>
      <c r="E19" s="14">
        <v>0</v>
      </c>
    </row>
    <row r="20" spans="1:5" x14ac:dyDescent="0.25">
      <c r="A20" s="191"/>
      <c r="B20" s="15" t="s">
        <v>29</v>
      </c>
      <c r="C20" s="16">
        <v>57</v>
      </c>
      <c r="D20" s="16">
        <v>82</v>
      </c>
      <c r="E20" s="17">
        <v>-0.30487804878048802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370</v>
      </c>
      <c r="D23" s="13">
        <v>583</v>
      </c>
      <c r="E23" s="14">
        <v>-0.36535162950257299</v>
      </c>
    </row>
    <row r="24" spans="1:5" ht="16.7" customHeight="1" x14ac:dyDescent="0.25">
      <c r="A24" s="11" t="s">
        <v>32</v>
      </c>
      <c r="B24" s="19"/>
      <c r="C24" s="16">
        <v>0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369</v>
      </c>
      <c r="D27" s="13">
        <v>380</v>
      </c>
      <c r="E27" s="14">
        <v>-2.89473684210526E-2</v>
      </c>
    </row>
    <row r="28" spans="1:5" x14ac:dyDescent="0.25">
      <c r="A28" s="189" t="s">
        <v>35</v>
      </c>
      <c r="B28" s="12" t="s">
        <v>36</v>
      </c>
      <c r="C28" s="13">
        <v>36</v>
      </c>
      <c r="D28" s="13">
        <v>43</v>
      </c>
      <c r="E28" s="14">
        <v>-0.162790697674419</v>
      </c>
    </row>
    <row r="29" spans="1:5" x14ac:dyDescent="0.25">
      <c r="A29" s="190"/>
      <c r="B29" s="12" t="s">
        <v>37</v>
      </c>
      <c r="C29" s="13">
        <v>23</v>
      </c>
      <c r="D29" s="13">
        <v>62</v>
      </c>
      <c r="E29" s="14">
        <v>-0.62903225806451601</v>
      </c>
    </row>
    <row r="30" spans="1:5" x14ac:dyDescent="0.25">
      <c r="A30" s="190"/>
      <c r="B30" s="12" t="s">
        <v>38</v>
      </c>
      <c r="C30" s="13">
        <v>0</v>
      </c>
      <c r="D30" s="13">
        <v>2</v>
      </c>
      <c r="E30" s="14">
        <v>-1</v>
      </c>
    </row>
    <row r="31" spans="1:5" x14ac:dyDescent="0.25">
      <c r="A31" s="190"/>
      <c r="B31" s="12" t="s">
        <v>39</v>
      </c>
      <c r="C31" s="13">
        <v>17</v>
      </c>
      <c r="D31" s="13">
        <v>14</v>
      </c>
      <c r="E31" s="14">
        <v>0.214285714285714</v>
      </c>
    </row>
    <row r="32" spans="1:5" x14ac:dyDescent="0.25">
      <c r="A32" s="191"/>
      <c r="B32" s="15" t="s">
        <v>40</v>
      </c>
      <c r="C32" s="16">
        <v>281</v>
      </c>
      <c r="D32" s="16">
        <v>257</v>
      </c>
      <c r="E32" s="17">
        <v>9.3385214007782102E-2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935</v>
      </c>
      <c r="D35" s="13">
        <v>913</v>
      </c>
      <c r="E35" s="14">
        <v>2.40963855421687E-2</v>
      </c>
    </row>
    <row r="36" spans="1:5" ht="16.7" customHeight="1" x14ac:dyDescent="0.25">
      <c r="A36" s="11" t="s">
        <v>43</v>
      </c>
      <c r="B36" s="19"/>
      <c r="C36" s="16">
        <v>568</v>
      </c>
      <c r="D36" s="16">
        <v>534</v>
      </c>
      <c r="E36" s="17">
        <v>6.3670411985018702E-2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9" t="s">
        <v>45</v>
      </c>
      <c r="B39" s="12" t="s">
        <v>15</v>
      </c>
      <c r="C39" s="13">
        <v>138</v>
      </c>
      <c r="D39" s="13">
        <v>141</v>
      </c>
      <c r="E39" s="14">
        <v>-2.1276595744680899E-2</v>
      </c>
    </row>
    <row r="40" spans="1:5" x14ac:dyDescent="0.25">
      <c r="A40" s="190"/>
      <c r="B40" s="12" t="s">
        <v>46</v>
      </c>
      <c r="C40" s="13">
        <v>18</v>
      </c>
      <c r="D40" s="13">
        <v>27</v>
      </c>
      <c r="E40" s="14">
        <v>-0.33333333333333298</v>
      </c>
    </row>
    <row r="41" spans="1:5" x14ac:dyDescent="0.25">
      <c r="A41" s="190"/>
      <c r="B41" s="12" t="s">
        <v>47</v>
      </c>
      <c r="C41" s="13">
        <v>492</v>
      </c>
      <c r="D41" s="13">
        <v>470</v>
      </c>
      <c r="E41" s="14">
        <v>4.6808510638297898E-2</v>
      </c>
    </row>
    <row r="42" spans="1:5" x14ac:dyDescent="0.25">
      <c r="A42" s="191"/>
      <c r="B42" s="12" t="s">
        <v>19</v>
      </c>
      <c r="C42" s="13">
        <v>150</v>
      </c>
      <c r="D42" s="13">
        <v>100</v>
      </c>
      <c r="E42" s="14">
        <v>0.5</v>
      </c>
    </row>
    <row r="43" spans="1:5" x14ac:dyDescent="0.25">
      <c r="A43" s="189" t="s">
        <v>48</v>
      </c>
      <c r="B43" s="12" t="s">
        <v>49</v>
      </c>
      <c r="C43" s="13">
        <v>386</v>
      </c>
      <c r="D43" s="13">
        <v>418</v>
      </c>
      <c r="E43" s="14">
        <v>-7.6555023923445001E-2</v>
      </c>
    </row>
    <row r="44" spans="1:5" x14ac:dyDescent="0.25">
      <c r="A44" s="190"/>
      <c r="B44" s="12" t="s">
        <v>50</v>
      </c>
      <c r="C44" s="13">
        <v>10</v>
      </c>
      <c r="D44" s="13">
        <v>7</v>
      </c>
      <c r="E44" s="14">
        <v>0.42857142857142899</v>
      </c>
    </row>
    <row r="45" spans="1:5" x14ac:dyDescent="0.25">
      <c r="A45" s="190"/>
      <c r="B45" s="12" t="s">
        <v>51</v>
      </c>
      <c r="C45" s="13">
        <v>54</v>
      </c>
      <c r="D45" s="13">
        <v>63</v>
      </c>
      <c r="E45" s="14">
        <v>-0.14285714285714299</v>
      </c>
    </row>
    <row r="46" spans="1:5" x14ac:dyDescent="0.25">
      <c r="A46" s="191"/>
      <c r="B46" s="15" t="s">
        <v>52</v>
      </c>
      <c r="C46" s="16">
        <v>8</v>
      </c>
      <c r="D46" s="16">
        <v>18</v>
      </c>
      <c r="E46" s="17">
        <v>-0.55555555555555602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9" t="s">
        <v>54</v>
      </c>
      <c r="B49" s="12" t="s">
        <v>47</v>
      </c>
      <c r="C49" s="13">
        <v>5</v>
      </c>
      <c r="D49" s="13">
        <v>2</v>
      </c>
      <c r="E49" s="14">
        <v>1.5</v>
      </c>
    </row>
    <row r="50" spans="1:5" x14ac:dyDescent="0.25">
      <c r="A50" s="190"/>
      <c r="B50" s="12" t="s">
        <v>46</v>
      </c>
      <c r="C50" s="13">
        <v>0</v>
      </c>
      <c r="D50" s="13">
        <v>1</v>
      </c>
      <c r="E50" s="14">
        <v>-1</v>
      </c>
    </row>
    <row r="51" spans="1:5" x14ac:dyDescent="0.25">
      <c r="A51" s="190"/>
      <c r="B51" s="12" t="s">
        <v>15</v>
      </c>
      <c r="C51" s="13">
        <v>0</v>
      </c>
      <c r="D51" s="13">
        <v>4</v>
      </c>
      <c r="E51" s="14">
        <v>-1</v>
      </c>
    </row>
    <row r="52" spans="1:5" x14ac:dyDescent="0.25">
      <c r="A52" s="190"/>
      <c r="B52" s="12" t="s">
        <v>19</v>
      </c>
      <c r="C52" s="13">
        <v>7</v>
      </c>
      <c r="D52" s="13">
        <v>4</v>
      </c>
      <c r="E52" s="14">
        <v>0.75</v>
      </c>
    </row>
    <row r="53" spans="1:5" x14ac:dyDescent="0.25">
      <c r="A53" s="190"/>
      <c r="B53" s="12" t="s">
        <v>55</v>
      </c>
      <c r="C53" s="13">
        <v>1</v>
      </c>
      <c r="D53" s="13">
        <v>0</v>
      </c>
      <c r="E53" s="14">
        <v>0</v>
      </c>
    </row>
    <row r="54" spans="1:5" x14ac:dyDescent="0.25">
      <c r="A54" s="191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25">
      <c r="A55" s="189" t="s">
        <v>57</v>
      </c>
      <c r="B55" s="12" t="s">
        <v>58</v>
      </c>
      <c r="C55" s="13">
        <v>3</v>
      </c>
      <c r="D55" s="13">
        <v>2</v>
      </c>
      <c r="E55" s="14">
        <v>0.5</v>
      </c>
    </row>
    <row r="56" spans="1:5" x14ac:dyDescent="0.25">
      <c r="A56" s="190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1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5" t="s">
        <v>62</v>
      </c>
      <c r="B64" s="12" t="s">
        <v>42</v>
      </c>
      <c r="C64" s="13">
        <v>0</v>
      </c>
      <c r="D64" s="13">
        <v>0</v>
      </c>
      <c r="E64" s="14">
        <v>0</v>
      </c>
    </row>
    <row r="65" spans="1:5" x14ac:dyDescent="0.25">
      <c r="A65" s="196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6"/>
      <c r="B66" s="12" t="s">
        <v>58</v>
      </c>
      <c r="C66" s="13">
        <v>0</v>
      </c>
      <c r="D66" s="13">
        <v>0</v>
      </c>
      <c r="E66" s="14">
        <v>0</v>
      </c>
    </row>
    <row r="67" spans="1:5" x14ac:dyDescent="0.25">
      <c r="A67" s="196"/>
      <c r="B67" s="12" t="s">
        <v>63</v>
      </c>
      <c r="C67" s="13">
        <v>0</v>
      </c>
      <c r="D67" s="13">
        <v>1</v>
      </c>
      <c r="E67" s="14">
        <v>-1</v>
      </c>
    </row>
    <row r="68" spans="1:5" x14ac:dyDescent="0.25">
      <c r="A68" s="197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9" t="s">
        <v>66</v>
      </c>
      <c r="B71" s="12" t="s">
        <v>67</v>
      </c>
      <c r="C71" s="13">
        <v>491</v>
      </c>
      <c r="D71" s="13">
        <v>472</v>
      </c>
      <c r="E71" s="14">
        <v>4.0254237288135597E-2</v>
      </c>
    </row>
    <row r="72" spans="1:5" x14ac:dyDescent="0.25">
      <c r="A72" s="191"/>
      <c r="B72" s="12" t="s">
        <v>68</v>
      </c>
      <c r="C72" s="13">
        <v>144</v>
      </c>
      <c r="D72" s="13">
        <v>122</v>
      </c>
      <c r="E72" s="14">
        <v>0.18032786885245899</v>
      </c>
    </row>
    <row r="73" spans="1:5" x14ac:dyDescent="0.25">
      <c r="A73" s="189" t="s">
        <v>69</v>
      </c>
      <c r="B73" s="12" t="s">
        <v>67</v>
      </c>
      <c r="C73" s="13">
        <v>430</v>
      </c>
      <c r="D73" s="13">
        <v>334</v>
      </c>
      <c r="E73" s="14">
        <v>0.28742514970059901</v>
      </c>
    </row>
    <row r="74" spans="1:5" x14ac:dyDescent="0.25">
      <c r="A74" s="191"/>
      <c r="B74" s="12" t="s">
        <v>68</v>
      </c>
      <c r="C74" s="13">
        <v>96</v>
      </c>
      <c r="D74" s="13">
        <v>72</v>
      </c>
      <c r="E74" s="14">
        <v>0.33333333333333298</v>
      </c>
    </row>
    <row r="75" spans="1:5" x14ac:dyDescent="0.25">
      <c r="A75" s="189" t="s">
        <v>70</v>
      </c>
      <c r="B75" s="12" t="s">
        <v>67</v>
      </c>
      <c r="C75" s="13">
        <v>16</v>
      </c>
      <c r="D75" s="13">
        <v>16</v>
      </c>
      <c r="E75" s="14">
        <v>0</v>
      </c>
    </row>
    <row r="76" spans="1:5" x14ac:dyDescent="0.25">
      <c r="A76" s="191"/>
      <c r="B76" s="12" t="s">
        <v>68</v>
      </c>
      <c r="C76" s="13">
        <v>4</v>
      </c>
      <c r="D76" s="13">
        <v>5</v>
      </c>
      <c r="E76" s="14">
        <v>-0.2</v>
      </c>
    </row>
    <row r="77" spans="1:5" x14ac:dyDescent="0.25">
      <c r="A77" s="189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1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4" t="s">
        <v>72</v>
      </c>
      <c r="C79" s="194"/>
      <c r="D79" s="194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238</v>
      </c>
      <c r="D81" s="13">
        <v>224</v>
      </c>
      <c r="E81" s="14">
        <v>6.25E-2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268</v>
      </c>
      <c r="D85" s="13">
        <v>240</v>
      </c>
      <c r="E85" s="14">
        <v>0.116666666666667</v>
      </c>
    </row>
    <row r="86" spans="1:5" ht="16.7" customHeight="1" x14ac:dyDescent="0.25">
      <c r="A86" s="11" t="s">
        <v>76</v>
      </c>
      <c r="B86" s="18"/>
      <c r="C86" s="13">
        <v>255</v>
      </c>
      <c r="D86" s="13">
        <v>270</v>
      </c>
      <c r="E86" s="14">
        <v>-5.5555555555555601E-2</v>
      </c>
    </row>
    <row r="87" spans="1:5" ht="16.7" customHeight="1" x14ac:dyDescent="0.25">
      <c r="A87" s="11" t="s">
        <v>73</v>
      </c>
      <c r="B87" s="19"/>
      <c r="C87" s="16">
        <v>3</v>
      </c>
      <c r="D87" s="16">
        <v>0</v>
      </c>
      <c r="E87" s="17">
        <v>0</v>
      </c>
    </row>
    <row r="88" spans="1:5" ht="18.399999999999999" customHeight="1" x14ac:dyDescent="0.25">
      <c r="A88" s="5"/>
      <c r="B88" s="194" t="s">
        <v>77</v>
      </c>
      <c r="C88" s="194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9" t="s">
        <v>75</v>
      </c>
      <c r="B90" s="12" t="s">
        <v>78</v>
      </c>
      <c r="C90" s="13">
        <v>268</v>
      </c>
      <c r="D90" s="13">
        <v>214</v>
      </c>
      <c r="E90" s="14">
        <v>0.25233644859813098</v>
      </c>
    </row>
    <row r="91" spans="1:5" x14ac:dyDescent="0.25">
      <c r="A91" s="190"/>
      <c r="B91" s="12" t="s">
        <v>79</v>
      </c>
      <c r="C91" s="13">
        <v>87</v>
      </c>
      <c r="D91" s="13">
        <v>52</v>
      </c>
      <c r="E91" s="14">
        <v>0.67307692307692302</v>
      </c>
    </row>
    <row r="92" spans="1:5" x14ac:dyDescent="0.25">
      <c r="A92" s="191"/>
      <c r="B92" s="12" t="s">
        <v>80</v>
      </c>
      <c r="C92" s="13">
        <v>9</v>
      </c>
      <c r="D92" s="13">
        <v>5</v>
      </c>
      <c r="E92" s="14">
        <v>0.8</v>
      </c>
    </row>
    <row r="93" spans="1:5" x14ac:dyDescent="0.25">
      <c r="A93" s="189" t="s">
        <v>76</v>
      </c>
      <c r="B93" s="12" t="s">
        <v>81</v>
      </c>
      <c r="C93" s="13">
        <v>15</v>
      </c>
      <c r="D93" s="13">
        <v>17</v>
      </c>
      <c r="E93" s="14">
        <v>-0.11764705882352899</v>
      </c>
    </row>
    <row r="94" spans="1:5" x14ac:dyDescent="0.25">
      <c r="A94" s="191"/>
      <c r="B94" s="12" t="s">
        <v>80</v>
      </c>
      <c r="C94" s="13">
        <v>51</v>
      </c>
      <c r="D94" s="13">
        <v>50</v>
      </c>
      <c r="E94" s="14">
        <v>0.02</v>
      </c>
    </row>
    <row r="95" spans="1:5" ht="16.7" customHeight="1" x14ac:dyDescent="0.25">
      <c r="A95" s="11" t="s">
        <v>73</v>
      </c>
      <c r="B95" s="19"/>
      <c r="C95" s="16">
        <v>2</v>
      </c>
      <c r="D95" s="16">
        <v>4</v>
      </c>
      <c r="E95" s="17">
        <v>-0.5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9" t="s">
        <v>75</v>
      </c>
      <c r="B98" s="12" t="s">
        <v>78</v>
      </c>
      <c r="C98" s="13">
        <v>2</v>
      </c>
      <c r="D98" s="13">
        <v>7</v>
      </c>
      <c r="E98" s="14">
        <v>-0.71428571428571397</v>
      </c>
    </row>
    <row r="99" spans="1:5" x14ac:dyDescent="0.25">
      <c r="A99" s="190"/>
      <c r="B99" s="12" t="s">
        <v>79</v>
      </c>
      <c r="C99" s="13">
        <v>0</v>
      </c>
      <c r="D99" s="13">
        <v>6</v>
      </c>
      <c r="E99" s="14">
        <v>-1</v>
      </c>
    </row>
    <row r="100" spans="1:5" x14ac:dyDescent="0.25">
      <c r="A100" s="191"/>
      <c r="B100" s="12" t="s">
        <v>80</v>
      </c>
      <c r="C100" s="13">
        <v>11</v>
      </c>
      <c r="D100" s="13">
        <v>1</v>
      </c>
      <c r="E100" s="14">
        <v>10</v>
      </c>
    </row>
    <row r="101" spans="1:5" x14ac:dyDescent="0.25">
      <c r="A101" s="189" t="s">
        <v>76</v>
      </c>
      <c r="B101" s="12" t="s">
        <v>81</v>
      </c>
      <c r="C101" s="13">
        <v>2</v>
      </c>
      <c r="D101" s="13">
        <v>0</v>
      </c>
      <c r="E101" s="14">
        <v>0</v>
      </c>
    </row>
    <row r="102" spans="1:5" x14ac:dyDescent="0.25">
      <c r="A102" s="191"/>
      <c r="B102" s="12" t="s">
        <v>80</v>
      </c>
      <c r="C102" s="13">
        <v>1</v>
      </c>
      <c r="D102" s="13">
        <v>1</v>
      </c>
      <c r="E102" s="14">
        <v>0</v>
      </c>
    </row>
    <row r="103" spans="1:5" ht="16.7" customHeight="1" x14ac:dyDescent="0.25">
      <c r="A103" s="11" t="s">
        <v>73</v>
      </c>
      <c r="B103" s="19"/>
      <c r="C103" s="16">
        <v>0</v>
      </c>
      <c r="D103" s="16">
        <v>1</v>
      </c>
      <c r="E103" s="17">
        <v>-1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9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1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9" t="s">
        <v>87</v>
      </c>
      <c r="B108" s="12" t="s">
        <v>85</v>
      </c>
      <c r="C108" s="13">
        <v>16</v>
      </c>
      <c r="D108" s="13">
        <v>68</v>
      </c>
      <c r="E108" s="14">
        <v>-0.76470588235294101</v>
      </c>
    </row>
    <row r="109" spans="1:5" x14ac:dyDescent="0.25">
      <c r="A109" s="191"/>
      <c r="B109" s="12" t="s">
        <v>86</v>
      </c>
      <c r="C109" s="13">
        <v>380</v>
      </c>
      <c r="D109" s="13">
        <v>124</v>
      </c>
      <c r="E109" s="14">
        <v>2.0645161290322598</v>
      </c>
    </row>
    <row r="110" spans="1:5" x14ac:dyDescent="0.25">
      <c r="A110" s="189" t="s">
        <v>88</v>
      </c>
      <c r="B110" s="12" t="s">
        <v>85</v>
      </c>
      <c r="C110" s="13">
        <v>867</v>
      </c>
      <c r="D110" s="13">
        <v>975</v>
      </c>
      <c r="E110" s="14">
        <v>-0.11076923076923099</v>
      </c>
    </row>
    <row r="111" spans="1:5" x14ac:dyDescent="0.25">
      <c r="A111" s="191"/>
      <c r="B111" s="12" t="s">
        <v>86</v>
      </c>
      <c r="C111" s="13">
        <v>1303</v>
      </c>
      <c r="D111" s="13">
        <v>1574</v>
      </c>
      <c r="E111" s="14">
        <v>-0.172172808132147</v>
      </c>
    </row>
    <row r="112" spans="1:5" x14ac:dyDescent="0.25">
      <c r="A112" s="189" t="s">
        <v>89</v>
      </c>
      <c r="B112" s="12" t="s">
        <v>85</v>
      </c>
      <c r="C112" s="13">
        <v>126</v>
      </c>
      <c r="D112" s="21"/>
      <c r="E112" s="14">
        <v>0</v>
      </c>
    </row>
    <row r="113" spans="1:5" x14ac:dyDescent="0.25">
      <c r="A113" s="191"/>
      <c r="B113" s="15" t="s">
        <v>86</v>
      </c>
      <c r="C113" s="16">
        <v>0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9" t="s">
        <v>91</v>
      </c>
      <c r="B116" s="12" t="s">
        <v>92</v>
      </c>
      <c r="C116" s="13">
        <v>30</v>
      </c>
      <c r="D116" s="13">
        <v>20</v>
      </c>
      <c r="E116" s="14">
        <v>0.5</v>
      </c>
    </row>
    <row r="117" spans="1:5" x14ac:dyDescent="0.25">
      <c r="A117" s="191"/>
      <c r="B117" s="12" t="s">
        <v>93</v>
      </c>
      <c r="C117" s="13">
        <v>0</v>
      </c>
      <c r="D117" s="13">
        <v>0</v>
      </c>
      <c r="E117" s="14">
        <v>0</v>
      </c>
    </row>
    <row r="118" spans="1:5" x14ac:dyDescent="0.25">
      <c r="A118" s="189" t="s">
        <v>94</v>
      </c>
      <c r="B118" s="12" t="s">
        <v>92</v>
      </c>
      <c r="C118" s="13">
        <v>1</v>
      </c>
      <c r="D118" s="13">
        <v>0</v>
      </c>
      <c r="E118" s="14">
        <v>0</v>
      </c>
    </row>
    <row r="119" spans="1:5" x14ac:dyDescent="0.25">
      <c r="A119" s="191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89" t="s">
        <v>95</v>
      </c>
      <c r="B120" s="12" t="s">
        <v>92</v>
      </c>
      <c r="C120" s="13">
        <v>2</v>
      </c>
      <c r="D120" s="13">
        <v>0</v>
      </c>
      <c r="E120" s="14">
        <v>0</v>
      </c>
    </row>
    <row r="121" spans="1:5" x14ac:dyDescent="0.25">
      <c r="A121" s="191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34</v>
      </c>
      <c r="D124" s="13">
        <v>25</v>
      </c>
      <c r="E124" s="14">
        <v>0.36</v>
      </c>
    </row>
    <row r="125" spans="1:5" x14ac:dyDescent="0.25">
      <c r="A125" s="189" t="s">
        <v>99</v>
      </c>
      <c r="B125" s="12" t="s">
        <v>100</v>
      </c>
      <c r="C125" s="13">
        <v>1</v>
      </c>
      <c r="D125" s="13">
        <v>1</v>
      </c>
      <c r="E125" s="14">
        <v>0</v>
      </c>
    </row>
    <row r="126" spans="1:5" x14ac:dyDescent="0.25">
      <c r="A126" s="190"/>
      <c r="B126" s="12" t="s">
        <v>101</v>
      </c>
      <c r="C126" s="13">
        <v>11</v>
      </c>
      <c r="D126" s="13">
        <v>13</v>
      </c>
      <c r="E126" s="14">
        <v>-0.15384615384615399</v>
      </c>
    </row>
    <row r="127" spans="1:5" x14ac:dyDescent="0.25">
      <c r="A127" s="190"/>
      <c r="B127" s="12" t="s">
        <v>102</v>
      </c>
      <c r="C127" s="13">
        <v>6</v>
      </c>
      <c r="D127" s="13">
        <v>3</v>
      </c>
      <c r="E127" s="14">
        <v>1</v>
      </c>
    </row>
    <row r="128" spans="1:5" x14ac:dyDescent="0.25">
      <c r="A128" s="190"/>
      <c r="B128" s="12" t="s">
        <v>103</v>
      </c>
      <c r="C128" s="13">
        <v>0</v>
      </c>
      <c r="D128" s="13">
        <v>7</v>
      </c>
      <c r="E128" s="14">
        <v>-1</v>
      </c>
    </row>
    <row r="129" spans="1:5" x14ac:dyDescent="0.25">
      <c r="A129" s="190"/>
      <c r="B129" s="12" t="s">
        <v>104</v>
      </c>
      <c r="C129" s="13">
        <v>16</v>
      </c>
      <c r="D129" s="13">
        <v>7</v>
      </c>
      <c r="E129" s="14">
        <v>1.28571428571429</v>
      </c>
    </row>
    <row r="130" spans="1:5" x14ac:dyDescent="0.25">
      <c r="A130" s="191"/>
      <c r="B130" s="12" t="s">
        <v>105</v>
      </c>
      <c r="C130" s="13">
        <v>0</v>
      </c>
      <c r="D130" s="13">
        <v>0</v>
      </c>
      <c r="E130" s="14">
        <v>0</v>
      </c>
    </row>
    <row r="131" spans="1:5" x14ac:dyDescent="0.25">
      <c r="A131" s="189" t="s">
        <v>106</v>
      </c>
      <c r="B131" s="12" t="s">
        <v>107</v>
      </c>
      <c r="C131" s="13">
        <v>8</v>
      </c>
      <c r="D131" s="13">
        <v>10</v>
      </c>
      <c r="E131" s="14">
        <v>-0.2</v>
      </c>
    </row>
    <row r="132" spans="1:5" x14ac:dyDescent="0.25">
      <c r="A132" s="191"/>
      <c r="B132" s="12" t="s">
        <v>108</v>
      </c>
      <c r="C132" s="13">
        <v>20</v>
      </c>
      <c r="D132" s="13">
        <v>20</v>
      </c>
      <c r="E132" s="14">
        <v>0</v>
      </c>
    </row>
    <row r="133" spans="1:5" x14ac:dyDescent="0.25">
      <c r="A133" s="189" t="s">
        <v>109</v>
      </c>
      <c r="B133" s="12" t="s">
        <v>15</v>
      </c>
      <c r="C133" s="13">
        <v>0</v>
      </c>
      <c r="D133" s="13">
        <v>7</v>
      </c>
      <c r="E133" s="14">
        <v>-1</v>
      </c>
    </row>
    <row r="134" spans="1:5" x14ac:dyDescent="0.25">
      <c r="A134" s="191"/>
      <c r="B134" s="12" t="s">
        <v>19</v>
      </c>
      <c r="C134" s="13">
        <v>6</v>
      </c>
      <c r="D134" s="13">
        <v>5</v>
      </c>
      <c r="E134" s="14">
        <v>0.2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9" t="s">
        <v>112</v>
      </c>
      <c r="B138" s="12" t="s">
        <v>113</v>
      </c>
      <c r="C138" s="13">
        <v>253</v>
      </c>
      <c r="D138" s="13">
        <v>331</v>
      </c>
      <c r="E138" s="14">
        <v>-0.23564954682779499</v>
      </c>
    </row>
    <row r="139" spans="1:5" x14ac:dyDescent="0.25">
      <c r="A139" s="190"/>
      <c r="B139" s="12" t="s">
        <v>114</v>
      </c>
      <c r="C139" s="13">
        <v>140</v>
      </c>
      <c r="D139" s="13">
        <v>144</v>
      </c>
      <c r="E139" s="14">
        <v>-2.7777777777777801E-2</v>
      </c>
    </row>
    <row r="140" spans="1:5" x14ac:dyDescent="0.25">
      <c r="A140" s="190"/>
      <c r="B140" s="12" t="s">
        <v>115</v>
      </c>
      <c r="C140" s="13">
        <v>285</v>
      </c>
      <c r="D140" s="13">
        <v>296</v>
      </c>
      <c r="E140" s="14">
        <v>-3.7162162162162199E-2</v>
      </c>
    </row>
    <row r="141" spans="1:5" x14ac:dyDescent="0.25">
      <c r="A141" s="190"/>
      <c r="B141" s="12" t="s">
        <v>116</v>
      </c>
      <c r="C141" s="13">
        <v>74</v>
      </c>
      <c r="D141" s="13">
        <v>85</v>
      </c>
      <c r="E141" s="14">
        <v>-0.129411764705882</v>
      </c>
    </row>
    <row r="142" spans="1:5" x14ac:dyDescent="0.25">
      <c r="A142" s="19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0"/>
      <c r="B143" s="12" t="s">
        <v>118</v>
      </c>
      <c r="C143" s="13">
        <v>2</v>
      </c>
      <c r="D143" s="13">
        <v>2</v>
      </c>
      <c r="E143" s="14">
        <v>0</v>
      </c>
    </row>
    <row r="144" spans="1:5" x14ac:dyDescent="0.25">
      <c r="A144" s="190"/>
      <c r="B144" s="12" t="s">
        <v>119</v>
      </c>
      <c r="C144" s="13">
        <v>236</v>
      </c>
      <c r="D144" s="13">
        <v>229</v>
      </c>
      <c r="E144" s="14">
        <v>3.0567685589519701E-2</v>
      </c>
    </row>
    <row r="145" spans="1:5" x14ac:dyDescent="0.25">
      <c r="A145" s="190"/>
      <c r="B145" s="12" t="s">
        <v>120</v>
      </c>
      <c r="C145" s="13">
        <v>1</v>
      </c>
      <c r="D145" s="13">
        <v>5</v>
      </c>
      <c r="E145" s="14">
        <v>-0.8</v>
      </c>
    </row>
    <row r="146" spans="1:5" x14ac:dyDescent="0.25">
      <c r="A146" s="190"/>
      <c r="B146" s="12" t="s">
        <v>121</v>
      </c>
      <c r="C146" s="13">
        <v>158</v>
      </c>
      <c r="D146" s="13">
        <v>168</v>
      </c>
      <c r="E146" s="14">
        <v>-5.95238095238095E-2</v>
      </c>
    </row>
    <row r="147" spans="1:5" x14ac:dyDescent="0.25">
      <c r="A147" s="190"/>
      <c r="B147" s="12" t="s">
        <v>122</v>
      </c>
      <c r="C147" s="13">
        <v>302</v>
      </c>
      <c r="D147" s="13">
        <v>355</v>
      </c>
      <c r="E147" s="14">
        <v>-0.14929577464788699</v>
      </c>
    </row>
    <row r="148" spans="1:5" x14ac:dyDescent="0.25">
      <c r="A148" s="190"/>
      <c r="B148" s="12" t="s">
        <v>123</v>
      </c>
      <c r="C148" s="13">
        <v>106</v>
      </c>
      <c r="D148" s="13">
        <v>81</v>
      </c>
      <c r="E148" s="14">
        <v>0.30864197530864201</v>
      </c>
    </row>
    <row r="149" spans="1:5" x14ac:dyDescent="0.25">
      <c r="A149" s="190"/>
      <c r="B149" s="12" t="s">
        <v>124</v>
      </c>
      <c r="C149" s="13">
        <v>442</v>
      </c>
      <c r="D149" s="13">
        <v>459</v>
      </c>
      <c r="E149" s="14">
        <v>-3.7037037037037E-2</v>
      </c>
    </row>
    <row r="150" spans="1:5" x14ac:dyDescent="0.25">
      <c r="A150" s="190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0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0"/>
      <c r="B152" s="12" t="s">
        <v>127</v>
      </c>
      <c r="C152" s="13">
        <v>0</v>
      </c>
      <c r="D152" s="13">
        <v>11</v>
      </c>
      <c r="E152" s="14">
        <v>-1</v>
      </c>
    </row>
    <row r="153" spans="1:5" x14ac:dyDescent="0.25">
      <c r="A153" s="190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0"/>
      <c r="B154" s="12" t="s">
        <v>129</v>
      </c>
      <c r="C154" s="13">
        <v>1</v>
      </c>
      <c r="D154" s="13">
        <v>2</v>
      </c>
      <c r="E154" s="14">
        <v>-0.5</v>
      </c>
    </row>
    <row r="155" spans="1:5" x14ac:dyDescent="0.25">
      <c r="A155" s="191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9" t="s">
        <v>131</v>
      </c>
      <c r="B156" s="12" t="s">
        <v>113</v>
      </c>
      <c r="C156" s="13">
        <v>440</v>
      </c>
      <c r="D156" s="13">
        <v>825</v>
      </c>
      <c r="E156" s="14">
        <v>-0.46666666666666701</v>
      </c>
    </row>
    <row r="157" spans="1:5" x14ac:dyDescent="0.25">
      <c r="A157" s="190"/>
      <c r="B157" s="12" t="s">
        <v>114</v>
      </c>
      <c r="C157" s="13">
        <v>171</v>
      </c>
      <c r="D157" s="13">
        <v>330</v>
      </c>
      <c r="E157" s="14">
        <v>-0.48181818181818198</v>
      </c>
    </row>
    <row r="158" spans="1:5" x14ac:dyDescent="0.25">
      <c r="A158" s="190"/>
      <c r="B158" s="12" t="s">
        <v>115</v>
      </c>
      <c r="C158" s="13">
        <v>359</v>
      </c>
      <c r="D158" s="13">
        <v>647</v>
      </c>
      <c r="E158" s="14">
        <v>-0.44513137557959798</v>
      </c>
    </row>
    <row r="159" spans="1:5" x14ac:dyDescent="0.25">
      <c r="A159" s="190"/>
      <c r="B159" s="12" t="s">
        <v>116</v>
      </c>
      <c r="C159" s="13">
        <v>124</v>
      </c>
      <c r="D159" s="13">
        <v>213</v>
      </c>
      <c r="E159" s="14">
        <v>-0.417840375586854</v>
      </c>
    </row>
    <row r="160" spans="1:5" x14ac:dyDescent="0.25">
      <c r="A160" s="19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0"/>
      <c r="B161" s="12" t="s">
        <v>118</v>
      </c>
      <c r="C161" s="13">
        <v>3</v>
      </c>
      <c r="D161" s="13">
        <v>6</v>
      </c>
      <c r="E161" s="14">
        <v>-0.5</v>
      </c>
    </row>
    <row r="162" spans="1:5" x14ac:dyDescent="0.25">
      <c r="A162" s="190"/>
      <c r="B162" s="12" t="s">
        <v>119</v>
      </c>
      <c r="C162" s="13">
        <v>320</v>
      </c>
      <c r="D162" s="13">
        <v>640</v>
      </c>
      <c r="E162" s="14">
        <v>-0.5</v>
      </c>
    </row>
    <row r="163" spans="1:5" x14ac:dyDescent="0.25">
      <c r="A163" s="190"/>
      <c r="B163" s="12" t="s">
        <v>120</v>
      </c>
      <c r="C163" s="13">
        <v>1</v>
      </c>
      <c r="D163" s="13">
        <v>13</v>
      </c>
      <c r="E163" s="14">
        <v>-0.92307692307692302</v>
      </c>
    </row>
    <row r="164" spans="1:5" x14ac:dyDescent="0.25">
      <c r="A164" s="190"/>
      <c r="B164" s="12" t="s">
        <v>121</v>
      </c>
      <c r="C164" s="13">
        <v>172</v>
      </c>
      <c r="D164" s="13">
        <v>339</v>
      </c>
      <c r="E164" s="14">
        <v>-0.49262536873156298</v>
      </c>
    </row>
    <row r="165" spans="1:5" x14ac:dyDescent="0.25">
      <c r="A165" s="190"/>
      <c r="B165" s="12" t="s">
        <v>122</v>
      </c>
      <c r="C165" s="13">
        <v>408</v>
      </c>
      <c r="D165" s="13">
        <v>905</v>
      </c>
      <c r="E165" s="14">
        <v>-0.54917127071823202</v>
      </c>
    </row>
    <row r="166" spans="1:5" x14ac:dyDescent="0.25">
      <c r="A166" s="190"/>
      <c r="B166" s="12" t="s">
        <v>123</v>
      </c>
      <c r="C166" s="13">
        <v>118</v>
      </c>
      <c r="D166" s="13">
        <v>103</v>
      </c>
      <c r="E166" s="14">
        <v>0.14563106796116501</v>
      </c>
    </row>
    <row r="167" spans="1:5" x14ac:dyDescent="0.25">
      <c r="A167" s="190"/>
      <c r="B167" s="12" t="s">
        <v>124</v>
      </c>
      <c r="C167" s="13">
        <v>490</v>
      </c>
      <c r="D167" s="13">
        <v>488</v>
      </c>
      <c r="E167" s="14">
        <v>4.0983606557376999E-3</v>
      </c>
    </row>
    <row r="168" spans="1:5" x14ac:dyDescent="0.25">
      <c r="A168" s="190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90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0"/>
      <c r="B170" s="12" t="s">
        <v>127</v>
      </c>
      <c r="C170" s="13">
        <v>0</v>
      </c>
      <c r="D170" s="13">
        <v>110</v>
      </c>
      <c r="E170" s="14">
        <v>-1</v>
      </c>
    </row>
    <row r="171" spans="1:5" x14ac:dyDescent="0.25">
      <c r="A171" s="190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0"/>
      <c r="B172" s="12" t="s">
        <v>129</v>
      </c>
      <c r="C172" s="13">
        <v>0</v>
      </c>
      <c r="D172" s="13">
        <v>2</v>
      </c>
      <c r="E172" s="14">
        <v>-1</v>
      </c>
    </row>
    <row r="173" spans="1:5" x14ac:dyDescent="0.25">
      <c r="A173" s="191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401</v>
      </c>
      <c r="D176" s="13">
        <v>409</v>
      </c>
      <c r="E176" s="14">
        <v>-1.9559902200489001E-2</v>
      </c>
    </row>
    <row r="177" spans="1:5" ht="16.7" customHeight="1" x14ac:dyDescent="0.25">
      <c r="A177" s="11" t="s">
        <v>134</v>
      </c>
      <c r="B177" s="18"/>
      <c r="C177" s="13">
        <v>56</v>
      </c>
      <c r="D177" s="13">
        <v>112</v>
      </c>
      <c r="E177" s="14">
        <v>-0.5</v>
      </c>
    </row>
    <row r="178" spans="1:5" ht="16.7" customHeight="1" x14ac:dyDescent="0.25">
      <c r="A178" s="11" t="s">
        <v>135</v>
      </c>
      <c r="B178" s="19"/>
      <c r="C178" s="16">
        <v>78</v>
      </c>
      <c r="D178" s="16">
        <v>106</v>
      </c>
      <c r="E178" s="17">
        <v>-0.26415094339622602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9" t="s">
        <v>137</v>
      </c>
      <c r="B181" s="12" t="s">
        <v>138</v>
      </c>
      <c r="C181" s="13">
        <v>105</v>
      </c>
      <c r="D181" s="13">
        <v>105</v>
      </c>
      <c r="E181" s="14">
        <v>0</v>
      </c>
    </row>
    <row r="182" spans="1:5" x14ac:dyDescent="0.25">
      <c r="A182" s="190"/>
      <c r="B182" s="12" t="s">
        <v>15</v>
      </c>
      <c r="C182" s="13">
        <v>6</v>
      </c>
      <c r="D182" s="13">
        <v>5</v>
      </c>
      <c r="E182" s="14">
        <v>0.2</v>
      </c>
    </row>
    <row r="183" spans="1:5" x14ac:dyDescent="0.25">
      <c r="A183" s="191"/>
      <c r="B183" s="12" t="s">
        <v>19</v>
      </c>
      <c r="C183" s="13">
        <v>6</v>
      </c>
      <c r="D183" s="13">
        <v>7</v>
      </c>
      <c r="E183" s="14">
        <v>-0.14285714285714299</v>
      </c>
    </row>
    <row r="184" spans="1:5" x14ac:dyDescent="0.25">
      <c r="A184" s="189" t="s">
        <v>139</v>
      </c>
      <c r="B184" s="12" t="s">
        <v>140</v>
      </c>
      <c r="C184" s="13">
        <v>103</v>
      </c>
      <c r="D184" s="13">
        <v>89</v>
      </c>
      <c r="E184" s="14">
        <v>0.15730337078651699</v>
      </c>
    </row>
    <row r="185" spans="1:5" x14ac:dyDescent="0.25">
      <c r="A185" s="190"/>
      <c r="B185" s="12" t="s">
        <v>141</v>
      </c>
      <c r="C185" s="13">
        <v>84</v>
      </c>
      <c r="D185" s="13">
        <v>92</v>
      </c>
      <c r="E185" s="14">
        <v>-8.6956521739130405E-2</v>
      </c>
    </row>
    <row r="186" spans="1:5" x14ac:dyDescent="0.25">
      <c r="A186" s="191"/>
      <c r="B186" s="12" t="s">
        <v>142</v>
      </c>
      <c r="C186" s="13">
        <v>2</v>
      </c>
      <c r="D186" s="13">
        <v>1</v>
      </c>
      <c r="E186" s="14">
        <v>1</v>
      </c>
    </row>
    <row r="187" spans="1:5" ht="16.7" customHeight="1" x14ac:dyDescent="0.25">
      <c r="A187" s="11" t="s">
        <v>143</v>
      </c>
      <c r="B187" s="19"/>
      <c r="C187" s="16">
        <v>37</v>
      </c>
      <c r="D187" s="16">
        <v>48</v>
      </c>
      <c r="E187" s="17">
        <v>-0.22916666666666699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6</v>
      </c>
      <c r="D190" s="13">
        <v>5</v>
      </c>
      <c r="E190" s="14">
        <v>0.2</v>
      </c>
    </row>
    <row r="191" spans="1:5" x14ac:dyDescent="0.25">
      <c r="A191" s="189" t="s">
        <v>146</v>
      </c>
      <c r="B191" s="12" t="s">
        <v>147</v>
      </c>
      <c r="C191" s="13">
        <v>0</v>
      </c>
      <c r="D191" s="13">
        <v>2</v>
      </c>
      <c r="E191" s="14">
        <v>-1</v>
      </c>
    </row>
    <row r="192" spans="1:5" x14ac:dyDescent="0.25">
      <c r="A192" s="190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1"/>
      <c r="B193" s="12" t="s">
        <v>149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8</v>
      </c>
      <c r="D195" s="13">
        <v>1</v>
      </c>
      <c r="E195" s="14">
        <v>7</v>
      </c>
    </row>
    <row r="196" spans="1:5" ht="16.7" customHeight="1" x14ac:dyDescent="0.25">
      <c r="A196" s="11" t="s">
        <v>105</v>
      </c>
      <c r="B196" s="19"/>
      <c r="C196" s="16">
        <v>11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</v>
      </c>
      <c r="D199" s="13">
        <v>7</v>
      </c>
      <c r="E199" s="14">
        <v>-0.57142857142857095</v>
      </c>
    </row>
    <row r="200" spans="1:5" x14ac:dyDescent="0.25">
      <c r="A200" s="189" t="s">
        <v>63</v>
      </c>
      <c r="B200" s="12" t="s">
        <v>154</v>
      </c>
      <c r="C200" s="13">
        <v>36</v>
      </c>
      <c r="D200" s="13">
        <v>26</v>
      </c>
      <c r="E200" s="14">
        <v>0.38461538461538503</v>
      </c>
    </row>
    <row r="201" spans="1:5" x14ac:dyDescent="0.25">
      <c r="A201" s="191"/>
      <c r="B201" s="12" t="s">
        <v>105</v>
      </c>
      <c r="C201" s="13">
        <v>0</v>
      </c>
      <c r="D201" s="13">
        <v>1</v>
      </c>
      <c r="E201" s="14">
        <v>-1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9" t="s">
        <v>159</v>
      </c>
      <c r="B207" s="12" t="s">
        <v>160</v>
      </c>
      <c r="C207" s="13">
        <v>2</v>
      </c>
      <c r="D207" s="13">
        <v>1</v>
      </c>
      <c r="E207" s="14">
        <v>1</v>
      </c>
    </row>
    <row r="208" spans="1:5" x14ac:dyDescent="0.25">
      <c r="A208" s="191"/>
      <c r="B208" s="12" t="s">
        <v>161</v>
      </c>
      <c r="C208" s="13">
        <v>5</v>
      </c>
      <c r="D208" s="13">
        <v>0</v>
      </c>
      <c r="E208" s="14">
        <v>0</v>
      </c>
    </row>
    <row r="209" spans="1:5" ht="16.7" customHeight="1" x14ac:dyDescent="0.25">
      <c r="A209" s="11" t="s">
        <v>162</v>
      </c>
      <c r="B209" s="18"/>
      <c r="C209" s="13">
        <v>8</v>
      </c>
      <c r="D209" s="13">
        <v>11</v>
      </c>
      <c r="E209" s="14">
        <v>-0.27272727272727298</v>
      </c>
    </row>
    <row r="210" spans="1:5" ht="16.7" customHeight="1" x14ac:dyDescent="0.25">
      <c r="A210" s="11" t="s">
        <v>163</v>
      </c>
      <c r="B210" s="19"/>
      <c r="C210" s="16">
        <v>25</v>
      </c>
      <c r="D210" s="16">
        <v>12</v>
      </c>
      <c r="E210" s="17">
        <v>1.0833333333333299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9" t="s">
        <v>170</v>
      </c>
      <c r="B218" s="12" t="s">
        <v>171</v>
      </c>
      <c r="C218" s="13">
        <v>14</v>
      </c>
      <c r="D218" s="13">
        <v>13</v>
      </c>
      <c r="E218" s="23">
        <v>1</v>
      </c>
    </row>
    <row r="219" spans="1:5" x14ac:dyDescent="0.25">
      <c r="A219" s="190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0"/>
      <c r="B220" s="12" t="s">
        <v>173</v>
      </c>
      <c r="C220" s="13">
        <v>0</v>
      </c>
      <c r="D220" s="13">
        <v>0</v>
      </c>
      <c r="E220" s="23">
        <v>0</v>
      </c>
    </row>
    <row r="221" spans="1:5" x14ac:dyDescent="0.25">
      <c r="A221" s="190"/>
      <c r="B221" s="12" t="s">
        <v>174</v>
      </c>
      <c r="C221" s="13">
        <v>9</v>
      </c>
      <c r="D221" s="13">
        <v>9</v>
      </c>
      <c r="E221" s="23">
        <v>0</v>
      </c>
    </row>
    <row r="222" spans="1:5" x14ac:dyDescent="0.25">
      <c r="A222" s="190"/>
      <c r="B222" s="12" t="s">
        <v>175</v>
      </c>
      <c r="C222" s="13">
        <v>71</v>
      </c>
      <c r="D222" s="13">
        <v>123</v>
      </c>
      <c r="E222" s="23">
        <v>41</v>
      </c>
    </row>
    <row r="223" spans="1:5" x14ac:dyDescent="0.25">
      <c r="A223" s="190"/>
      <c r="B223" s="12" t="s">
        <v>176</v>
      </c>
      <c r="C223" s="13">
        <v>74</v>
      </c>
      <c r="D223" s="13">
        <v>73</v>
      </c>
      <c r="E223" s="23">
        <v>0</v>
      </c>
    </row>
    <row r="224" spans="1:5" x14ac:dyDescent="0.25">
      <c r="A224" s="190"/>
      <c r="B224" s="12" t="s">
        <v>177</v>
      </c>
      <c r="C224" s="13">
        <v>57</v>
      </c>
      <c r="D224" s="13">
        <v>117</v>
      </c>
      <c r="E224" s="23">
        <v>24</v>
      </c>
    </row>
    <row r="225" spans="1:5" x14ac:dyDescent="0.25">
      <c r="A225" s="190"/>
      <c r="B225" s="12" t="s">
        <v>178</v>
      </c>
      <c r="C225" s="13">
        <v>25</v>
      </c>
      <c r="D225" s="13">
        <v>25</v>
      </c>
      <c r="E225" s="23">
        <v>0</v>
      </c>
    </row>
    <row r="226" spans="1:5" x14ac:dyDescent="0.25">
      <c r="A226" s="190"/>
      <c r="B226" s="12" t="s">
        <v>179</v>
      </c>
      <c r="C226" s="13">
        <v>0</v>
      </c>
      <c r="D226" s="13">
        <v>1</v>
      </c>
      <c r="E226" s="23">
        <v>1</v>
      </c>
    </row>
    <row r="227" spans="1:5" x14ac:dyDescent="0.25">
      <c r="A227" s="190"/>
      <c r="B227" s="12" t="s">
        <v>180</v>
      </c>
      <c r="C227" s="13">
        <v>73</v>
      </c>
      <c r="D227" s="13">
        <v>21</v>
      </c>
      <c r="E227" s="23">
        <v>46</v>
      </c>
    </row>
    <row r="228" spans="1:5" x14ac:dyDescent="0.25">
      <c r="A228" s="190"/>
      <c r="B228" s="12" t="s">
        <v>181</v>
      </c>
      <c r="C228" s="13">
        <v>77</v>
      </c>
      <c r="D228" s="13">
        <v>151</v>
      </c>
      <c r="E228" s="23">
        <v>52</v>
      </c>
    </row>
    <row r="229" spans="1:5" x14ac:dyDescent="0.25">
      <c r="A229" s="190"/>
      <c r="B229" s="12" t="s">
        <v>182</v>
      </c>
      <c r="C229" s="13">
        <v>10</v>
      </c>
      <c r="D229" s="13">
        <v>11</v>
      </c>
      <c r="E229" s="23">
        <v>0</v>
      </c>
    </row>
    <row r="230" spans="1:5" x14ac:dyDescent="0.25">
      <c r="A230" s="190"/>
      <c r="B230" s="12" t="s">
        <v>183</v>
      </c>
      <c r="C230" s="13">
        <v>3</v>
      </c>
      <c r="D230" s="13">
        <v>0</v>
      </c>
      <c r="E230" s="23">
        <v>0</v>
      </c>
    </row>
    <row r="231" spans="1:5" x14ac:dyDescent="0.25">
      <c r="A231" s="190"/>
      <c r="B231" s="12" t="s">
        <v>184</v>
      </c>
      <c r="C231" s="13">
        <v>3</v>
      </c>
      <c r="D231" s="13">
        <v>4</v>
      </c>
      <c r="E231" s="23">
        <v>0</v>
      </c>
    </row>
    <row r="232" spans="1:5" x14ac:dyDescent="0.25">
      <c r="A232" s="191"/>
      <c r="B232" s="12" t="s">
        <v>185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192" t="s">
        <v>186</v>
      </c>
      <c r="B233" s="193"/>
      <c r="C233" s="24">
        <v>416</v>
      </c>
      <c r="D233" s="24">
        <v>548</v>
      </c>
      <c r="E233" s="25">
        <v>165</v>
      </c>
    </row>
    <row r="234" spans="1:5" x14ac:dyDescent="0.25">
      <c r="A234" s="189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90"/>
      <c r="B235" s="12" t="s">
        <v>189</v>
      </c>
      <c r="C235" s="13">
        <v>6</v>
      </c>
      <c r="D235" s="13">
        <v>7</v>
      </c>
      <c r="E235" s="23">
        <v>7</v>
      </c>
    </row>
    <row r="236" spans="1:5" x14ac:dyDescent="0.25">
      <c r="A236" s="191"/>
      <c r="B236" s="12" t="s">
        <v>190</v>
      </c>
      <c r="C236" s="13">
        <v>0</v>
      </c>
      <c r="D236" s="13">
        <v>1</v>
      </c>
      <c r="E236" s="23">
        <v>1</v>
      </c>
    </row>
    <row r="237" spans="1:5" ht="16.7" customHeight="1" x14ac:dyDescent="0.25">
      <c r="A237" s="192" t="s">
        <v>186</v>
      </c>
      <c r="B237" s="193"/>
      <c r="C237" s="24">
        <v>6</v>
      </c>
      <c r="D237" s="24">
        <v>8</v>
      </c>
      <c r="E237" s="25">
        <v>8</v>
      </c>
    </row>
    <row r="238" spans="1:5" x14ac:dyDescent="0.25">
      <c r="A238" s="189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90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90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0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0"/>
      <c r="B242" s="12" t="s">
        <v>196</v>
      </c>
      <c r="C242" s="13">
        <v>6</v>
      </c>
      <c r="D242" s="13">
        <v>0</v>
      </c>
      <c r="E242" s="23">
        <v>0</v>
      </c>
    </row>
    <row r="243" spans="1:5" x14ac:dyDescent="0.25">
      <c r="A243" s="190"/>
      <c r="B243" s="12" t="s">
        <v>197</v>
      </c>
      <c r="C243" s="13">
        <v>6</v>
      </c>
      <c r="D243" s="13">
        <v>0</v>
      </c>
      <c r="E243" s="23">
        <v>0</v>
      </c>
    </row>
    <row r="244" spans="1:5" x14ac:dyDescent="0.25">
      <c r="A244" s="190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0"/>
      <c r="B245" s="12" t="s">
        <v>199</v>
      </c>
      <c r="C245" s="13">
        <v>1</v>
      </c>
      <c r="D245" s="13">
        <v>14</v>
      </c>
      <c r="E245" s="23">
        <v>3</v>
      </c>
    </row>
    <row r="246" spans="1:5" x14ac:dyDescent="0.25">
      <c r="A246" s="190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0"/>
      <c r="B247" s="12" t="s">
        <v>201</v>
      </c>
      <c r="C247" s="13">
        <v>4</v>
      </c>
      <c r="D247" s="13">
        <v>7</v>
      </c>
      <c r="E247" s="23">
        <v>1</v>
      </c>
    </row>
    <row r="248" spans="1:5" x14ac:dyDescent="0.25">
      <c r="A248" s="190"/>
      <c r="B248" s="12" t="s">
        <v>202</v>
      </c>
      <c r="C248" s="13">
        <v>0</v>
      </c>
      <c r="D248" s="13">
        <v>4</v>
      </c>
      <c r="E248" s="23">
        <v>1</v>
      </c>
    </row>
    <row r="249" spans="1:5" x14ac:dyDescent="0.25">
      <c r="A249" s="190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90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0"/>
      <c r="B251" s="12" t="s">
        <v>205</v>
      </c>
      <c r="C251" s="13">
        <v>0</v>
      </c>
      <c r="D251" s="13">
        <v>0</v>
      </c>
      <c r="E251" s="23">
        <v>0</v>
      </c>
    </row>
    <row r="252" spans="1:5" x14ac:dyDescent="0.25">
      <c r="A252" s="190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0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0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0"/>
      <c r="B255" s="12" t="s">
        <v>209</v>
      </c>
      <c r="C255" s="13">
        <v>0</v>
      </c>
      <c r="D255" s="13">
        <v>0</v>
      </c>
      <c r="E255" s="23">
        <v>0</v>
      </c>
    </row>
    <row r="256" spans="1:5" x14ac:dyDescent="0.25">
      <c r="A256" s="190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0"/>
      <c r="B257" s="12" t="s">
        <v>211</v>
      </c>
      <c r="C257" s="13">
        <v>1</v>
      </c>
      <c r="D257" s="13">
        <v>2</v>
      </c>
      <c r="E257" s="23">
        <v>0</v>
      </c>
    </row>
    <row r="258" spans="1:5" x14ac:dyDescent="0.25">
      <c r="A258" s="190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0"/>
      <c r="B259" s="12" t="s">
        <v>213</v>
      </c>
      <c r="C259" s="13">
        <v>1</v>
      </c>
      <c r="D259" s="13">
        <v>4</v>
      </c>
      <c r="E259" s="23">
        <v>0</v>
      </c>
    </row>
    <row r="260" spans="1:5" x14ac:dyDescent="0.25">
      <c r="A260" s="190"/>
      <c r="B260" s="12" t="s">
        <v>214</v>
      </c>
      <c r="C260" s="13">
        <v>0</v>
      </c>
      <c r="D260" s="13">
        <v>2</v>
      </c>
      <c r="E260" s="23">
        <v>0</v>
      </c>
    </row>
    <row r="261" spans="1:5" x14ac:dyDescent="0.25">
      <c r="A261" s="190"/>
      <c r="B261" s="12" t="s">
        <v>215</v>
      </c>
      <c r="C261" s="13">
        <v>7</v>
      </c>
      <c r="D261" s="13">
        <v>3</v>
      </c>
      <c r="E261" s="23">
        <v>3</v>
      </c>
    </row>
    <row r="262" spans="1:5" x14ac:dyDescent="0.25">
      <c r="A262" s="190"/>
      <c r="B262" s="12" t="s">
        <v>216</v>
      </c>
      <c r="C262" s="13">
        <v>0</v>
      </c>
      <c r="D262" s="13">
        <v>2</v>
      </c>
      <c r="E262" s="23">
        <v>1</v>
      </c>
    </row>
    <row r="263" spans="1:5" x14ac:dyDescent="0.25">
      <c r="A263" s="190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90"/>
      <c r="B264" s="12" t="s">
        <v>218</v>
      </c>
      <c r="C264" s="13">
        <v>0</v>
      </c>
      <c r="D264" s="13">
        <v>0</v>
      </c>
      <c r="E264" s="23">
        <v>0</v>
      </c>
    </row>
    <row r="265" spans="1:5" x14ac:dyDescent="0.25">
      <c r="A265" s="190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0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0"/>
      <c r="B267" s="12" t="s">
        <v>221</v>
      </c>
      <c r="C267" s="13">
        <v>1</v>
      </c>
      <c r="D267" s="13">
        <v>0</v>
      </c>
      <c r="E267" s="23">
        <v>0</v>
      </c>
    </row>
    <row r="268" spans="1:5" x14ac:dyDescent="0.25">
      <c r="A268" s="190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0"/>
      <c r="B269" s="12" t="s">
        <v>223</v>
      </c>
      <c r="C269" s="13">
        <v>1</v>
      </c>
      <c r="D269" s="13">
        <v>0</v>
      </c>
      <c r="E269" s="23">
        <v>0</v>
      </c>
    </row>
    <row r="270" spans="1:5" x14ac:dyDescent="0.25">
      <c r="A270" s="191"/>
      <c r="B270" s="12" t="s">
        <v>224</v>
      </c>
      <c r="C270" s="13">
        <v>1</v>
      </c>
      <c r="D270" s="13">
        <v>2</v>
      </c>
      <c r="E270" s="23">
        <v>2</v>
      </c>
    </row>
    <row r="271" spans="1:5" ht="16.7" customHeight="1" x14ac:dyDescent="0.25">
      <c r="A271" s="192" t="s">
        <v>186</v>
      </c>
      <c r="B271" s="193"/>
      <c r="C271" s="24">
        <v>29</v>
      </c>
      <c r="D271" s="24">
        <v>40</v>
      </c>
      <c r="E271" s="25">
        <v>11</v>
      </c>
    </row>
    <row r="272" spans="1:5" ht="16.7" customHeight="1" x14ac:dyDescent="0.25">
      <c r="A272" s="11" t="s">
        <v>225</v>
      </c>
      <c r="B272" s="12" t="s">
        <v>226</v>
      </c>
      <c r="C272" s="13">
        <v>4</v>
      </c>
      <c r="D272" s="13">
        <v>4</v>
      </c>
      <c r="E272" s="23">
        <v>0</v>
      </c>
    </row>
    <row r="273" spans="1:5" ht="16.7" customHeight="1" x14ac:dyDescent="0.25">
      <c r="A273" s="192" t="s">
        <v>186</v>
      </c>
      <c r="B273" s="193"/>
      <c r="C273" s="24">
        <v>4</v>
      </c>
      <c r="D273" s="24">
        <v>4</v>
      </c>
      <c r="E273" s="25">
        <v>0</v>
      </c>
    </row>
    <row r="274" spans="1:5" x14ac:dyDescent="0.25">
      <c r="A274" s="189" t="s">
        <v>227</v>
      </c>
      <c r="B274" s="12" t="s">
        <v>228</v>
      </c>
      <c r="C274" s="13">
        <v>1</v>
      </c>
      <c r="D274" s="13">
        <v>1</v>
      </c>
      <c r="E274" s="23">
        <v>0</v>
      </c>
    </row>
    <row r="275" spans="1:5" x14ac:dyDescent="0.25">
      <c r="A275" s="190"/>
      <c r="B275" s="12" t="s">
        <v>229</v>
      </c>
      <c r="C275" s="13">
        <v>1</v>
      </c>
      <c r="D275" s="13">
        <v>3</v>
      </c>
      <c r="E275" s="23">
        <v>0</v>
      </c>
    </row>
    <row r="276" spans="1:5" x14ac:dyDescent="0.25">
      <c r="A276" s="190"/>
      <c r="B276" s="12" t="s">
        <v>230</v>
      </c>
      <c r="C276" s="21"/>
      <c r="D276" s="21"/>
      <c r="E276" s="26"/>
    </row>
    <row r="277" spans="1:5" x14ac:dyDescent="0.25">
      <c r="A277" s="190"/>
      <c r="B277" s="12" t="s">
        <v>231</v>
      </c>
      <c r="C277" s="13">
        <v>2</v>
      </c>
      <c r="D277" s="13">
        <v>2</v>
      </c>
      <c r="E277" s="23">
        <v>0</v>
      </c>
    </row>
    <row r="278" spans="1:5" x14ac:dyDescent="0.25">
      <c r="A278" s="190"/>
      <c r="B278" s="12" t="s">
        <v>232</v>
      </c>
      <c r="C278" s="13">
        <v>2</v>
      </c>
      <c r="D278" s="13">
        <v>1</v>
      </c>
      <c r="E278" s="23">
        <v>0</v>
      </c>
    </row>
    <row r="279" spans="1:5" x14ac:dyDescent="0.25">
      <c r="A279" s="190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0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0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1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2" t="s">
        <v>186</v>
      </c>
      <c r="B283" s="193"/>
      <c r="C283" s="24">
        <v>6</v>
      </c>
      <c r="D283" s="24">
        <v>7</v>
      </c>
      <c r="E283" s="25">
        <v>0</v>
      </c>
    </row>
    <row r="284" spans="1:5" x14ac:dyDescent="0.25">
      <c r="A284" s="189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0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1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2" t="s">
        <v>186</v>
      </c>
      <c r="B287" s="193"/>
      <c r="C287" s="24">
        <v>0</v>
      </c>
      <c r="D287" s="24">
        <v>0</v>
      </c>
      <c r="E287" s="25">
        <v>0</v>
      </c>
    </row>
    <row r="288" spans="1:5" x14ac:dyDescent="0.25">
      <c r="A288" s="189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90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90"/>
      <c r="B290" s="12" t="s">
        <v>243</v>
      </c>
      <c r="C290" s="13">
        <v>1</v>
      </c>
      <c r="D290" s="13">
        <v>1</v>
      </c>
      <c r="E290" s="23">
        <v>0</v>
      </c>
    </row>
    <row r="291" spans="1:5" x14ac:dyDescent="0.25">
      <c r="A291" s="190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0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0"/>
      <c r="B293" s="12" t="s">
        <v>246</v>
      </c>
      <c r="C293" s="13">
        <v>1</v>
      </c>
      <c r="D293" s="13">
        <v>1</v>
      </c>
      <c r="E293" s="23">
        <v>0</v>
      </c>
    </row>
    <row r="294" spans="1:5" x14ac:dyDescent="0.25">
      <c r="A294" s="190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0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0"/>
      <c r="B296" s="12" t="s">
        <v>249</v>
      </c>
      <c r="C296" s="13">
        <v>2</v>
      </c>
      <c r="D296" s="13">
        <v>14</v>
      </c>
      <c r="E296" s="23">
        <v>0</v>
      </c>
    </row>
    <row r="297" spans="1:5" x14ac:dyDescent="0.25">
      <c r="A297" s="190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1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2" t="s">
        <v>186</v>
      </c>
      <c r="B299" s="193"/>
      <c r="C299" s="24">
        <v>4</v>
      </c>
      <c r="D299" s="24">
        <v>16</v>
      </c>
      <c r="E299" s="25">
        <v>0</v>
      </c>
    </row>
    <row r="300" spans="1:5" x14ac:dyDescent="0.25">
      <c r="A300" s="189" t="s">
        <v>252</v>
      </c>
      <c r="B300" s="12" t="s">
        <v>253</v>
      </c>
      <c r="C300" s="13">
        <v>41</v>
      </c>
      <c r="D300" s="13">
        <v>33</v>
      </c>
      <c r="E300" s="23">
        <v>5</v>
      </c>
    </row>
    <row r="301" spans="1:5" x14ac:dyDescent="0.25">
      <c r="A301" s="190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1"/>
      <c r="B302" s="12" t="s">
        <v>255</v>
      </c>
      <c r="C302" s="13">
        <v>5</v>
      </c>
      <c r="D302" s="13">
        <v>4</v>
      </c>
      <c r="E302" s="23">
        <v>0</v>
      </c>
    </row>
    <row r="303" spans="1:5" ht="16.7" customHeight="1" x14ac:dyDescent="0.25">
      <c r="A303" s="192" t="s">
        <v>186</v>
      </c>
      <c r="B303" s="193"/>
      <c r="C303" s="24">
        <v>46</v>
      </c>
      <c r="D303" s="24">
        <v>37</v>
      </c>
      <c r="E303" s="25">
        <v>5</v>
      </c>
    </row>
    <row r="304" spans="1:5" x14ac:dyDescent="0.25">
      <c r="A304" s="189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90"/>
      <c r="B305" s="12" t="s">
        <v>258</v>
      </c>
      <c r="C305" s="13">
        <v>120</v>
      </c>
      <c r="D305" s="13">
        <v>0</v>
      </c>
      <c r="E305" s="23">
        <v>0</v>
      </c>
    </row>
    <row r="306" spans="1:5" x14ac:dyDescent="0.25">
      <c r="A306" s="191"/>
      <c r="B306" s="12" t="s">
        <v>259</v>
      </c>
      <c r="C306" s="13">
        <v>5</v>
      </c>
      <c r="D306" s="13">
        <v>6</v>
      </c>
      <c r="E306" s="23">
        <v>5</v>
      </c>
    </row>
    <row r="307" spans="1:5" ht="16.7" customHeight="1" x14ac:dyDescent="0.25">
      <c r="A307" s="192" t="s">
        <v>186</v>
      </c>
      <c r="B307" s="193"/>
      <c r="C307" s="24">
        <v>125</v>
      </c>
      <c r="D307" s="24">
        <v>6</v>
      </c>
      <c r="E307" s="25">
        <v>5</v>
      </c>
    </row>
    <row r="308" spans="1:5" x14ac:dyDescent="0.25">
      <c r="A308" s="189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0"/>
      <c r="B309" s="12" t="s">
        <v>262</v>
      </c>
      <c r="C309" s="13">
        <v>5</v>
      </c>
      <c r="D309" s="13">
        <v>2</v>
      </c>
      <c r="E309" s="23">
        <v>0</v>
      </c>
    </row>
    <row r="310" spans="1:5" x14ac:dyDescent="0.25">
      <c r="A310" s="190"/>
      <c r="B310" s="12" t="s">
        <v>263</v>
      </c>
      <c r="C310" s="13">
        <v>1</v>
      </c>
      <c r="D310" s="13">
        <v>0</v>
      </c>
      <c r="E310" s="23">
        <v>0</v>
      </c>
    </row>
    <row r="311" spans="1:5" x14ac:dyDescent="0.25">
      <c r="A311" s="190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0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0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0"/>
      <c r="B314" s="12" t="s">
        <v>266</v>
      </c>
      <c r="C314" s="13">
        <v>2</v>
      </c>
      <c r="D314" s="13">
        <v>2</v>
      </c>
      <c r="E314" s="23">
        <v>0</v>
      </c>
    </row>
    <row r="315" spans="1:5" x14ac:dyDescent="0.25">
      <c r="A315" s="190"/>
      <c r="B315" s="12" t="s">
        <v>267</v>
      </c>
      <c r="C315" s="13">
        <v>8</v>
      </c>
      <c r="D315" s="13">
        <v>10</v>
      </c>
      <c r="E315" s="23">
        <v>0</v>
      </c>
    </row>
    <row r="316" spans="1:5" x14ac:dyDescent="0.25">
      <c r="A316" s="190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90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0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0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1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2" t="s">
        <v>186</v>
      </c>
      <c r="B321" s="193"/>
      <c r="C321" s="24">
        <v>16</v>
      </c>
      <c r="D321" s="24">
        <v>14</v>
      </c>
      <c r="E321" s="25">
        <v>0</v>
      </c>
    </row>
    <row r="322" spans="1:5" x14ac:dyDescent="0.25">
      <c r="A322" s="189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0"/>
      <c r="B323" s="12" t="s">
        <v>275</v>
      </c>
      <c r="C323" s="13">
        <v>4</v>
      </c>
      <c r="D323" s="13">
        <v>4</v>
      </c>
      <c r="E323" s="23">
        <v>0</v>
      </c>
    </row>
    <row r="324" spans="1:5" x14ac:dyDescent="0.25">
      <c r="A324" s="190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0"/>
      <c r="B325" s="12" t="s">
        <v>199</v>
      </c>
      <c r="C325" s="13">
        <v>7</v>
      </c>
      <c r="D325" s="13">
        <v>8</v>
      </c>
      <c r="E325" s="23">
        <v>1</v>
      </c>
    </row>
    <row r="326" spans="1:5" x14ac:dyDescent="0.25">
      <c r="A326" s="190"/>
      <c r="B326" s="12" t="s">
        <v>200</v>
      </c>
      <c r="C326" s="13">
        <v>6</v>
      </c>
      <c r="D326" s="13">
        <v>15</v>
      </c>
      <c r="E326" s="23">
        <v>0</v>
      </c>
    </row>
    <row r="327" spans="1:5" x14ac:dyDescent="0.25">
      <c r="A327" s="190"/>
      <c r="B327" s="12" t="s">
        <v>201</v>
      </c>
      <c r="C327" s="13">
        <v>13</v>
      </c>
      <c r="D327" s="13">
        <v>21</v>
      </c>
      <c r="E327" s="23">
        <v>0</v>
      </c>
    </row>
    <row r="328" spans="1:5" x14ac:dyDescent="0.25">
      <c r="A328" s="190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0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0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90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0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0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0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0"/>
      <c r="B335" s="12" t="s">
        <v>280</v>
      </c>
      <c r="C335" s="13">
        <v>138</v>
      </c>
      <c r="D335" s="13">
        <v>49</v>
      </c>
      <c r="E335" s="23">
        <v>114</v>
      </c>
    </row>
    <row r="336" spans="1:5" x14ac:dyDescent="0.25">
      <c r="A336" s="190"/>
      <c r="B336" s="12" t="s">
        <v>281</v>
      </c>
      <c r="C336" s="13">
        <v>263</v>
      </c>
      <c r="D336" s="13">
        <v>199</v>
      </c>
      <c r="E336" s="23">
        <v>0</v>
      </c>
    </row>
    <row r="337" spans="1:5" x14ac:dyDescent="0.25">
      <c r="A337" s="190"/>
      <c r="B337" s="12" t="s">
        <v>282</v>
      </c>
      <c r="C337" s="13">
        <v>2</v>
      </c>
      <c r="D337" s="13">
        <v>0</v>
      </c>
      <c r="E337" s="23">
        <v>0</v>
      </c>
    </row>
    <row r="338" spans="1:5" x14ac:dyDescent="0.25">
      <c r="A338" s="190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90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0"/>
      <c r="B340" s="12" t="s">
        <v>284</v>
      </c>
      <c r="C340" s="13">
        <v>2</v>
      </c>
      <c r="D340" s="13">
        <v>2</v>
      </c>
      <c r="E340" s="23">
        <v>1</v>
      </c>
    </row>
    <row r="341" spans="1:5" x14ac:dyDescent="0.25">
      <c r="A341" s="190"/>
      <c r="B341" s="12" t="s">
        <v>285</v>
      </c>
      <c r="C341" s="13">
        <v>4</v>
      </c>
      <c r="D341" s="13">
        <v>0</v>
      </c>
      <c r="E341" s="23">
        <v>0</v>
      </c>
    </row>
    <row r="342" spans="1:5" x14ac:dyDescent="0.25">
      <c r="A342" s="190"/>
      <c r="B342" s="12" t="s">
        <v>221</v>
      </c>
      <c r="C342" s="13">
        <v>3</v>
      </c>
      <c r="D342" s="13">
        <v>0</v>
      </c>
      <c r="E342" s="23">
        <v>0</v>
      </c>
    </row>
    <row r="343" spans="1:5" x14ac:dyDescent="0.25">
      <c r="A343" s="191"/>
      <c r="B343" s="12" t="s">
        <v>224</v>
      </c>
      <c r="C343" s="13">
        <v>145</v>
      </c>
      <c r="D343" s="13">
        <v>198</v>
      </c>
      <c r="E343" s="23">
        <v>0</v>
      </c>
    </row>
    <row r="344" spans="1:5" ht="16.7" customHeight="1" x14ac:dyDescent="0.25">
      <c r="A344" s="192" t="s">
        <v>186</v>
      </c>
      <c r="B344" s="193"/>
      <c r="C344" s="27">
        <v>587</v>
      </c>
      <c r="D344" s="27">
        <v>496</v>
      </c>
      <c r="E344" s="28">
        <v>116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1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1019</v>
      </c>
      <c r="C2" s="98" t="s">
        <v>1009</v>
      </c>
      <c r="D2" s="98" t="s">
        <v>905</v>
      </c>
      <c r="E2" s="98" t="s">
        <v>905</v>
      </c>
      <c r="F2" s="98" t="s">
        <v>105</v>
      </c>
      <c r="G2" s="98" t="s">
        <v>906</v>
      </c>
      <c r="H2" s="98" t="s">
        <v>906</v>
      </c>
      <c r="I2" s="98" t="s">
        <v>905</v>
      </c>
      <c r="J2" s="98" t="s">
        <v>905</v>
      </c>
      <c r="K2" s="98" t="s">
        <v>906</v>
      </c>
      <c r="L2" s="98" t="s">
        <v>906</v>
      </c>
      <c r="O2" s="98" t="s">
        <v>905</v>
      </c>
      <c r="P2" s="98" t="s">
        <v>950</v>
      </c>
      <c r="Q2" s="98" t="s">
        <v>950</v>
      </c>
      <c r="R2" s="98" t="s">
        <v>705</v>
      </c>
      <c r="S2" s="98" t="s">
        <v>950</v>
      </c>
      <c r="T2" s="98" t="s">
        <v>950</v>
      </c>
      <c r="U2" s="98" t="s">
        <v>703</v>
      </c>
      <c r="V2" s="98" t="s">
        <v>25</v>
      </c>
      <c r="W2" s="98" t="s">
        <v>107</v>
      </c>
      <c r="AA2" s="98" t="s">
        <v>790</v>
      </c>
      <c r="AB2" s="98" t="s">
        <v>799</v>
      </c>
      <c r="AD2" s="98" t="s">
        <v>474</v>
      </c>
      <c r="AE2" s="98" t="s">
        <v>845</v>
      </c>
      <c r="AF2" s="98" t="s">
        <v>855</v>
      </c>
      <c r="AI2" s="98" t="s">
        <v>171</v>
      </c>
      <c r="AL2" s="98" t="s">
        <v>473</v>
      </c>
      <c r="AM2" s="98" t="s">
        <v>473</v>
      </c>
      <c r="AN2" s="98" t="s">
        <v>474</v>
      </c>
      <c r="AO2" s="98" t="s">
        <v>474</v>
      </c>
      <c r="AT2" s="98" t="s">
        <v>478</v>
      </c>
      <c r="AV2" s="98" t="s">
        <v>473</v>
      </c>
      <c r="AW2" s="98" t="s">
        <v>845</v>
      </c>
    </row>
    <row r="3" spans="1:50" x14ac:dyDescent="0.2">
      <c r="A3" s="98" t="s">
        <v>1027</v>
      </c>
      <c r="B3" s="98" t="s">
        <v>1020</v>
      </c>
      <c r="C3" s="98" t="s">
        <v>1010</v>
      </c>
      <c r="D3" s="98" t="s">
        <v>906</v>
      </c>
      <c r="E3" s="98" t="s">
        <v>906</v>
      </c>
      <c r="G3" s="98" t="s">
        <v>920</v>
      </c>
      <c r="H3" s="98" t="s">
        <v>907</v>
      </c>
      <c r="I3" s="98" t="s">
        <v>906</v>
      </c>
      <c r="J3" s="98" t="s">
        <v>639</v>
      </c>
      <c r="K3" s="98" t="s">
        <v>909</v>
      </c>
      <c r="L3" s="98" t="s">
        <v>907</v>
      </c>
      <c r="O3" s="98" t="s">
        <v>906</v>
      </c>
      <c r="P3" s="98" t="s">
        <v>907</v>
      </c>
      <c r="Q3" s="98" t="s">
        <v>907</v>
      </c>
      <c r="R3" s="98" t="s">
        <v>707</v>
      </c>
      <c r="S3" s="98" t="s">
        <v>907</v>
      </c>
      <c r="T3" s="98" t="s">
        <v>907</v>
      </c>
      <c r="U3" s="98" t="s">
        <v>704</v>
      </c>
      <c r="V3" s="98" t="s">
        <v>26</v>
      </c>
      <c r="W3" s="98" t="s">
        <v>108</v>
      </c>
      <c r="AA3" s="98" t="s">
        <v>791</v>
      </c>
      <c r="AB3" s="98" t="s">
        <v>800</v>
      </c>
      <c r="AD3" s="98" t="s">
        <v>475</v>
      </c>
      <c r="AE3" s="98" t="s">
        <v>846</v>
      </c>
      <c r="AF3" s="98" t="s">
        <v>856</v>
      </c>
      <c r="AI3" s="98" t="s">
        <v>175</v>
      </c>
      <c r="AL3" s="98" t="s">
        <v>474</v>
      </c>
      <c r="AM3" s="98" t="s">
        <v>474</v>
      </c>
      <c r="AN3" s="98" t="s">
        <v>475</v>
      </c>
      <c r="AO3" s="98" t="s">
        <v>475</v>
      </c>
      <c r="AV3" s="98" t="s">
        <v>474</v>
      </c>
    </row>
    <row r="4" spans="1:50" x14ac:dyDescent="0.2">
      <c r="A4" s="98" t="s">
        <v>1028</v>
      </c>
      <c r="B4" s="98" t="s">
        <v>1021</v>
      </c>
      <c r="C4" s="98" t="s">
        <v>1011</v>
      </c>
      <c r="D4" s="98" t="s">
        <v>907</v>
      </c>
      <c r="E4" s="98" t="s">
        <v>909</v>
      </c>
      <c r="G4" s="98" t="s">
        <v>105</v>
      </c>
      <c r="H4" s="98" t="s">
        <v>920</v>
      </c>
      <c r="I4" s="98" t="s">
        <v>639</v>
      </c>
      <c r="J4" s="98" t="s">
        <v>923</v>
      </c>
      <c r="L4" s="98" t="s">
        <v>909</v>
      </c>
      <c r="O4" s="98" t="s">
        <v>907</v>
      </c>
      <c r="P4" s="98" t="s">
        <v>955</v>
      </c>
      <c r="Q4" s="98" t="s">
        <v>955</v>
      </c>
      <c r="R4" s="98" t="s">
        <v>708</v>
      </c>
      <c r="S4" s="98" t="s">
        <v>955</v>
      </c>
      <c r="T4" s="98" t="s">
        <v>952</v>
      </c>
      <c r="U4" s="98" t="s">
        <v>705</v>
      </c>
      <c r="V4" s="98" t="s">
        <v>27</v>
      </c>
      <c r="W4" s="98" t="s">
        <v>1035</v>
      </c>
      <c r="AD4" s="98" t="s">
        <v>476</v>
      </c>
      <c r="AE4" s="98" t="s">
        <v>848</v>
      </c>
      <c r="AI4" s="98" t="s">
        <v>176</v>
      </c>
      <c r="AL4" s="98" t="s">
        <v>477</v>
      </c>
      <c r="AM4" s="98" t="s">
        <v>475</v>
      </c>
      <c r="AN4" s="98" t="s">
        <v>477</v>
      </c>
      <c r="AO4" s="98" t="s">
        <v>477</v>
      </c>
      <c r="AV4" s="98" t="s">
        <v>475</v>
      </c>
    </row>
    <row r="5" spans="1:50" x14ac:dyDescent="0.2">
      <c r="A5" s="98" t="s">
        <v>694</v>
      </c>
      <c r="B5" s="98" t="s">
        <v>104</v>
      </c>
      <c r="C5" s="98" t="s">
        <v>146</v>
      </c>
      <c r="D5" s="98" t="s">
        <v>913</v>
      </c>
      <c r="E5" s="98" t="s">
        <v>639</v>
      </c>
      <c r="H5" s="98" t="s">
        <v>923</v>
      </c>
      <c r="I5" s="98" t="s">
        <v>929</v>
      </c>
      <c r="J5" s="98" t="s">
        <v>105</v>
      </c>
      <c r="L5" s="98" t="s">
        <v>923</v>
      </c>
      <c r="O5" s="98" t="s">
        <v>639</v>
      </c>
      <c r="R5" s="98" t="s">
        <v>709</v>
      </c>
      <c r="T5" s="98" t="s">
        <v>955</v>
      </c>
      <c r="U5" s="98" t="s">
        <v>706</v>
      </c>
      <c r="V5" s="98" t="s">
        <v>28</v>
      </c>
      <c r="AD5" s="98" t="s">
        <v>477</v>
      </c>
      <c r="AE5" s="98" t="s">
        <v>456</v>
      </c>
      <c r="AI5" s="98" t="s">
        <v>177</v>
      </c>
      <c r="AL5" s="98" t="s">
        <v>478</v>
      </c>
      <c r="AM5" s="98" t="s">
        <v>477</v>
      </c>
      <c r="AN5" s="98" t="s">
        <v>478</v>
      </c>
      <c r="AO5" s="98" t="s">
        <v>478</v>
      </c>
      <c r="AV5" s="98" t="s">
        <v>476</v>
      </c>
    </row>
    <row r="6" spans="1:50" x14ac:dyDescent="0.2">
      <c r="C6" s="98" t="s">
        <v>1012</v>
      </c>
      <c r="D6" s="98" t="s">
        <v>639</v>
      </c>
      <c r="E6" s="98" t="s">
        <v>919</v>
      </c>
      <c r="H6" s="98" t="s">
        <v>105</v>
      </c>
      <c r="I6" s="98" t="s">
        <v>105</v>
      </c>
      <c r="O6" s="98" t="s">
        <v>920</v>
      </c>
      <c r="R6" s="98" t="s">
        <v>712</v>
      </c>
      <c r="U6" s="98" t="s">
        <v>761</v>
      </c>
      <c r="V6" s="98" t="s">
        <v>29</v>
      </c>
      <c r="AD6" s="98" t="s">
        <v>478</v>
      </c>
      <c r="AE6" s="98" t="s">
        <v>849</v>
      </c>
      <c r="AI6" s="98" t="s">
        <v>178</v>
      </c>
      <c r="AL6" s="98" t="s">
        <v>479</v>
      </c>
      <c r="AM6" s="98" t="s">
        <v>478</v>
      </c>
      <c r="AN6" s="98" t="s">
        <v>479</v>
      </c>
      <c r="AV6" s="98" t="s">
        <v>477</v>
      </c>
    </row>
    <row r="7" spans="1:50" x14ac:dyDescent="0.2">
      <c r="C7" s="98" t="s">
        <v>1014</v>
      </c>
      <c r="D7" s="98" t="s">
        <v>920</v>
      </c>
      <c r="E7" s="98" t="s">
        <v>923</v>
      </c>
      <c r="O7" s="98" t="s">
        <v>923</v>
      </c>
      <c r="AD7" s="98" t="s">
        <v>479</v>
      </c>
      <c r="AI7" s="98" t="s">
        <v>180</v>
      </c>
      <c r="AV7" s="98" t="s">
        <v>478</v>
      </c>
    </row>
    <row r="8" spans="1:50" x14ac:dyDescent="0.2">
      <c r="C8" s="98" t="s">
        <v>253</v>
      </c>
      <c r="D8" s="98" t="s">
        <v>923</v>
      </c>
      <c r="O8" s="98" t="s">
        <v>105</v>
      </c>
      <c r="AI8" s="98" t="s">
        <v>181</v>
      </c>
    </row>
    <row r="9" spans="1:50" x14ac:dyDescent="0.2">
      <c r="C9" s="98" t="s">
        <v>1015</v>
      </c>
      <c r="D9" s="98" t="s">
        <v>929</v>
      </c>
      <c r="AI9" s="98" t="s">
        <v>105</v>
      </c>
    </row>
    <row r="10" spans="1:50" x14ac:dyDescent="0.2">
      <c r="C10" s="98" t="s">
        <v>260</v>
      </c>
      <c r="D10" s="98" t="s">
        <v>105</v>
      </c>
    </row>
    <row r="11" spans="1:50" x14ac:dyDescent="0.2">
      <c r="C11" s="98" t="s">
        <v>273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133</v>
      </c>
      <c r="D4" s="92">
        <f>SUM(DatosViolenciaGénero!D52:D58)</f>
        <v>77</v>
      </c>
    </row>
    <row r="5" spans="2:4" x14ac:dyDescent="0.2">
      <c r="B5" s="91" t="s">
        <v>907</v>
      </c>
      <c r="C5" s="92">
        <f>SUM(DatosViolenciaGénero!C59:C62)</f>
        <v>4</v>
      </c>
      <c r="D5" s="92">
        <f>SUM(DatosViolenciaGénero!D59:D62)</f>
        <v>17</v>
      </c>
    </row>
    <row r="6" spans="2:4" ht="12.75" customHeight="1" x14ac:dyDescent="0.2">
      <c r="B6" s="91" t="s">
        <v>951</v>
      </c>
      <c r="C6" s="92">
        <f>DatosViolenciaGénero!C63</f>
        <v>0</v>
      </c>
      <c r="D6" s="92">
        <f>DatosViolenciaGénero!D63</f>
        <v>0</v>
      </c>
    </row>
    <row r="7" spans="2:4" ht="12.75" customHeight="1" x14ac:dyDescent="0.2">
      <c r="B7" s="91" t="s">
        <v>952</v>
      </c>
      <c r="C7" s="92">
        <f>SUM(DatosViolenciaGénero!C64:C66)</f>
        <v>0</v>
      </c>
      <c r="D7" s="92">
        <f>SUM(DatosViolenciaGénero!D64:D66)</f>
        <v>2</v>
      </c>
    </row>
    <row r="8" spans="2:4" ht="12.75" customHeight="1" x14ac:dyDescent="0.2">
      <c r="B8" s="91" t="s">
        <v>953</v>
      </c>
      <c r="C8" s="92">
        <f>DatosViolenciaGénero!C71</f>
        <v>0</v>
      </c>
      <c r="D8" s="92">
        <f>DatosViolenciaGénero!D71</f>
        <v>0</v>
      </c>
    </row>
    <row r="9" spans="2:4" ht="12.75" customHeight="1" x14ac:dyDescent="0.2">
      <c r="B9" s="91" t="s">
        <v>954</v>
      </c>
      <c r="C9" s="92">
        <f>DatosViolenciaGénero!C67</f>
        <v>0</v>
      </c>
      <c r="D9" s="92">
        <f>DatosViolenciaGénero!D67</f>
        <v>0</v>
      </c>
    </row>
    <row r="10" spans="2:4" ht="12.75" customHeight="1" x14ac:dyDescent="0.2">
      <c r="B10" s="91" t="s">
        <v>955</v>
      </c>
      <c r="C10" s="92">
        <f>SUM(DatosViolenciaGénero!C68:C71)</f>
        <v>42</v>
      </c>
      <c r="D10" s="92">
        <f>SUM(DatosViolenciaGénero!D68:D71)</f>
        <v>42</v>
      </c>
    </row>
    <row r="14" spans="2:4" ht="12.95" customHeight="1" thickTop="1" thickBot="1" x14ac:dyDescent="0.25">
      <c r="B14" s="222" t="s">
        <v>959</v>
      </c>
      <c r="C14" s="222"/>
    </row>
    <row r="15" spans="2:4" ht="13.5" thickTop="1" x14ac:dyDescent="0.2">
      <c r="B15" s="93" t="s">
        <v>957</v>
      </c>
      <c r="C15" s="94">
        <f>DatosViolenciaGénero!C33</f>
        <v>3</v>
      </c>
    </row>
    <row r="16" spans="2:4" ht="13.5" thickBot="1" x14ac:dyDescent="0.25">
      <c r="B16" s="95" t="s">
        <v>958</v>
      </c>
      <c r="C16" s="96">
        <f>DatosViolenciaGénero!C34</f>
        <v>61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17</v>
      </c>
      <c r="D4" s="92">
        <f>SUM(DatosViolenciaDoméstica!D40:D46)</f>
        <v>13</v>
      </c>
    </row>
    <row r="5" spans="2:4" x14ac:dyDescent="0.2">
      <c r="B5" s="91" t="s">
        <v>907</v>
      </c>
      <c r="C5" s="92">
        <f>SUM(DatosViolenciaDoméstica!C47:C50)</f>
        <v>1</v>
      </c>
      <c r="D5" s="92">
        <f>SUM(DatosViolenciaDoméstica!D47:D50)</f>
        <v>2</v>
      </c>
    </row>
    <row r="6" spans="2:4" ht="12.75" customHeight="1" x14ac:dyDescent="0.2">
      <c r="B6" s="91" t="s">
        <v>951</v>
      </c>
      <c r="C6" s="92">
        <f>DatosViolenciaDoméstica!C51</f>
        <v>0</v>
      </c>
      <c r="D6" s="92">
        <f>DatosViolenciaDoméstica!D51</f>
        <v>0</v>
      </c>
    </row>
    <row r="7" spans="2:4" ht="12.75" customHeight="1" x14ac:dyDescent="0.2">
      <c r="B7" s="91" t="s">
        <v>952</v>
      </c>
      <c r="C7" s="92">
        <f>SUM(DatosViolenciaDoméstica!C52:C54)</f>
        <v>0</v>
      </c>
      <c r="D7" s="92">
        <f>SUM(DatosViolenciaDoméstica!D52:D54)</f>
        <v>0</v>
      </c>
    </row>
    <row r="8" spans="2:4" ht="12.75" customHeight="1" x14ac:dyDescent="0.2">
      <c r="B8" s="91" t="s">
        <v>953</v>
      </c>
      <c r="C8" s="92">
        <f>DatosViolenciaDoméstica!C58</f>
        <v>0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1</v>
      </c>
      <c r="D10" s="92">
        <f>SUM(DatosViolenciaDoméstica!D56:D58)</f>
        <v>3</v>
      </c>
    </row>
    <row r="14" spans="2:4" ht="12.95" customHeight="1" thickTop="1" thickBot="1" x14ac:dyDescent="0.25">
      <c r="B14" s="222" t="s">
        <v>956</v>
      </c>
      <c r="C14" s="222"/>
    </row>
    <row r="15" spans="2:4" ht="13.5" thickTop="1" x14ac:dyDescent="0.2">
      <c r="B15" s="93" t="s">
        <v>957</v>
      </c>
      <c r="C15" s="94">
        <f>DatosViolenciaDoméstica!C30</f>
        <v>0</v>
      </c>
    </row>
    <row r="16" spans="2:4" ht="13.5" thickBot="1" x14ac:dyDescent="0.25">
      <c r="B16" s="95" t="s">
        <v>958</v>
      </c>
      <c r="C16" s="96">
        <f>DatosViolenciaDoméstica!C31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3" t="s">
        <v>940</v>
      </c>
      <c r="C3" s="223"/>
    </row>
    <row r="4" spans="2:3" x14ac:dyDescent="0.2">
      <c r="B4" s="85" t="s">
        <v>941</v>
      </c>
      <c r="C4" s="86">
        <f>DatosMenores!C61</f>
        <v>27</v>
      </c>
    </row>
    <row r="5" spans="2:3" x14ac:dyDescent="0.2">
      <c r="B5" s="85" t="s">
        <v>942</v>
      </c>
      <c r="C5" s="87">
        <f>DatosMenores!C62</f>
        <v>2</v>
      </c>
    </row>
    <row r="6" spans="2:3" x14ac:dyDescent="0.2">
      <c r="B6" s="85" t="s">
        <v>943</v>
      </c>
      <c r="C6" s="87">
        <f>DatosMenores!C63</f>
        <v>5</v>
      </c>
    </row>
    <row r="7" spans="2:3" ht="25.5" x14ac:dyDescent="0.2">
      <c r="B7" s="85" t="s">
        <v>944</v>
      </c>
      <c r="C7" s="87">
        <f>DatosMenores!C66</f>
        <v>21</v>
      </c>
    </row>
    <row r="8" spans="2:3" ht="25.5" x14ac:dyDescent="0.2">
      <c r="B8" s="85" t="s">
        <v>684</v>
      </c>
      <c r="C8" s="87">
        <f>DatosMenores!C67</f>
        <v>6</v>
      </c>
    </row>
    <row r="9" spans="2:3" ht="25.5" x14ac:dyDescent="0.2">
      <c r="B9" s="85" t="s">
        <v>945</v>
      </c>
      <c r="C9" s="87">
        <f>DatosMenores!C68</f>
        <v>0</v>
      </c>
    </row>
    <row r="10" spans="2:3" ht="25.5" x14ac:dyDescent="0.2">
      <c r="B10" s="85" t="s">
        <v>223</v>
      </c>
      <c r="C10" s="87">
        <f>DatosMenores!C70</f>
        <v>1</v>
      </c>
    </row>
    <row r="11" spans="2:3" x14ac:dyDescent="0.2">
      <c r="B11" s="85" t="s">
        <v>946</v>
      </c>
      <c r="C11" s="87">
        <f>DatosMenores!C69</f>
        <v>6</v>
      </c>
    </row>
    <row r="12" spans="2:3" x14ac:dyDescent="0.2">
      <c r="B12" s="85" t="s">
        <v>947</v>
      </c>
      <c r="C12" s="87">
        <f>DatosMenores!C71</f>
        <v>0</v>
      </c>
    </row>
    <row r="13" spans="2:3" ht="25.5" x14ac:dyDescent="0.2">
      <c r="B13" s="85" t="s">
        <v>948</v>
      </c>
      <c r="C13" s="87">
        <f>DatosMenores!C64</f>
        <v>0</v>
      </c>
    </row>
    <row r="14" spans="2:3" ht="25.5" x14ac:dyDescent="0.2">
      <c r="B14" s="85" t="s">
        <v>949</v>
      </c>
      <c r="C14" s="87">
        <f>DatosMenores!C65</f>
        <v>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4" t="s">
        <v>905</v>
      </c>
      <c r="C11" s="224"/>
      <c r="D11" s="68">
        <f>DatosDelitos!B5+DatosDelitos!B13-DatosDelitos!B17</f>
        <v>1827</v>
      </c>
      <c r="E11" s="69">
        <f>DatosDelitos!G5+DatosDelitos!G13-DatosDelitos!G17</f>
        <v>77</v>
      </c>
      <c r="F11" s="69">
        <f>DatosDelitos!H5+DatosDelitos!H13-DatosDelitos!H17</f>
        <v>74</v>
      </c>
      <c r="G11" s="69">
        <f>DatosDelitos!I5+DatosDelitos!I13-DatosDelitos!I17</f>
        <v>0</v>
      </c>
      <c r="H11" s="70">
        <f>DatosDelitos!J5+DatosDelitos!J13-DatosDelitos!J17</f>
        <v>0</v>
      </c>
      <c r="I11" s="70">
        <f>DatosDelitos!K5+DatosDelitos!K13-DatosDelitos!K17</f>
        <v>0</v>
      </c>
      <c r="J11" s="70">
        <f>DatosDelitos!L5+DatosDelitos!L13-DatosDelitos!L17</f>
        <v>0</v>
      </c>
      <c r="K11" s="70">
        <f>DatosDelitos!N5+DatosDelitos!N13-DatosDelitos!N17</f>
        <v>3</v>
      </c>
      <c r="L11" s="71">
        <f>DatosDelitos!O5+DatosDelitos!O13-DatosDelitos!O17</f>
        <v>90</v>
      </c>
    </row>
    <row r="12" spans="2:13" ht="13.15" customHeight="1" x14ac:dyDescent="0.2">
      <c r="B12" s="225" t="s">
        <v>274</v>
      </c>
      <c r="C12" s="225"/>
      <c r="D12" s="72">
        <f>DatosDelitos!B10</f>
        <v>0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25" t="s">
        <v>316</v>
      </c>
      <c r="C13" s="225"/>
      <c r="D13" s="72">
        <f>DatosDelitos!B20</f>
        <v>0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2</v>
      </c>
    </row>
    <row r="14" spans="2:13" ht="13.15" customHeight="1" x14ac:dyDescent="0.2">
      <c r="B14" s="225" t="s">
        <v>319</v>
      </c>
      <c r="C14" s="225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5" t="s">
        <v>906</v>
      </c>
      <c r="C15" s="225"/>
      <c r="D15" s="72">
        <f>DatosDelitos!B17+DatosDelitos!B44</f>
        <v>358</v>
      </c>
      <c r="E15" s="73">
        <f>DatosDelitos!G17+DatosDelitos!G44</f>
        <v>77</v>
      </c>
      <c r="F15" s="73">
        <f>DatosDelitos!H16+DatosDelitos!H44</f>
        <v>26</v>
      </c>
      <c r="G15" s="73">
        <f>DatosDelitos!I17+DatosDelitos!I44</f>
        <v>2</v>
      </c>
      <c r="H15" s="73">
        <f>DatosDelitos!J17+DatosDelitos!J44</f>
        <v>1</v>
      </c>
      <c r="I15" s="73">
        <f>DatosDelitos!K17+DatosDelitos!K44</f>
        <v>0</v>
      </c>
      <c r="J15" s="73">
        <f>DatosDelitos!L17+DatosDelitos!L44</f>
        <v>0</v>
      </c>
      <c r="K15" s="73">
        <f>DatosDelitos!N17+DatosDelitos!N44</f>
        <v>6</v>
      </c>
      <c r="L15" s="74">
        <f>DatosDelitos!O17+DatosDelitos!O44</f>
        <v>65</v>
      </c>
    </row>
    <row r="16" spans="2:13" ht="13.15" customHeight="1" x14ac:dyDescent="0.2">
      <c r="B16" s="225" t="s">
        <v>907</v>
      </c>
      <c r="C16" s="225"/>
      <c r="D16" s="72">
        <f>DatosDelitos!B30</f>
        <v>256</v>
      </c>
      <c r="E16" s="73">
        <f>DatosDelitos!G30</f>
        <v>13</v>
      </c>
      <c r="F16" s="73">
        <f>DatosDelitos!H30</f>
        <v>44</v>
      </c>
      <c r="G16" s="73">
        <f>DatosDelitos!I30</f>
        <v>0</v>
      </c>
      <c r="H16" s="73">
        <f>DatosDelitos!J30</f>
        <v>2</v>
      </c>
      <c r="I16" s="73">
        <f>DatosDelitos!K30</f>
        <v>0</v>
      </c>
      <c r="J16" s="73">
        <f>DatosDelitos!L30</f>
        <v>0</v>
      </c>
      <c r="K16" s="73">
        <f>DatosDelitos!N30</f>
        <v>0</v>
      </c>
      <c r="L16" s="74">
        <f>DatosDelitos!O30</f>
        <v>54</v>
      </c>
    </row>
    <row r="17" spans="2:12" ht="13.15" customHeight="1" x14ac:dyDescent="0.2">
      <c r="B17" s="226" t="s">
        <v>908</v>
      </c>
      <c r="C17" s="226"/>
      <c r="D17" s="72">
        <f>DatosDelitos!B42-DatosDelitos!B44</f>
        <v>4</v>
      </c>
      <c r="E17" s="73">
        <f>DatosDelitos!G42-DatosDelitos!G44</f>
        <v>1</v>
      </c>
      <c r="F17" s="73">
        <f>DatosDelitos!H42-DatosDelitos!H44</f>
        <v>1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0</v>
      </c>
    </row>
    <row r="18" spans="2:12" ht="13.15" customHeight="1" x14ac:dyDescent="0.2">
      <c r="B18" s="225" t="s">
        <v>909</v>
      </c>
      <c r="C18" s="225"/>
      <c r="D18" s="72">
        <f>DatosDelitos!B50</f>
        <v>50</v>
      </c>
      <c r="E18" s="73">
        <f>DatosDelitos!G50</f>
        <v>5</v>
      </c>
      <c r="F18" s="73">
        <f>DatosDelitos!H50</f>
        <v>7</v>
      </c>
      <c r="G18" s="73">
        <f>DatosDelitos!I50</f>
        <v>3</v>
      </c>
      <c r="H18" s="73">
        <f>DatosDelitos!J50</f>
        <v>3</v>
      </c>
      <c r="I18" s="73">
        <f>DatosDelitos!K50</f>
        <v>0</v>
      </c>
      <c r="J18" s="73">
        <f>DatosDelitos!L50</f>
        <v>0</v>
      </c>
      <c r="K18" s="73">
        <f>DatosDelitos!N50</f>
        <v>2</v>
      </c>
      <c r="L18" s="74">
        <f>DatosDelitos!O50</f>
        <v>8</v>
      </c>
    </row>
    <row r="19" spans="2:12" ht="13.15" customHeight="1" x14ac:dyDescent="0.2">
      <c r="B19" s="225" t="s">
        <v>910</v>
      </c>
      <c r="C19" s="225"/>
      <c r="D19" s="72">
        <f>DatosDelitos!B72</f>
        <v>1</v>
      </c>
      <c r="E19" s="73">
        <f>DatosDelitos!G72</f>
        <v>0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0</v>
      </c>
    </row>
    <row r="20" spans="2:12" ht="27" customHeight="1" x14ac:dyDescent="0.2">
      <c r="B20" s="225" t="s">
        <v>911</v>
      </c>
      <c r="C20" s="225"/>
      <c r="D20" s="72">
        <f>DatosDelitos!B74</f>
        <v>14</v>
      </c>
      <c r="E20" s="73">
        <f>DatosDelitos!G74</f>
        <v>1</v>
      </c>
      <c r="F20" s="73">
        <f>DatosDelitos!H74</f>
        <v>0</v>
      </c>
      <c r="G20" s="73">
        <f>DatosDelitos!I74</f>
        <v>0</v>
      </c>
      <c r="H20" s="73">
        <f>DatosDelitos!J74</f>
        <v>0</v>
      </c>
      <c r="I20" s="73">
        <f>DatosDelitos!K74</f>
        <v>0</v>
      </c>
      <c r="J20" s="73">
        <f>DatosDelitos!L74</f>
        <v>0</v>
      </c>
      <c r="K20" s="73">
        <f>DatosDelitos!N74</f>
        <v>0</v>
      </c>
      <c r="L20" s="74">
        <f>DatosDelitos!O74</f>
        <v>1</v>
      </c>
    </row>
    <row r="21" spans="2:12" ht="13.15" customHeight="1" x14ac:dyDescent="0.2">
      <c r="B21" s="226" t="s">
        <v>912</v>
      </c>
      <c r="C21" s="226"/>
      <c r="D21" s="72">
        <f>DatosDelitos!B81</f>
        <v>40</v>
      </c>
      <c r="E21" s="73">
        <f>DatosDelitos!G81</f>
        <v>0</v>
      </c>
      <c r="F21" s="73">
        <f>DatosDelitos!H81</f>
        <v>1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0</v>
      </c>
      <c r="L21" s="74">
        <f>DatosDelitos!O81</f>
        <v>2</v>
      </c>
    </row>
    <row r="22" spans="2:12" ht="13.15" customHeight="1" x14ac:dyDescent="0.2">
      <c r="B22" s="225" t="s">
        <v>913</v>
      </c>
      <c r="C22" s="225"/>
      <c r="D22" s="72">
        <f>DatosDelitos!B84</f>
        <v>119</v>
      </c>
      <c r="E22" s="73">
        <f>DatosDelitos!G84</f>
        <v>29</v>
      </c>
      <c r="F22" s="73">
        <f>DatosDelitos!H84</f>
        <v>22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0</v>
      </c>
      <c r="L22" s="74">
        <f>DatosDelitos!O84</f>
        <v>18</v>
      </c>
    </row>
    <row r="23" spans="2:12" ht="13.15" customHeight="1" x14ac:dyDescent="0.2">
      <c r="B23" s="225" t="s">
        <v>639</v>
      </c>
      <c r="C23" s="225"/>
      <c r="D23" s="72">
        <f>DatosDelitos!B96</f>
        <v>1313</v>
      </c>
      <c r="E23" s="73">
        <f>DatosDelitos!G96</f>
        <v>149</v>
      </c>
      <c r="F23" s="73">
        <f>DatosDelitos!H96</f>
        <v>123</v>
      </c>
      <c r="G23" s="73">
        <f>DatosDelitos!I96</f>
        <v>0</v>
      </c>
      <c r="H23" s="73">
        <f>DatosDelitos!J96</f>
        <v>0</v>
      </c>
      <c r="I23" s="73">
        <f>DatosDelitos!K96</f>
        <v>0</v>
      </c>
      <c r="J23" s="73">
        <f>DatosDelitos!L96</f>
        <v>0</v>
      </c>
      <c r="K23" s="73">
        <f>DatosDelitos!N96</f>
        <v>11</v>
      </c>
      <c r="L23" s="74">
        <f>DatosDelitos!O96</f>
        <v>123</v>
      </c>
    </row>
    <row r="24" spans="2:12" ht="27" customHeight="1" x14ac:dyDescent="0.2">
      <c r="B24" s="225" t="s">
        <v>914</v>
      </c>
      <c r="C24" s="225"/>
      <c r="D24" s="72">
        <f>DatosDelitos!B130</f>
        <v>4</v>
      </c>
      <c r="E24" s="73">
        <f>DatosDelitos!G130</f>
        <v>1</v>
      </c>
      <c r="F24" s="73">
        <f>DatosDelitos!H130</f>
        <v>0</v>
      </c>
      <c r="G24" s="73">
        <f>DatosDelitos!I130</f>
        <v>0</v>
      </c>
      <c r="H24" s="73">
        <f>DatosDelitos!J130</f>
        <v>0</v>
      </c>
      <c r="I24" s="73">
        <f>DatosDelitos!K130</f>
        <v>0</v>
      </c>
      <c r="J24" s="73">
        <f>DatosDelitos!L130</f>
        <v>0</v>
      </c>
      <c r="K24" s="73">
        <f>DatosDelitos!N130</f>
        <v>0</v>
      </c>
      <c r="L24" s="74">
        <f>DatosDelitos!O130</f>
        <v>0</v>
      </c>
    </row>
    <row r="25" spans="2:12" ht="13.15" customHeight="1" x14ac:dyDescent="0.2">
      <c r="B25" s="225" t="s">
        <v>915</v>
      </c>
      <c r="C25" s="225"/>
      <c r="D25" s="72">
        <f>DatosDelitos!B136</f>
        <v>15</v>
      </c>
      <c r="E25" s="73">
        <f>DatosDelitos!G136</f>
        <v>0</v>
      </c>
      <c r="F25" s="73">
        <f>DatosDelitos!H136</f>
        <v>2</v>
      </c>
      <c r="G25" s="73">
        <f>DatosDelitos!I136</f>
        <v>0</v>
      </c>
      <c r="H25" s="73">
        <f>DatosDelitos!J136</f>
        <v>0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1</v>
      </c>
    </row>
    <row r="26" spans="2:12" ht="13.15" customHeight="1" x14ac:dyDescent="0.2">
      <c r="B26" s="226" t="s">
        <v>916</v>
      </c>
      <c r="C26" s="226"/>
      <c r="D26" s="72">
        <f>DatosDelitos!B143</f>
        <v>0</v>
      </c>
      <c r="E26" s="73">
        <f>DatosDelitos!G143</f>
        <v>0</v>
      </c>
      <c r="F26" s="73">
        <f>DatosDelitos!H143</f>
        <v>0</v>
      </c>
      <c r="G26" s="73">
        <f>DatosDelitos!I143</f>
        <v>0</v>
      </c>
      <c r="H26" s="73">
        <f>DatosDelitos!J143</f>
        <v>0</v>
      </c>
      <c r="I26" s="73">
        <f>DatosDelitos!K143</f>
        <v>0</v>
      </c>
      <c r="J26" s="73">
        <f>DatosDelitos!L143</f>
        <v>0</v>
      </c>
      <c r="K26" s="73">
        <f>DatosDelitos!N143</f>
        <v>0</v>
      </c>
      <c r="L26" s="74">
        <f>DatosDelitos!O143</f>
        <v>0</v>
      </c>
    </row>
    <row r="27" spans="2:12" ht="38.25" customHeight="1" x14ac:dyDescent="0.2">
      <c r="B27" s="225" t="s">
        <v>917</v>
      </c>
      <c r="C27" s="225"/>
      <c r="D27" s="72">
        <f>DatosDelitos!B146</f>
        <v>10</v>
      </c>
      <c r="E27" s="73">
        <f>DatosDelitos!G146</f>
        <v>1</v>
      </c>
      <c r="F27" s="73">
        <f>DatosDelitos!H146</f>
        <v>2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1</v>
      </c>
    </row>
    <row r="28" spans="2:12" ht="13.15" customHeight="1" x14ac:dyDescent="0.2">
      <c r="B28" s="225" t="s">
        <v>918</v>
      </c>
      <c r="C28" s="225"/>
      <c r="D28" s="72">
        <f>DatosDelitos!B155+SUM(DatosDelitos!B166:B171)</f>
        <v>64</v>
      </c>
      <c r="E28" s="73">
        <f>DatosDelitos!G155+SUM(DatosDelitos!G166:G171)</f>
        <v>9</v>
      </c>
      <c r="F28" s="73">
        <f>DatosDelitos!H155+SUM(DatosDelitos!H166:H171)</f>
        <v>0</v>
      </c>
      <c r="G28" s="73">
        <f>DatosDelitos!I155+SUM(DatosDelitos!I166:I171)</f>
        <v>0</v>
      </c>
      <c r="H28" s="73">
        <f>DatosDelitos!J155+SUM(DatosDelitos!J166:J171)</f>
        <v>0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0</v>
      </c>
      <c r="L28" s="73">
        <f>DatosDelitos!O155+SUM(DatosDelitos!O166:P171)</f>
        <v>2</v>
      </c>
    </row>
    <row r="29" spans="2:12" ht="13.15" customHeight="1" x14ac:dyDescent="0.2">
      <c r="B29" s="225" t="s">
        <v>919</v>
      </c>
      <c r="C29" s="225"/>
      <c r="D29" s="72">
        <f>SUM(DatosDelitos!B172:B176)</f>
        <v>22</v>
      </c>
      <c r="E29" s="73">
        <f>SUM(DatosDelitos!G172:G176)</f>
        <v>8</v>
      </c>
      <c r="F29" s="73">
        <f>SUM(DatosDelitos!H172:H176)</f>
        <v>10</v>
      </c>
      <c r="G29" s="73">
        <f>SUM(DatosDelitos!I172:I176)</f>
        <v>0</v>
      </c>
      <c r="H29" s="73">
        <f>SUM(DatosDelitos!J172:J176)</f>
        <v>0</v>
      </c>
      <c r="I29" s="73">
        <f>SUM(DatosDelitos!K172:K176)</f>
        <v>0</v>
      </c>
      <c r="J29" s="73">
        <f>SUM(DatosDelitos!L172:L176)</f>
        <v>0</v>
      </c>
      <c r="K29" s="73">
        <f>SUM(DatosDelitos!N172:N176)</f>
        <v>4</v>
      </c>
      <c r="L29" s="73">
        <f>SUM(DatosDelitos!O172:O176)</f>
        <v>12</v>
      </c>
    </row>
    <row r="30" spans="2:12" ht="13.15" customHeight="1" x14ac:dyDescent="0.2">
      <c r="B30" s="225" t="s">
        <v>920</v>
      </c>
      <c r="C30" s="225"/>
      <c r="D30" s="72">
        <f>DatosDelitos!B177</f>
        <v>138</v>
      </c>
      <c r="E30" s="73">
        <f>DatosDelitos!G177</f>
        <v>40</v>
      </c>
      <c r="F30" s="73">
        <f>DatosDelitos!H177</f>
        <v>31</v>
      </c>
      <c r="G30" s="73">
        <f>DatosDelitos!I177</f>
        <v>0</v>
      </c>
      <c r="H30" s="73">
        <f>DatosDelitos!J177</f>
        <v>0</v>
      </c>
      <c r="I30" s="73">
        <f>DatosDelitos!K177</f>
        <v>0</v>
      </c>
      <c r="J30" s="73">
        <f>DatosDelitos!L177</f>
        <v>0</v>
      </c>
      <c r="K30" s="73">
        <f>DatosDelitos!N177</f>
        <v>0</v>
      </c>
      <c r="L30" s="73">
        <f>DatosDelitos!O177</f>
        <v>243</v>
      </c>
    </row>
    <row r="31" spans="2:12" ht="13.15" customHeight="1" x14ac:dyDescent="0.2">
      <c r="B31" s="225" t="s">
        <v>921</v>
      </c>
      <c r="C31" s="225"/>
      <c r="D31" s="72">
        <f>DatosDelitos!B185</f>
        <v>51</v>
      </c>
      <c r="E31" s="73">
        <f>DatosDelitos!G185</f>
        <v>8</v>
      </c>
      <c r="F31" s="73">
        <f>DatosDelitos!H185</f>
        <v>10</v>
      </c>
      <c r="G31" s="73">
        <f>DatosDelitos!I185</f>
        <v>0</v>
      </c>
      <c r="H31" s="73">
        <f>DatosDelitos!J185</f>
        <v>0</v>
      </c>
      <c r="I31" s="73">
        <f>DatosDelitos!K185</f>
        <v>0</v>
      </c>
      <c r="J31" s="73">
        <f>DatosDelitos!L185</f>
        <v>0</v>
      </c>
      <c r="K31" s="73">
        <f>DatosDelitos!N185</f>
        <v>0</v>
      </c>
      <c r="L31" s="73">
        <f>DatosDelitos!O185</f>
        <v>6</v>
      </c>
    </row>
    <row r="32" spans="2:12" ht="13.15" customHeight="1" x14ac:dyDescent="0.2">
      <c r="B32" s="225" t="s">
        <v>922</v>
      </c>
      <c r="C32" s="225"/>
      <c r="D32" s="72">
        <f>DatosDelitos!B200</f>
        <v>16</v>
      </c>
      <c r="E32" s="73">
        <f>DatosDelitos!G200</f>
        <v>4</v>
      </c>
      <c r="F32" s="73">
        <f>DatosDelitos!H200</f>
        <v>14</v>
      </c>
      <c r="G32" s="73">
        <f>DatosDelitos!I200</f>
        <v>0</v>
      </c>
      <c r="H32" s="73">
        <f>DatosDelitos!J200</f>
        <v>0</v>
      </c>
      <c r="I32" s="73">
        <f>DatosDelitos!K200</f>
        <v>0</v>
      </c>
      <c r="J32" s="73">
        <f>DatosDelitos!L200</f>
        <v>0</v>
      </c>
      <c r="K32" s="73">
        <f>DatosDelitos!N200</f>
        <v>0</v>
      </c>
      <c r="L32" s="73">
        <f>DatosDelitos!O200</f>
        <v>4</v>
      </c>
    </row>
    <row r="33" spans="2:13" ht="13.15" customHeight="1" x14ac:dyDescent="0.2">
      <c r="B33" s="225" t="s">
        <v>923</v>
      </c>
      <c r="C33" s="225"/>
      <c r="D33" s="72">
        <f>DatosDelitos!B220</f>
        <v>180</v>
      </c>
      <c r="E33" s="73">
        <f>DatosDelitos!G220</f>
        <v>46</v>
      </c>
      <c r="F33" s="73">
        <f>DatosDelitos!H220</f>
        <v>55</v>
      </c>
      <c r="G33" s="73">
        <f>DatosDelitos!I220</f>
        <v>0</v>
      </c>
      <c r="H33" s="73">
        <f>DatosDelitos!J220</f>
        <v>1</v>
      </c>
      <c r="I33" s="73">
        <f>DatosDelitos!K220</f>
        <v>0</v>
      </c>
      <c r="J33" s="73">
        <f>DatosDelitos!L220</f>
        <v>0</v>
      </c>
      <c r="K33" s="73">
        <f>DatosDelitos!N220</f>
        <v>5</v>
      </c>
      <c r="L33" s="73">
        <f>DatosDelitos!O220</f>
        <v>75</v>
      </c>
    </row>
    <row r="34" spans="2:13" ht="13.15" customHeight="1" x14ac:dyDescent="0.2">
      <c r="B34" s="225" t="s">
        <v>924</v>
      </c>
      <c r="C34" s="225"/>
      <c r="D34" s="72">
        <f>DatosDelitos!B241</f>
        <v>0</v>
      </c>
      <c r="E34" s="73">
        <f>DatosDelitos!G241</f>
        <v>1</v>
      </c>
      <c r="F34" s="73">
        <f>DatosDelitos!H241</f>
        <v>0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0</v>
      </c>
    </row>
    <row r="35" spans="2:13" ht="13.15" customHeight="1" x14ac:dyDescent="0.2">
      <c r="B35" s="225" t="s">
        <v>925</v>
      </c>
      <c r="C35" s="225"/>
      <c r="D35" s="72">
        <f>DatosDelitos!B268</f>
        <v>57</v>
      </c>
      <c r="E35" s="73">
        <f>DatosDelitos!G268</f>
        <v>21</v>
      </c>
      <c r="F35" s="73">
        <f>DatosDelitos!H268</f>
        <v>31</v>
      </c>
      <c r="G35" s="73">
        <f>DatosDelitos!I268</f>
        <v>0</v>
      </c>
      <c r="H35" s="73">
        <f>DatosDelitos!J268</f>
        <v>0</v>
      </c>
      <c r="I35" s="73">
        <f>DatosDelitos!K268</f>
        <v>0</v>
      </c>
      <c r="J35" s="73">
        <f>DatosDelitos!L268</f>
        <v>0</v>
      </c>
      <c r="K35" s="73">
        <f>DatosDelitos!N268</f>
        <v>0</v>
      </c>
      <c r="L35" s="73">
        <f>DatosDelitos!O268</f>
        <v>41</v>
      </c>
    </row>
    <row r="36" spans="2:13" ht="38.25" customHeight="1" x14ac:dyDescent="0.2">
      <c r="B36" s="225" t="s">
        <v>926</v>
      </c>
      <c r="C36" s="225"/>
      <c r="D36" s="72">
        <f>DatosDelitos!B298</f>
        <v>0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5" t="s">
        <v>927</v>
      </c>
      <c r="C37" s="225"/>
      <c r="D37" s="72">
        <f>DatosDelitos!B302</f>
        <v>0</v>
      </c>
      <c r="E37" s="73">
        <f>DatosDelitos!G302</f>
        <v>0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0</v>
      </c>
    </row>
    <row r="38" spans="2:13" ht="13.15" customHeight="1" x14ac:dyDescent="0.2">
      <c r="B38" s="225" t="s">
        <v>928</v>
      </c>
      <c r="C38" s="225"/>
      <c r="D38" s="72">
        <f>DatosDelitos!B309+DatosDelitos!B315+DatosDelitos!B317</f>
        <v>0</v>
      </c>
      <c r="E38" s="73">
        <f>DatosDelitos!G309+DatosDelitos!G315+DatosDelitos!G317</f>
        <v>0</v>
      </c>
      <c r="F38" s="73">
        <f>DatosDelitos!H309+DatosDelitos!H315+DatosDelitos!H317</f>
        <v>0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0</v>
      </c>
      <c r="L38" s="73">
        <f>DatosDelitos!O309+DatosDelitos!O315+DatosDelitos!O317</f>
        <v>1</v>
      </c>
    </row>
    <row r="39" spans="2:13" ht="13.15" customHeight="1" x14ac:dyDescent="0.2">
      <c r="B39" s="225" t="s">
        <v>929</v>
      </c>
      <c r="C39" s="225"/>
      <c r="D39" s="72">
        <f>DatosDelitos!B320</f>
        <v>2357</v>
      </c>
      <c r="E39" s="73">
        <f>DatosDelitos!G320</f>
        <v>58</v>
      </c>
      <c r="F39" s="73">
        <f>DatosDelitos!H320</f>
        <v>0</v>
      </c>
      <c r="G39" s="73">
        <f>DatosDelitos!I320</f>
        <v>0</v>
      </c>
      <c r="H39" s="73">
        <f>DatosDelitos!J320</f>
        <v>0</v>
      </c>
      <c r="I39" s="73">
        <f>DatosDelitos!K320</f>
        <v>0</v>
      </c>
      <c r="J39" s="73">
        <f>DatosDelitos!L320</f>
        <v>0</v>
      </c>
      <c r="K39" s="73">
        <f>DatosDelitos!N320</f>
        <v>0</v>
      </c>
      <c r="L39" s="73">
        <f>DatosDelitos!O320</f>
        <v>0</v>
      </c>
    </row>
    <row r="40" spans="2:13" ht="13.15" customHeight="1" x14ac:dyDescent="0.2">
      <c r="B40" s="225" t="s">
        <v>930</v>
      </c>
      <c r="C40" s="225"/>
      <c r="D40" s="72">
        <f>DatosDelitos!B322</f>
        <v>1</v>
      </c>
      <c r="E40" s="72">
        <f>DatosDelitos!G322</f>
        <v>0</v>
      </c>
      <c r="F40" s="72">
        <f>DatosDelitos!H322</f>
        <v>0</v>
      </c>
      <c r="G40" s="72">
        <f>DatosDelitos!I322</f>
        <v>0</v>
      </c>
      <c r="H40" s="72">
        <f>DatosDelitos!J322</f>
        <v>0</v>
      </c>
      <c r="I40" s="72">
        <f>DatosDelitos!K322</f>
        <v>0</v>
      </c>
      <c r="J40" s="72">
        <f>DatosDelitos!L322</f>
        <v>0</v>
      </c>
      <c r="K40" s="72">
        <f>DatosDelitos!N322</f>
        <v>0</v>
      </c>
      <c r="L40" s="72">
        <f>DatosDelitos!O322</f>
        <v>0</v>
      </c>
    </row>
    <row r="41" spans="2:13" ht="13.15" customHeight="1" x14ac:dyDescent="0.2">
      <c r="B41" s="225" t="s">
        <v>620</v>
      </c>
      <c r="C41" s="225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8" t="s">
        <v>621</v>
      </c>
      <c r="C42" s="228"/>
      <c r="D42" s="75">
        <f>SUM(D11:D41)</f>
        <v>6897</v>
      </c>
      <c r="E42" s="75">
        <f t="shared" ref="E42:L42" si="0">SUM(E11:E41)</f>
        <v>549</v>
      </c>
      <c r="F42" s="75">
        <f t="shared" si="0"/>
        <v>453</v>
      </c>
      <c r="G42" s="75">
        <f t="shared" si="0"/>
        <v>5</v>
      </c>
      <c r="H42" s="75">
        <f t="shared" si="0"/>
        <v>7</v>
      </c>
      <c r="I42" s="75">
        <f t="shared" si="0"/>
        <v>0</v>
      </c>
      <c r="J42" s="75">
        <f t="shared" si="0"/>
        <v>0</v>
      </c>
      <c r="K42" s="75">
        <f t="shared" si="0"/>
        <v>31</v>
      </c>
      <c r="L42" s="75">
        <f t="shared" si="0"/>
        <v>749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7" t="s">
        <v>932</v>
      </c>
      <c r="C48" s="227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27" t="s">
        <v>933</v>
      </c>
      <c r="C49" s="227"/>
      <c r="D49" s="78">
        <f>DatosDelitos!E13-DatosDelitos!E17</f>
        <v>10</v>
      </c>
      <c r="E49" s="78">
        <f>DatosDelitos!F13-DatosDelitos!F17</f>
        <v>7</v>
      </c>
    </row>
    <row r="50" spans="2:5" ht="13.15" customHeight="1" x14ac:dyDescent="0.25">
      <c r="B50" s="227" t="s">
        <v>274</v>
      </c>
      <c r="C50" s="227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7" t="s">
        <v>316</v>
      </c>
      <c r="C51" s="227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27" t="s">
        <v>319</v>
      </c>
      <c r="C52" s="227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7" t="s">
        <v>906</v>
      </c>
      <c r="C53" s="227"/>
      <c r="D53" s="78">
        <f>DatosDelitos!E17+DatosDelitos!E44</f>
        <v>93</v>
      </c>
      <c r="E53" s="78">
        <f>DatosDelitos!F17+DatosDelitos!F44</f>
        <v>33</v>
      </c>
    </row>
    <row r="54" spans="2:5" ht="13.15" customHeight="1" x14ac:dyDescent="0.25">
      <c r="B54" s="227" t="s">
        <v>907</v>
      </c>
      <c r="C54" s="227"/>
      <c r="D54" s="78">
        <f>DatosDelitos!E30</f>
        <v>3</v>
      </c>
      <c r="E54" s="78">
        <f>DatosDelitos!F30</f>
        <v>22</v>
      </c>
    </row>
    <row r="55" spans="2:5" ht="13.15" customHeight="1" x14ac:dyDescent="0.25">
      <c r="B55" s="227" t="s">
        <v>908</v>
      </c>
      <c r="C55" s="227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27" t="s">
        <v>909</v>
      </c>
      <c r="C56" s="227"/>
      <c r="D56" s="78">
        <f>DatosDelitos!E50</f>
        <v>0</v>
      </c>
      <c r="E56" s="78">
        <f>DatosDelitos!F50</f>
        <v>0</v>
      </c>
    </row>
    <row r="57" spans="2:5" ht="13.15" customHeight="1" x14ac:dyDescent="0.25">
      <c r="B57" s="227" t="s">
        <v>910</v>
      </c>
      <c r="C57" s="227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27" t="s">
        <v>934</v>
      </c>
      <c r="C58" s="227"/>
      <c r="D58" s="78">
        <f>DatosDelitos!E74</f>
        <v>0</v>
      </c>
      <c r="E58" s="78">
        <f>DatosDelitos!F74</f>
        <v>0</v>
      </c>
    </row>
    <row r="59" spans="2:5" ht="13.15" customHeight="1" x14ac:dyDescent="0.25">
      <c r="B59" s="227" t="s">
        <v>912</v>
      </c>
      <c r="C59" s="227"/>
      <c r="D59" s="78">
        <f>DatosDelitos!E81</f>
        <v>0</v>
      </c>
      <c r="E59" s="78">
        <f>DatosDelitos!F81</f>
        <v>0</v>
      </c>
    </row>
    <row r="60" spans="2:5" ht="13.15" customHeight="1" x14ac:dyDescent="0.25">
      <c r="B60" s="227" t="s">
        <v>913</v>
      </c>
      <c r="C60" s="227"/>
      <c r="D60" s="78">
        <f>DatosDelitos!E84</f>
        <v>1</v>
      </c>
      <c r="E60" s="78">
        <f>DatosDelitos!F84</f>
        <v>0</v>
      </c>
    </row>
    <row r="61" spans="2:5" ht="13.15" customHeight="1" x14ac:dyDescent="0.25">
      <c r="B61" s="227" t="s">
        <v>639</v>
      </c>
      <c r="C61" s="227"/>
      <c r="D61" s="78">
        <f>DatosDelitos!E96</f>
        <v>5</v>
      </c>
      <c r="E61" s="78">
        <f>DatosDelitos!F96</f>
        <v>7</v>
      </c>
    </row>
    <row r="62" spans="2:5" ht="27" customHeight="1" x14ac:dyDescent="0.25">
      <c r="B62" s="227" t="s">
        <v>935</v>
      </c>
      <c r="C62" s="227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7" t="s">
        <v>915</v>
      </c>
      <c r="C63" s="227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7" t="s">
        <v>916</v>
      </c>
      <c r="C64" s="227"/>
      <c r="D64" s="78">
        <f>DatosDelitos!E143</f>
        <v>0</v>
      </c>
      <c r="E64" s="78">
        <f>DatosDelitos!F143</f>
        <v>0</v>
      </c>
    </row>
    <row r="65" spans="2:5" ht="40.5" customHeight="1" x14ac:dyDescent="0.25">
      <c r="B65" s="227" t="s">
        <v>917</v>
      </c>
      <c r="C65" s="227"/>
      <c r="D65" s="78">
        <f>DatosDelitos!E146</f>
        <v>0</v>
      </c>
      <c r="E65" s="78">
        <f>DatosDelitos!F146</f>
        <v>0</v>
      </c>
    </row>
    <row r="66" spans="2:5" ht="13.15" customHeight="1" x14ac:dyDescent="0.25">
      <c r="B66" s="227" t="s">
        <v>918</v>
      </c>
      <c r="C66" s="227"/>
      <c r="D66" s="79">
        <f>DatosDelitos!E155+SUM(DatosDelitos!E166:F171)</f>
        <v>0</v>
      </c>
      <c r="E66" s="79">
        <f>DatosDelitos!F155+SUM(DatosDelitos!F166:G171)</f>
        <v>6</v>
      </c>
    </row>
    <row r="67" spans="2:5" ht="13.15" customHeight="1" x14ac:dyDescent="0.25">
      <c r="B67" s="227" t="s">
        <v>919</v>
      </c>
      <c r="C67" s="227"/>
      <c r="D67" s="78">
        <f>SUM(DatosDelitos!E172:F176)</f>
        <v>4</v>
      </c>
      <c r="E67" s="78">
        <f>SUM(DatosDelitos!F172:G176)</f>
        <v>10</v>
      </c>
    </row>
    <row r="68" spans="2:5" ht="13.15" customHeight="1" x14ac:dyDescent="0.25">
      <c r="B68" s="227" t="s">
        <v>920</v>
      </c>
      <c r="C68" s="227"/>
      <c r="D68" s="78">
        <f>DatosDelitos!E177</f>
        <v>205</v>
      </c>
      <c r="E68" s="78">
        <f>DatosDelitos!F177</f>
        <v>188</v>
      </c>
    </row>
    <row r="69" spans="2:5" ht="13.15" customHeight="1" x14ac:dyDescent="0.25">
      <c r="B69" s="227" t="s">
        <v>921</v>
      </c>
      <c r="C69" s="227"/>
      <c r="D69" s="78">
        <f>DatosDelitos!E185</f>
        <v>0</v>
      </c>
      <c r="E69" s="78">
        <f>DatosDelitos!F185</f>
        <v>0</v>
      </c>
    </row>
    <row r="70" spans="2:5" ht="13.15" customHeight="1" x14ac:dyDescent="0.25">
      <c r="B70" s="227" t="s">
        <v>922</v>
      </c>
      <c r="C70" s="227"/>
      <c r="D70" s="78">
        <f>DatosDelitos!E200</f>
        <v>1</v>
      </c>
      <c r="E70" s="78">
        <f>DatosDelitos!F200</f>
        <v>0</v>
      </c>
    </row>
    <row r="71" spans="2:5" ht="13.15" customHeight="1" x14ac:dyDescent="0.25">
      <c r="B71" s="227" t="s">
        <v>923</v>
      </c>
      <c r="C71" s="227"/>
      <c r="D71" s="78">
        <f>DatosDelitos!E220</f>
        <v>44</v>
      </c>
      <c r="E71" s="78">
        <f>DatosDelitos!F220</f>
        <v>23</v>
      </c>
    </row>
    <row r="72" spans="2:5" ht="13.15" customHeight="1" x14ac:dyDescent="0.25">
      <c r="B72" s="227" t="s">
        <v>924</v>
      </c>
      <c r="C72" s="227"/>
      <c r="D72" s="78">
        <f>DatosDelitos!E241</f>
        <v>0</v>
      </c>
      <c r="E72" s="78">
        <f>DatosDelitos!F241</f>
        <v>0</v>
      </c>
    </row>
    <row r="73" spans="2:5" ht="13.15" customHeight="1" x14ac:dyDescent="0.25">
      <c r="B73" s="227" t="s">
        <v>925</v>
      </c>
      <c r="C73" s="227"/>
      <c r="D73" s="78">
        <f>DatosDelitos!E268</f>
        <v>2</v>
      </c>
      <c r="E73" s="78">
        <f>DatosDelitos!F268</f>
        <v>8</v>
      </c>
    </row>
    <row r="74" spans="2:5" ht="38.25" customHeight="1" x14ac:dyDescent="0.25">
      <c r="B74" s="227" t="s">
        <v>926</v>
      </c>
      <c r="C74" s="227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7" t="s">
        <v>927</v>
      </c>
      <c r="C75" s="227"/>
      <c r="D75" s="78">
        <f>DatosDelitos!E302</f>
        <v>0</v>
      </c>
      <c r="E75" s="78">
        <f>DatosDelitos!F302</f>
        <v>0</v>
      </c>
    </row>
    <row r="76" spans="2:5" ht="13.15" customHeight="1" x14ac:dyDescent="0.25">
      <c r="B76" s="227" t="s">
        <v>928</v>
      </c>
      <c r="C76" s="227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9" customHeight="1" x14ac:dyDescent="0.25">
      <c r="B77" s="227" t="s">
        <v>929</v>
      </c>
      <c r="C77" s="227"/>
      <c r="D77" s="78">
        <f>DatosDelitos!E320</f>
        <v>2</v>
      </c>
      <c r="E77" s="78">
        <f>DatosDelitos!F320</f>
        <v>0</v>
      </c>
    </row>
    <row r="78" spans="2:5" ht="15" x14ac:dyDescent="0.25">
      <c r="B78" s="229" t="s">
        <v>930</v>
      </c>
      <c r="C78" s="229"/>
      <c r="D78" s="78">
        <f>DatosDelitos!E322</f>
        <v>0</v>
      </c>
      <c r="E78" s="78">
        <f>DatosDelitos!F322</f>
        <v>0</v>
      </c>
    </row>
    <row r="79" spans="2:5" ht="15" x14ac:dyDescent="0.25">
      <c r="B79" s="229" t="s">
        <v>620</v>
      </c>
      <c r="C79" s="229"/>
      <c r="D79" s="78">
        <f>DatosDelitos!E324</f>
        <v>0</v>
      </c>
      <c r="E79" s="78">
        <f>DatosDelitos!F324</f>
        <v>0</v>
      </c>
    </row>
    <row r="80" spans="2:5" ht="15" x14ac:dyDescent="0.25">
      <c r="B80" s="229" t="s">
        <v>186</v>
      </c>
      <c r="C80" s="229"/>
      <c r="D80" s="78">
        <f>SUM(D48:D79)</f>
        <v>370</v>
      </c>
      <c r="E80" s="78">
        <f>SUM(E48:E79)</f>
        <v>304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7" t="s">
        <v>905</v>
      </c>
      <c r="C85" s="227"/>
      <c r="D85" s="78">
        <f>DatosDelitos!M5+DatosDelitos!M13-DatosDelitos!M17</f>
        <v>1</v>
      </c>
    </row>
    <row r="86" spans="2:13" ht="13.15" customHeight="1" x14ac:dyDescent="0.25">
      <c r="B86" s="227" t="s">
        <v>274</v>
      </c>
      <c r="C86" s="227"/>
      <c r="D86" s="78">
        <f>DatosDelitos!M10</f>
        <v>0</v>
      </c>
    </row>
    <row r="87" spans="2:13" ht="13.15" customHeight="1" x14ac:dyDescent="0.25">
      <c r="B87" s="227" t="s">
        <v>316</v>
      </c>
      <c r="C87" s="227"/>
      <c r="D87" s="78">
        <f>DatosDelitos!M20</f>
        <v>0</v>
      </c>
    </row>
    <row r="88" spans="2:13" ht="13.15" customHeight="1" x14ac:dyDescent="0.25">
      <c r="B88" s="227" t="s">
        <v>319</v>
      </c>
      <c r="C88" s="227"/>
      <c r="D88" s="78">
        <f>DatosDelitos!M23</f>
        <v>0</v>
      </c>
    </row>
    <row r="89" spans="2:13" ht="13.15" customHeight="1" x14ac:dyDescent="0.25">
      <c r="B89" s="227" t="s">
        <v>937</v>
      </c>
      <c r="C89" s="227"/>
      <c r="D89" s="78">
        <f>SUM(DatosDelitos!M17,DatosDelitos!M44)</f>
        <v>0</v>
      </c>
    </row>
    <row r="90" spans="2:13" ht="13.15" customHeight="1" x14ac:dyDescent="0.25">
      <c r="B90" s="227" t="s">
        <v>907</v>
      </c>
      <c r="C90" s="227"/>
      <c r="D90" s="78">
        <f>DatosDelitos!M30</f>
        <v>0</v>
      </c>
    </row>
    <row r="91" spans="2:13" ht="13.15" customHeight="1" x14ac:dyDescent="0.25">
      <c r="B91" s="227" t="s">
        <v>908</v>
      </c>
      <c r="C91" s="227"/>
      <c r="D91" s="78">
        <f>DatosDelitos!M42-DatosDelitos!M44</f>
        <v>0</v>
      </c>
    </row>
    <row r="92" spans="2:13" ht="13.15" customHeight="1" x14ac:dyDescent="0.25">
      <c r="B92" s="227" t="s">
        <v>909</v>
      </c>
      <c r="C92" s="227"/>
      <c r="D92" s="78">
        <f>DatosDelitos!M50</f>
        <v>0</v>
      </c>
    </row>
    <row r="93" spans="2:13" ht="13.15" customHeight="1" x14ac:dyDescent="0.25">
      <c r="B93" s="227" t="s">
        <v>910</v>
      </c>
      <c r="C93" s="227"/>
      <c r="D93" s="78">
        <f>DatosDelitos!M72</f>
        <v>0</v>
      </c>
    </row>
    <row r="94" spans="2:13" ht="27" customHeight="1" x14ac:dyDescent="0.25">
      <c r="B94" s="227" t="s">
        <v>934</v>
      </c>
      <c r="C94" s="227"/>
      <c r="D94" s="78">
        <f>DatosDelitos!M74</f>
        <v>0</v>
      </c>
    </row>
    <row r="95" spans="2:13" ht="13.15" customHeight="1" x14ac:dyDescent="0.25">
      <c r="B95" s="227" t="s">
        <v>912</v>
      </c>
      <c r="C95" s="227"/>
      <c r="D95" s="78">
        <f>DatosDelitos!M81</f>
        <v>1</v>
      </c>
    </row>
    <row r="96" spans="2:13" ht="13.15" customHeight="1" x14ac:dyDescent="0.25">
      <c r="B96" s="227" t="s">
        <v>913</v>
      </c>
      <c r="C96" s="227"/>
      <c r="D96" s="78">
        <f>DatosDelitos!M84</f>
        <v>0</v>
      </c>
    </row>
    <row r="97" spans="2:4" ht="13.15" customHeight="1" x14ac:dyDescent="0.25">
      <c r="B97" s="227" t="s">
        <v>639</v>
      </c>
      <c r="C97" s="227"/>
      <c r="D97" s="78">
        <f>DatosDelitos!M96</f>
        <v>5</v>
      </c>
    </row>
    <row r="98" spans="2:4" ht="27" customHeight="1" x14ac:dyDescent="0.25">
      <c r="B98" s="227" t="s">
        <v>935</v>
      </c>
      <c r="C98" s="227"/>
      <c r="D98" s="78">
        <f>DatosDelitos!M130</f>
        <v>0</v>
      </c>
    </row>
    <row r="99" spans="2:4" ht="13.15" customHeight="1" x14ac:dyDescent="0.25">
      <c r="B99" s="227" t="s">
        <v>915</v>
      </c>
      <c r="C99" s="227"/>
      <c r="D99" s="78">
        <f>DatosDelitos!M136</f>
        <v>0</v>
      </c>
    </row>
    <row r="100" spans="2:4" ht="13.15" customHeight="1" x14ac:dyDescent="0.25">
      <c r="B100" s="227" t="s">
        <v>916</v>
      </c>
      <c r="C100" s="227"/>
      <c r="D100" s="78">
        <f>DatosDelitos!M143</f>
        <v>0</v>
      </c>
    </row>
    <row r="101" spans="2:4" ht="13.15" customHeight="1" x14ac:dyDescent="0.25">
      <c r="B101" s="227" t="s">
        <v>938</v>
      </c>
      <c r="C101" s="227"/>
      <c r="D101" s="78">
        <f>DatosDelitos!M147</f>
        <v>0</v>
      </c>
    </row>
    <row r="102" spans="2:4" ht="13.15" customHeight="1" x14ac:dyDescent="0.25">
      <c r="B102" s="227" t="s">
        <v>847</v>
      </c>
      <c r="C102" s="227"/>
      <c r="D102" s="78">
        <f>SUM(DatosDelitos!M148,DatosDelitos!M149)</f>
        <v>0</v>
      </c>
    </row>
    <row r="103" spans="2:4" ht="13.15" customHeight="1" x14ac:dyDescent="0.25">
      <c r="B103" s="227" t="s">
        <v>845</v>
      </c>
      <c r="C103" s="227"/>
      <c r="D103" s="78">
        <f>SUM(DatosDelitos!M150:N154)</f>
        <v>8</v>
      </c>
    </row>
    <row r="104" spans="2:4" ht="13.15" customHeight="1" x14ac:dyDescent="0.25">
      <c r="B104" s="227" t="s">
        <v>918</v>
      </c>
      <c r="C104" s="227"/>
      <c r="D104" s="78">
        <f>SUM(SUM(DatosDelitos!M156:N159),SUM(DatosDelitos!M166:N171))</f>
        <v>0</v>
      </c>
    </row>
    <row r="105" spans="2:4" ht="13.15" customHeight="1" x14ac:dyDescent="0.25">
      <c r="B105" s="227" t="s">
        <v>939</v>
      </c>
      <c r="C105" s="227"/>
      <c r="D105" s="78">
        <f>SUM(DatosDelitos!M160:N164)</f>
        <v>1</v>
      </c>
    </row>
    <row r="106" spans="2:4" ht="13.15" customHeight="1" x14ac:dyDescent="0.25">
      <c r="B106" s="227" t="s">
        <v>919</v>
      </c>
      <c r="C106" s="227"/>
      <c r="D106" s="78">
        <f>SUM(DatosDelitos!M172:N176)</f>
        <v>4</v>
      </c>
    </row>
    <row r="107" spans="2:4" ht="13.15" customHeight="1" x14ac:dyDescent="0.25">
      <c r="B107" s="227" t="s">
        <v>920</v>
      </c>
      <c r="C107" s="227"/>
      <c r="D107" s="78">
        <f>DatosDelitos!M177</f>
        <v>1</v>
      </c>
    </row>
    <row r="108" spans="2:4" ht="13.15" customHeight="1" x14ac:dyDescent="0.25">
      <c r="B108" s="227" t="s">
        <v>921</v>
      </c>
      <c r="C108" s="227"/>
      <c r="D108" s="78">
        <f>DatosDelitos!M185</f>
        <v>1</v>
      </c>
    </row>
    <row r="109" spans="2:4" ht="13.15" customHeight="1" x14ac:dyDescent="0.25">
      <c r="B109" s="227" t="s">
        <v>922</v>
      </c>
      <c r="C109" s="227"/>
      <c r="D109" s="78">
        <f>DatosDelitos!M200</f>
        <v>7</v>
      </c>
    </row>
    <row r="110" spans="2:4" ht="13.15" customHeight="1" x14ac:dyDescent="0.25">
      <c r="B110" s="227" t="s">
        <v>923</v>
      </c>
      <c r="C110" s="227"/>
      <c r="D110" s="78">
        <f>DatosDelitos!M220</f>
        <v>0</v>
      </c>
    </row>
    <row r="111" spans="2:4" ht="13.15" customHeight="1" x14ac:dyDescent="0.25">
      <c r="B111" s="227" t="s">
        <v>924</v>
      </c>
      <c r="C111" s="227"/>
      <c r="D111" s="78">
        <f>DatosDelitos!M241</f>
        <v>0</v>
      </c>
    </row>
    <row r="112" spans="2:4" ht="13.15" customHeight="1" x14ac:dyDescent="0.25">
      <c r="B112" s="227" t="s">
        <v>925</v>
      </c>
      <c r="C112" s="227"/>
      <c r="D112" s="78">
        <f>DatosDelitos!M268</f>
        <v>1</v>
      </c>
    </row>
    <row r="113" spans="2:4" ht="38.25" customHeight="1" x14ac:dyDescent="0.25">
      <c r="B113" s="227" t="s">
        <v>926</v>
      </c>
      <c r="C113" s="227"/>
      <c r="D113" s="78">
        <f>DatosDelitos!M298</f>
        <v>0</v>
      </c>
    </row>
    <row r="114" spans="2:4" ht="13.15" customHeight="1" x14ac:dyDescent="0.25">
      <c r="B114" s="227" t="s">
        <v>927</v>
      </c>
      <c r="C114" s="227"/>
      <c r="D114" s="78">
        <f>DatosDelitos!M302</f>
        <v>0</v>
      </c>
    </row>
    <row r="115" spans="2:4" ht="13.15" customHeight="1" x14ac:dyDescent="0.25">
      <c r="B115" s="227" t="s">
        <v>928</v>
      </c>
      <c r="C115" s="227"/>
      <c r="D115" s="78">
        <f>DatosDelitos!M309+DatosDelitos!M317</f>
        <v>0</v>
      </c>
    </row>
    <row r="116" spans="2:4" ht="13.15" customHeight="1" x14ac:dyDescent="0.25">
      <c r="B116" s="227" t="s">
        <v>611</v>
      </c>
      <c r="C116" s="227"/>
      <c r="D116" s="78">
        <f>DatosDelitos!M315</f>
        <v>0</v>
      </c>
    </row>
    <row r="117" spans="2:4" ht="13.9" customHeight="1" x14ac:dyDescent="0.25">
      <c r="B117" s="227" t="s">
        <v>929</v>
      </c>
      <c r="C117" s="227"/>
      <c r="D117" s="78">
        <f>DatosDelitos!M320</f>
        <v>7</v>
      </c>
    </row>
    <row r="118" spans="2:4" ht="15" x14ac:dyDescent="0.25">
      <c r="B118" s="229" t="s">
        <v>930</v>
      </c>
      <c r="C118" s="229"/>
      <c r="D118" s="78">
        <f>DatosDelitos!M322</f>
        <v>0</v>
      </c>
    </row>
    <row r="119" spans="2:4" ht="15" x14ac:dyDescent="0.25">
      <c r="B119" s="229" t="s">
        <v>620</v>
      </c>
      <c r="C119" s="229"/>
      <c r="D119" s="78">
        <f>DatosDelitos!M324</f>
        <v>0</v>
      </c>
    </row>
    <row r="120" spans="2:4" ht="15" x14ac:dyDescent="0.25">
      <c r="B120" s="227" t="s">
        <v>186</v>
      </c>
      <c r="C120" s="227"/>
      <c r="D120" s="78">
        <f>SUM(D85:D119)</f>
        <v>37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1</v>
      </c>
      <c r="C5" s="30">
        <v>1</v>
      </c>
      <c r="D5" s="31">
        <v>0</v>
      </c>
      <c r="E5" s="30">
        <v>0</v>
      </c>
      <c r="F5" s="30">
        <v>0</v>
      </c>
      <c r="G5" s="30">
        <v>1</v>
      </c>
      <c r="H5" s="30">
        <v>1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3</v>
      </c>
    </row>
    <row r="6" spans="1:15" x14ac:dyDescent="0.25">
      <c r="A6" s="12" t="s">
        <v>302</v>
      </c>
      <c r="B6" s="13">
        <v>0</v>
      </c>
      <c r="C6" s="13">
        <v>0</v>
      </c>
      <c r="D6" s="3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303</v>
      </c>
      <c r="B7" s="13">
        <v>0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304</v>
      </c>
      <c r="B8" s="13">
        <v>1</v>
      </c>
      <c r="C8" s="13">
        <v>1</v>
      </c>
      <c r="D8" s="32">
        <v>0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305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306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9" t="s">
        <v>308</v>
      </c>
      <c r="B13" s="30">
        <v>2017</v>
      </c>
      <c r="C13" s="30">
        <v>2641</v>
      </c>
      <c r="D13" s="31">
        <v>-0.23627413858387</v>
      </c>
      <c r="E13" s="30">
        <v>56</v>
      </c>
      <c r="F13" s="30">
        <v>36</v>
      </c>
      <c r="G13" s="30">
        <v>133</v>
      </c>
      <c r="H13" s="30">
        <v>103</v>
      </c>
      <c r="I13" s="30">
        <v>1</v>
      </c>
      <c r="J13" s="30">
        <v>1</v>
      </c>
      <c r="K13" s="30">
        <v>0</v>
      </c>
      <c r="L13" s="30">
        <v>0</v>
      </c>
      <c r="M13" s="30">
        <v>1</v>
      </c>
      <c r="N13" s="30">
        <v>9</v>
      </c>
      <c r="O13" s="30">
        <v>143</v>
      </c>
    </row>
    <row r="14" spans="1:15" x14ac:dyDescent="0.25">
      <c r="A14" s="12" t="s">
        <v>309</v>
      </c>
      <c r="B14" s="13">
        <v>1259</v>
      </c>
      <c r="C14" s="13">
        <v>1481</v>
      </c>
      <c r="D14" s="32">
        <v>-0.149898717083052</v>
      </c>
      <c r="E14" s="13">
        <v>8</v>
      </c>
      <c r="F14" s="13">
        <v>5</v>
      </c>
      <c r="G14" s="13">
        <v>61</v>
      </c>
      <c r="H14" s="13">
        <v>60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3</v>
      </c>
      <c r="O14" s="23">
        <v>79</v>
      </c>
    </row>
    <row r="15" spans="1:15" x14ac:dyDescent="0.25">
      <c r="A15" s="12" t="s">
        <v>310</v>
      </c>
      <c r="B15" s="13">
        <v>9</v>
      </c>
      <c r="C15" s="13">
        <v>6</v>
      </c>
      <c r="D15" s="32">
        <v>0.5</v>
      </c>
      <c r="E15" s="13">
        <v>0</v>
      </c>
      <c r="F15" s="13">
        <v>0</v>
      </c>
      <c r="G15" s="13">
        <v>1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311</v>
      </c>
      <c r="B16" s="13">
        <v>558</v>
      </c>
      <c r="C16" s="13">
        <v>794</v>
      </c>
      <c r="D16" s="32">
        <v>-0.29722921914357697</v>
      </c>
      <c r="E16" s="13">
        <v>2</v>
      </c>
      <c r="F16" s="13">
        <v>2</v>
      </c>
      <c r="G16" s="13">
        <v>14</v>
      </c>
      <c r="H16" s="13">
        <v>13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8</v>
      </c>
    </row>
    <row r="17" spans="1:15" x14ac:dyDescent="0.25">
      <c r="A17" s="12" t="s">
        <v>312</v>
      </c>
      <c r="B17" s="13">
        <v>191</v>
      </c>
      <c r="C17" s="13">
        <v>358</v>
      </c>
      <c r="D17" s="32">
        <v>-0.466480446927374</v>
      </c>
      <c r="E17" s="13">
        <v>46</v>
      </c>
      <c r="F17" s="13">
        <v>29</v>
      </c>
      <c r="G17" s="13">
        <v>57</v>
      </c>
      <c r="H17" s="13">
        <v>30</v>
      </c>
      <c r="I17" s="13">
        <v>1</v>
      </c>
      <c r="J17" s="13">
        <v>1</v>
      </c>
      <c r="K17" s="13">
        <v>0</v>
      </c>
      <c r="L17" s="13">
        <v>0</v>
      </c>
      <c r="M17" s="13">
        <v>0</v>
      </c>
      <c r="N17" s="13">
        <v>6</v>
      </c>
      <c r="O17" s="23">
        <v>56</v>
      </c>
    </row>
    <row r="18" spans="1:15" x14ac:dyDescent="0.25">
      <c r="A18" s="12" t="s">
        <v>313</v>
      </c>
      <c r="B18" s="13">
        <v>0</v>
      </c>
      <c r="C18" s="13">
        <v>2</v>
      </c>
      <c r="D18" s="32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315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2</v>
      </c>
    </row>
    <row r="21" spans="1:15" x14ac:dyDescent="0.25">
      <c r="A21" s="12" t="s">
        <v>316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2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325</v>
      </c>
      <c r="B30" s="30">
        <v>256</v>
      </c>
      <c r="C30" s="30">
        <v>260</v>
      </c>
      <c r="D30" s="31">
        <v>-1.5384615384615399E-2</v>
      </c>
      <c r="E30" s="30">
        <v>3</v>
      </c>
      <c r="F30" s="30">
        <v>22</v>
      </c>
      <c r="G30" s="30">
        <v>13</v>
      </c>
      <c r="H30" s="30">
        <v>44</v>
      </c>
      <c r="I30" s="30">
        <v>0</v>
      </c>
      <c r="J30" s="30">
        <v>2</v>
      </c>
      <c r="K30" s="30">
        <v>0</v>
      </c>
      <c r="L30" s="30">
        <v>0</v>
      </c>
      <c r="M30" s="30">
        <v>0</v>
      </c>
      <c r="N30" s="30">
        <v>0</v>
      </c>
      <c r="O30" s="30">
        <v>54</v>
      </c>
    </row>
    <row r="31" spans="1:15" x14ac:dyDescent="0.25">
      <c r="A31" s="12" t="s">
        <v>326</v>
      </c>
      <c r="B31" s="13">
        <v>0</v>
      </c>
      <c r="C31" s="13">
        <v>1</v>
      </c>
      <c r="D31" s="32">
        <v>-1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0</v>
      </c>
      <c r="C32" s="13">
        <v>1</v>
      </c>
      <c r="D32" s="32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178</v>
      </c>
      <c r="C33" s="13">
        <v>174</v>
      </c>
      <c r="D33" s="32">
        <v>2.2988505747126398E-2</v>
      </c>
      <c r="E33" s="13">
        <v>0</v>
      </c>
      <c r="F33" s="13">
        <v>15</v>
      </c>
      <c r="G33" s="13">
        <v>7</v>
      </c>
      <c r="H33" s="13">
        <v>7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22</v>
      </c>
    </row>
    <row r="34" spans="1:15" x14ac:dyDescent="0.25">
      <c r="A34" s="12" t="s">
        <v>329</v>
      </c>
      <c r="B34" s="13">
        <v>0</v>
      </c>
      <c r="C34" s="13">
        <v>3</v>
      </c>
      <c r="D34" s="32">
        <v>-1</v>
      </c>
      <c r="E34" s="13">
        <v>0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25">
      <c r="A35" s="12" t="s">
        <v>330</v>
      </c>
      <c r="B35" s="13">
        <v>49</v>
      </c>
      <c r="C35" s="13">
        <v>60</v>
      </c>
      <c r="D35" s="32">
        <v>-0.18333333333333299</v>
      </c>
      <c r="E35" s="13">
        <v>0</v>
      </c>
      <c r="F35" s="13">
        <v>1</v>
      </c>
      <c r="G35" s="13">
        <v>3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3</v>
      </c>
    </row>
    <row r="36" spans="1:15" x14ac:dyDescent="0.25">
      <c r="A36" s="12" t="s">
        <v>331</v>
      </c>
      <c r="B36" s="13">
        <v>12</v>
      </c>
      <c r="C36" s="13">
        <v>14</v>
      </c>
      <c r="D36" s="32">
        <v>-0.14285714285714299</v>
      </c>
      <c r="E36" s="13">
        <v>1</v>
      </c>
      <c r="F36" s="13">
        <v>2</v>
      </c>
      <c r="G36" s="13">
        <v>3</v>
      </c>
      <c r="H36" s="13">
        <v>22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18</v>
      </c>
    </row>
    <row r="37" spans="1:15" x14ac:dyDescent="0.25">
      <c r="A37" s="12" t="s">
        <v>332</v>
      </c>
      <c r="B37" s="13">
        <v>4</v>
      </c>
      <c r="C37" s="13">
        <v>0</v>
      </c>
      <c r="D37" s="32">
        <v>0</v>
      </c>
      <c r="E37" s="13">
        <v>2</v>
      </c>
      <c r="F37" s="13">
        <v>0</v>
      </c>
      <c r="G37" s="13">
        <v>0</v>
      </c>
      <c r="H37" s="13">
        <v>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</v>
      </c>
    </row>
    <row r="38" spans="1:15" x14ac:dyDescent="0.25">
      <c r="A38" s="12" t="s">
        <v>333</v>
      </c>
      <c r="B38" s="13">
        <v>0</v>
      </c>
      <c r="C38" s="13">
        <v>1</v>
      </c>
      <c r="D38" s="32">
        <v>-1</v>
      </c>
      <c r="E38" s="13">
        <v>0</v>
      </c>
      <c r="F38" s="13">
        <v>1</v>
      </c>
      <c r="G38" s="13">
        <v>0</v>
      </c>
      <c r="H38" s="13">
        <v>8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13</v>
      </c>
      <c r="C41" s="13">
        <v>6</v>
      </c>
      <c r="D41" s="32">
        <v>1.1666666666666701</v>
      </c>
      <c r="E41" s="13">
        <v>0</v>
      </c>
      <c r="F41" s="13">
        <v>3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4</v>
      </c>
    </row>
    <row r="42" spans="1:15" ht="16.7" customHeight="1" x14ac:dyDescent="0.25">
      <c r="A42" s="29" t="s">
        <v>337</v>
      </c>
      <c r="B42" s="30">
        <v>171</v>
      </c>
      <c r="C42" s="30">
        <v>52</v>
      </c>
      <c r="D42" s="31">
        <v>2.2884615384615401</v>
      </c>
      <c r="E42" s="30">
        <v>47</v>
      </c>
      <c r="F42" s="30">
        <v>4</v>
      </c>
      <c r="G42" s="30">
        <v>21</v>
      </c>
      <c r="H42" s="30">
        <v>14</v>
      </c>
      <c r="I42" s="30">
        <v>1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9</v>
      </c>
    </row>
    <row r="43" spans="1:15" x14ac:dyDescent="0.25">
      <c r="A43" s="12" t="s">
        <v>338</v>
      </c>
      <c r="B43" s="13">
        <v>0</v>
      </c>
      <c r="C43" s="13">
        <v>1</v>
      </c>
      <c r="D43" s="32">
        <v>-1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167</v>
      </c>
      <c r="C44" s="13">
        <v>46</v>
      </c>
      <c r="D44" s="32">
        <v>2.6304347826086998</v>
      </c>
      <c r="E44" s="13">
        <v>47</v>
      </c>
      <c r="F44" s="13">
        <v>4</v>
      </c>
      <c r="G44" s="13">
        <v>20</v>
      </c>
      <c r="H44" s="13">
        <v>13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9</v>
      </c>
    </row>
    <row r="45" spans="1:15" x14ac:dyDescent="0.25">
      <c r="A45" s="12" t="s">
        <v>340</v>
      </c>
      <c r="B45" s="13">
        <v>0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2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3</v>
      </c>
      <c r="C48" s="13">
        <v>5</v>
      </c>
      <c r="D48" s="32">
        <v>-0.4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1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345</v>
      </c>
      <c r="B50" s="30">
        <v>50</v>
      </c>
      <c r="C50" s="30">
        <v>15</v>
      </c>
      <c r="D50" s="31">
        <v>2.3333333333333299</v>
      </c>
      <c r="E50" s="30">
        <v>0</v>
      </c>
      <c r="F50" s="30">
        <v>0</v>
      </c>
      <c r="G50" s="30">
        <v>5</v>
      </c>
      <c r="H50" s="30">
        <v>7</v>
      </c>
      <c r="I50" s="30">
        <v>3</v>
      </c>
      <c r="J50" s="30">
        <v>3</v>
      </c>
      <c r="K50" s="30">
        <v>0</v>
      </c>
      <c r="L50" s="30">
        <v>0</v>
      </c>
      <c r="M50" s="30">
        <v>0</v>
      </c>
      <c r="N50" s="30">
        <v>2</v>
      </c>
      <c r="O50" s="30">
        <v>8</v>
      </c>
    </row>
    <row r="51" spans="1:15" x14ac:dyDescent="0.25">
      <c r="A51" s="12" t="s">
        <v>346</v>
      </c>
      <c r="B51" s="13">
        <v>13</v>
      </c>
      <c r="C51" s="13">
        <v>1</v>
      </c>
      <c r="D51" s="32">
        <v>12</v>
      </c>
      <c r="E51" s="13">
        <v>0</v>
      </c>
      <c r="F51" s="13">
        <v>0</v>
      </c>
      <c r="G51" s="13">
        <v>0</v>
      </c>
      <c r="H51" s="13">
        <v>1</v>
      </c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1</v>
      </c>
      <c r="O51" s="23">
        <v>1</v>
      </c>
    </row>
    <row r="52" spans="1:15" x14ac:dyDescent="0.25">
      <c r="A52" s="12" t="s">
        <v>347</v>
      </c>
      <c r="B52" s="13">
        <v>0</v>
      </c>
      <c r="C52" s="13">
        <v>0</v>
      </c>
      <c r="D52" s="3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23</v>
      </c>
      <c r="C53" s="13">
        <v>2</v>
      </c>
      <c r="D53" s="32">
        <v>10.5</v>
      </c>
      <c r="E53" s="13">
        <v>0</v>
      </c>
      <c r="F53" s="13">
        <v>0</v>
      </c>
      <c r="G53" s="13">
        <v>2</v>
      </c>
      <c r="H53" s="13">
        <v>2</v>
      </c>
      <c r="I53" s="13">
        <v>2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25">
      <c r="A54" s="12" t="s">
        <v>349</v>
      </c>
      <c r="B54" s="13">
        <v>0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3</v>
      </c>
      <c r="C56" s="13">
        <v>0</v>
      </c>
      <c r="D56" s="32">
        <v>0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2</v>
      </c>
      <c r="C57" s="13">
        <v>0</v>
      </c>
      <c r="D57" s="32">
        <v>0</v>
      </c>
      <c r="E57" s="13">
        <v>0</v>
      </c>
      <c r="F57" s="13">
        <v>0</v>
      </c>
      <c r="G57" s="13">
        <v>0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353</v>
      </c>
      <c r="B58" s="13">
        <v>0</v>
      </c>
      <c r="C58" s="13">
        <v>0</v>
      </c>
      <c r="D58" s="32">
        <v>0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0</v>
      </c>
      <c r="C59" s="13">
        <v>0</v>
      </c>
      <c r="D59" s="3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3</v>
      </c>
      <c r="C60" s="13">
        <v>0</v>
      </c>
      <c r="D60" s="3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3</v>
      </c>
      <c r="C61" s="13">
        <v>0</v>
      </c>
      <c r="D61" s="32">
        <v>0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2</v>
      </c>
      <c r="C63" s="13">
        <v>5</v>
      </c>
      <c r="D63" s="32">
        <v>-0.6</v>
      </c>
      <c r="E63" s="13">
        <v>0</v>
      </c>
      <c r="F63" s="13">
        <v>0</v>
      </c>
      <c r="G63" s="13">
        <v>1</v>
      </c>
      <c r="H63" s="13">
        <v>2</v>
      </c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1</v>
      </c>
      <c r="O63" s="23">
        <v>7</v>
      </c>
    </row>
    <row r="64" spans="1:15" x14ac:dyDescent="0.25">
      <c r="A64" s="12" t="s">
        <v>359</v>
      </c>
      <c r="B64" s="13">
        <v>1</v>
      </c>
      <c r="C64" s="13">
        <v>3</v>
      </c>
      <c r="D64" s="32">
        <v>-0.66666666666666696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3</v>
      </c>
      <c r="D65" s="32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0</v>
      </c>
      <c r="C69" s="13">
        <v>0</v>
      </c>
      <c r="D69" s="3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1</v>
      </c>
      <c r="D71" s="32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367</v>
      </c>
      <c r="B72" s="30">
        <v>1</v>
      </c>
      <c r="C72" s="30">
        <v>0</v>
      </c>
      <c r="D72" s="31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25">
      <c r="A73" s="12" t="s">
        <v>368</v>
      </c>
      <c r="B73" s="13">
        <v>1</v>
      </c>
      <c r="C73" s="13">
        <v>0</v>
      </c>
      <c r="D73" s="3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9" t="s">
        <v>369</v>
      </c>
      <c r="B74" s="30">
        <v>14</v>
      </c>
      <c r="C74" s="30">
        <v>6</v>
      </c>
      <c r="D74" s="31">
        <v>1.3333333333333299</v>
      </c>
      <c r="E74" s="30">
        <v>0</v>
      </c>
      <c r="F74" s="30">
        <v>0</v>
      </c>
      <c r="G74" s="30">
        <v>1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1</v>
      </c>
    </row>
    <row r="75" spans="1:15" x14ac:dyDescent="0.25">
      <c r="A75" s="12" t="s">
        <v>370</v>
      </c>
      <c r="B75" s="13">
        <v>7</v>
      </c>
      <c r="C75" s="13">
        <v>4</v>
      </c>
      <c r="D75" s="32">
        <v>0.75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4</v>
      </c>
      <c r="C77" s="13">
        <v>0</v>
      </c>
      <c r="D77" s="32">
        <v>0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373</v>
      </c>
      <c r="B78" s="13">
        <v>1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2</v>
      </c>
      <c r="C79" s="13">
        <v>2</v>
      </c>
      <c r="D79" s="3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9" t="s">
        <v>376</v>
      </c>
      <c r="B81" s="30">
        <v>40</v>
      </c>
      <c r="C81" s="30">
        <v>40</v>
      </c>
      <c r="D81" s="31">
        <v>0</v>
      </c>
      <c r="E81" s="30">
        <v>0</v>
      </c>
      <c r="F81" s="30">
        <v>0</v>
      </c>
      <c r="G81" s="30">
        <v>0</v>
      </c>
      <c r="H81" s="30">
        <v>1</v>
      </c>
      <c r="I81" s="30">
        <v>0</v>
      </c>
      <c r="J81" s="30">
        <v>0</v>
      </c>
      <c r="K81" s="30">
        <v>0</v>
      </c>
      <c r="L81" s="30">
        <v>0</v>
      </c>
      <c r="M81" s="30">
        <v>1</v>
      </c>
      <c r="N81" s="30">
        <v>0</v>
      </c>
      <c r="O81" s="30">
        <v>2</v>
      </c>
    </row>
    <row r="82" spans="1:15" x14ac:dyDescent="0.25">
      <c r="A82" s="12" t="s">
        <v>377</v>
      </c>
      <c r="B82" s="13">
        <v>10</v>
      </c>
      <c r="C82" s="13">
        <v>4</v>
      </c>
      <c r="D82" s="32">
        <v>1.5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30</v>
      </c>
      <c r="C83" s="13">
        <v>36</v>
      </c>
      <c r="D83" s="32">
        <v>-0.16666666666666699</v>
      </c>
      <c r="E83" s="13">
        <v>0</v>
      </c>
      <c r="F83" s="13">
        <v>0</v>
      </c>
      <c r="G83" s="13">
        <v>0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2</v>
      </c>
    </row>
    <row r="84" spans="1:15" ht="16.7" customHeight="1" x14ac:dyDescent="0.25">
      <c r="A84" s="29" t="s">
        <v>379</v>
      </c>
      <c r="B84" s="30">
        <v>119</v>
      </c>
      <c r="C84" s="30">
        <v>101</v>
      </c>
      <c r="D84" s="31">
        <v>0.17821782178217799</v>
      </c>
      <c r="E84" s="30">
        <v>1</v>
      </c>
      <c r="F84" s="30">
        <v>0</v>
      </c>
      <c r="G84" s="30">
        <v>29</v>
      </c>
      <c r="H84" s="30">
        <v>22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18</v>
      </c>
    </row>
    <row r="85" spans="1:15" x14ac:dyDescent="0.25">
      <c r="A85" s="12" t="s">
        <v>380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25</v>
      </c>
      <c r="C88" s="13">
        <v>15</v>
      </c>
      <c r="D88" s="32">
        <v>0.66666666666666696</v>
      </c>
      <c r="E88" s="13">
        <v>1</v>
      </c>
      <c r="F88" s="13">
        <v>0</v>
      </c>
      <c r="G88" s="13">
        <v>4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3</v>
      </c>
      <c r="C90" s="13">
        <v>3</v>
      </c>
      <c r="D90" s="32">
        <v>0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9</v>
      </c>
      <c r="C91" s="13">
        <v>19</v>
      </c>
      <c r="D91" s="32">
        <v>-0.52631578947368396</v>
      </c>
      <c r="E91" s="13">
        <v>0</v>
      </c>
      <c r="F91" s="13">
        <v>0</v>
      </c>
      <c r="G91" s="13">
        <v>10</v>
      </c>
      <c r="H91" s="13">
        <v>14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18</v>
      </c>
    </row>
    <row r="92" spans="1:15" x14ac:dyDescent="0.25">
      <c r="A92" s="12" t="s">
        <v>387</v>
      </c>
      <c r="B92" s="13">
        <v>1</v>
      </c>
      <c r="C92" s="13">
        <v>2</v>
      </c>
      <c r="D92" s="32">
        <v>-0.5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79</v>
      </c>
      <c r="C93" s="13">
        <v>60</v>
      </c>
      <c r="D93" s="32">
        <v>0.31666666666666698</v>
      </c>
      <c r="E93" s="13">
        <v>0</v>
      </c>
      <c r="F93" s="13">
        <v>0</v>
      </c>
      <c r="G93" s="13">
        <v>14</v>
      </c>
      <c r="H93" s="13">
        <v>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389</v>
      </c>
      <c r="B94" s="13">
        <v>0</v>
      </c>
      <c r="C94" s="13">
        <v>0</v>
      </c>
      <c r="D94" s="3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2</v>
      </c>
      <c r="C95" s="13">
        <v>2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391</v>
      </c>
      <c r="B96" s="30">
        <v>1313</v>
      </c>
      <c r="C96" s="30">
        <v>1455</v>
      </c>
      <c r="D96" s="31">
        <v>-9.75945017182131E-2</v>
      </c>
      <c r="E96" s="30">
        <v>5</v>
      </c>
      <c r="F96" s="30">
        <v>7</v>
      </c>
      <c r="G96" s="30">
        <v>149</v>
      </c>
      <c r="H96" s="30">
        <v>123</v>
      </c>
      <c r="I96" s="30">
        <v>0</v>
      </c>
      <c r="J96" s="30">
        <v>0</v>
      </c>
      <c r="K96" s="30">
        <v>0</v>
      </c>
      <c r="L96" s="30">
        <v>0</v>
      </c>
      <c r="M96" s="30">
        <v>5</v>
      </c>
      <c r="N96" s="30">
        <v>11</v>
      </c>
      <c r="O96" s="30">
        <v>123</v>
      </c>
    </row>
    <row r="97" spans="1:15" x14ac:dyDescent="0.25">
      <c r="A97" s="12" t="s">
        <v>392</v>
      </c>
      <c r="B97" s="13">
        <v>271</v>
      </c>
      <c r="C97" s="13">
        <v>337</v>
      </c>
      <c r="D97" s="32">
        <v>-0.19584569732937701</v>
      </c>
      <c r="E97" s="13">
        <v>2</v>
      </c>
      <c r="F97" s="13">
        <v>2</v>
      </c>
      <c r="G97" s="13">
        <v>22</v>
      </c>
      <c r="H97" s="13">
        <v>19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12</v>
      </c>
    </row>
    <row r="98" spans="1:15" x14ac:dyDescent="0.25">
      <c r="A98" s="12" t="s">
        <v>393</v>
      </c>
      <c r="B98" s="13">
        <v>109</v>
      </c>
      <c r="C98" s="13">
        <v>198</v>
      </c>
      <c r="D98" s="32">
        <v>-0.44949494949495</v>
      </c>
      <c r="E98" s="13">
        <v>1</v>
      </c>
      <c r="F98" s="13">
        <v>0</v>
      </c>
      <c r="G98" s="13">
        <v>33</v>
      </c>
      <c r="H98" s="13">
        <v>20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</v>
      </c>
      <c r="O98" s="23">
        <v>20</v>
      </c>
    </row>
    <row r="99" spans="1:15" x14ac:dyDescent="0.25">
      <c r="A99" s="12" t="s">
        <v>394</v>
      </c>
      <c r="B99" s="13">
        <v>9</v>
      </c>
      <c r="C99" s="13">
        <v>2</v>
      </c>
      <c r="D99" s="32">
        <v>3.5</v>
      </c>
      <c r="E99" s="13">
        <v>0</v>
      </c>
      <c r="F99" s="13">
        <v>0</v>
      </c>
      <c r="G99" s="13">
        <v>2</v>
      </c>
      <c r="H99" s="13">
        <v>10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3">
        <v>5</v>
      </c>
    </row>
    <row r="100" spans="1:15" x14ac:dyDescent="0.25">
      <c r="A100" s="12" t="s">
        <v>395</v>
      </c>
      <c r="B100" s="13">
        <v>35</v>
      </c>
      <c r="C100" s="13">
        <v>44</v>
      </c>
      <c r="D100" s="32">
        <v>-0.204545454545455</v>
      </c>
      <c r="E100" s="13">
        <v>1</v>
      </c>
      <c r="F100" s="13">
        <v>1</v>
      </c>
      <c r="G100" s="13">
        <v>7</v>
      </c>
      <c r="H100" s="13">
        <v>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23">
        <v>11</v>
      </c>
    </row>
    <row r="101" spans="1:15" x14ac:dyDescent="0.25">
      <c r="A101" s="12" t="s">
        <v>396</v>
      </c>
      <c r="B101" s="13">
        <v>1</v>
      </c>
      <c r="C101" s="13">
        <v>3</v>
      </c>
      <c r="D101" s="32">
        <v>-0.66666666666666696</v>
      </c>
      <c r="E101" s="13">
        <v>0</v>
      </c>
      <c r="F101" s="13">
        <v>0</v>
      </c>
      <c r="G101" s="13">
        <v>1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25">
      <c r="A102" s="12" t="s">
        <v>397</v>
      </c>
      <c r="B102" s="13">
        <v>9</v>
      </c>
      <c r="C102" s="13">
        <v>18</v>
      </c>
      <c r="D102" s="32">
        <v>-0.5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25">
      <c r="A103" s="12" t="s">
        <v>398</v>
      </c>
      <c r="B103" s="13">
        <v>26</v>
      </c>
      <c r="C103" s="13">
        <v>28</v>
      </c>
      <c r="D103" s="32">
        <v>-7.1428571428571397E-2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1</v>
      </c>
    </row>
    <row r="104" spans="1:15" x14ac:dyDescent="0.25">
      <c r="A104" s="12" t="s">
        <v>399</v>
      </c>
      <c r="B104" s="13">
        <v>436</v>
      </c>
      <c r="C104" s="13">
        <v>373</v>
      </c>
      <c r="D104" s="32">
        <v>0.16890080428954399</v>
      </c>
      <c r="E104" s="13">
        <v>0</v>
      </c>
      <c r="F104" s="13">
        <v>1</v>
      </c>
      <c r="G104" s="13">
        <v>54</v>
      </c>
      <c r="H104" s="13">
        <v>28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23">
        <v>31</v>
      </c>
    </row>
    <row r="105" spans="1:15" x14ac:dyDescent="0.25">
      <c r="A105" s="12" t="s">
        <v>400</v>
      </c>
      <c r="B105" s="13">
        <v>83</v>
      </c>
      <c r="C105" s="13">
        <v>114</v>
      </c>
      <c r="D105" s="32">
        <v>-0.27192982456140402</v>
      </c>
      <c r="E105" s="13">
        <v>0</v>
      </c>
      <c r="F105" s="13">
        <v>0</v>
      </c>
      <c r="G105" s="13">
        <v>5</v>
      </c>
      <c r="H105" s="13">
        <v>11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11</v>
      </c>
    </row>
    <row r="106" spans="1:15" x14ac:dyDescent="0.25">
      <c r="A106" s="12" t="s">
        <v>401</v>
      </c>
      <c r="B106" s="13">
        <v>8</v>
      </c>
      <c r="C106" s="13">
        <v>10</v>
      </c>
      <c r="D106" s="32">
        <v>-0.2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402</v>
      </c>
      <c r="B107" s="13">
        <v>5</v>
      </c>
      <c r="C107" s="13">
        <v>4</v>
      </c>
      <c r="D107" s="32">
        <v>0.25</v>
      </c>
      <c r="E107" s="13">
        <v>0</v>
      </c>
      <c r="F107" s="13">
        <v>0</v>
      </c>
      <c r="G107" s="13">
        <v>3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4</v>
      </c>
    </row>
    <row r="108" spans="1:15" x14ac:dyDescent="0.25">
      <c r="A108" s="12" t="s">
        <v>403</v>
      </c>
      <c r="B108" s="13">
        <v>3</v>
      </c>
      <c r="C108" s="13">
        <v>0</v>
      </c>
      <c r="D108" s="32">
        <v>0</v>
      </c>
      <c r="E108" s="13">
        <v>0</v>
      </c>
      <c r="F108" s="13">
        <v>0</v>
      </c>
      <c r="G108" s="13">
        <v>2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1</v>
      </c>
    </row>
    <row r="109" spans="1:15" x14ac:dyDescent="0.25">
      <c r="A109" s="12" t="s">
        <v>404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299</v>
      </c>
      <c r="C110" s="13">
        <v>311</v>
      </c>
      <c r="D110" s="32">
        <v>-3.8585209003215402E-2</v>
      </c>
      <c r="E110" s="13">
        <v>1</v>
      </c>
      <c r="F110" s="13">
        <v>3</v>
      </c>
      <c r="G110" s="13">
        <v>15</v>
      </c>
      <c r="H110" s="13">
        <v>18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19</v>
      </c>
    </row>
    <row r="111" spans="1:15" x14ac:dyDescent="0.25">
      <c r="A111" s="12" t="s">
        <v>406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8</v>
      </c>
      <c r="C113" s="13">
        <v>4</v>
      </c>
      <c r="D113" s="32">
        <v>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0</v>
      </c>
      <c r="C114" s="13">
        <v>0</v>
      </c>
      <c r="D114" s="3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1</v>
      </c>
      <c r="C115" s="13">
        <v>3</v>
      </c>
      <c r="D115" s="32">
        <v>-0.66666666666666696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2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5</v>
      </c>
      <c r="C119" s="13">
        <v>2</v>
      </c>
      <c r="D119" s="32">
        <v>1.5</v>
      </c>
      <c r="E119" s="13">
        <v>0</v>
      </c>
      <c r="F119" s="13">
        <v>0</v>
      </c>
      <c r="G119" s="13">
        <v>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3</v>
      </c>
      <c r="C120" s="13">
        <v>3</v>
      </c>
      <c r="D120" s="32">
        <v>0</v>
      </c>
      <c r="E120" s="13">
        <v>0</v>
      </c>
      <c r="F120" s="13">
        <v>0</v>
      </c>
      <c r="G120" s="13">
        <v>1</v>
      </c>
      <c r="H120" s="13">
        <v>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416</v>
      </c>
      <c r="B121" s="13">
        <v>0</v>
      </c>
      <c r="C121" s="13">
        <v>0</v>
      </c>
      <c r="D121" s="3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0</v>
      </c>
      <c r="C122" s="13">
        <v>0</v>
      </c>
      <c r="D122" s="3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1</v>
      </c>
      <c r="D127" s="32">
        <v>-1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25">
      <c r="A128" s="12" t="s">
        <v>423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9" t="s">
        <v>425</v>
      </c>
      <c r="B130" s="30">
        <v>4</v>
      </c>
      <c r="C130" s="30">
        <v>1</v>
      </c>
      <c r="D130" s="31">
        <v>3</v>
      </c>
      <c r="E130" s="30">
        <v>0</v>
      </c>
      <c r="F130" s="30">
        <v>0</v>
      </c>
      <c r="G130" s="30">
        <v>1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</row>
    <row r="131" spans="1:15" x14ac:dyDescent="0.25">
      <c r="A131" s="12" t="s">
        <v>426</v>
      </c>
      <c r="B131" s="13">
        <v>0</v>
      </c>
      <c r="C131" s="13">
        <v>1</v>
      </c>
      <c r="D131" s="32">
        <v>-1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4</v>
      </c>
      <c r="C133" s="13">
        <v>0</v>
      </c>
      <c r="D133" s="32">
        <v>0</v>
      </c>
      <c r="E133" s="13">
        <v>0</v>
      </c>
      <c r="F133" s="13">
        <v>0</v>
      </c>
      <c r="G133" s="13">
        <v>1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9" t="s">
        <v>431</v>
      </c>
      <c r="B136" s="30">
        <v>15</v>
      </c>
      <c r="C136" s="30">
        <v>6</v>
      </c>
      <c r="D136" s="31">
        <v>1.5</v>
      </c>
      <c r="E136" s="30">
        <v>0</v>
      </c>
      <c r="F136" s="30">
        <v>0</v>
      </c>
      <c r="G136" s="30">
        <v>0</v>
      </c>
      <c r="H136" s="30">
        <v>2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1</v>
      </c>
    </row>
    <row r="137" spans="1:15" x14ac:dyDescent="0.25">
      <c r="A137" s="12" t="s">
        <v>432</v>
      </c>
      <c r="B137" s="13">
        <v>1</v>
      </c>
      <c r="C137" s="13">
        <v>3</v>
      </c>
      <c r="D137" s="32">
        <v>-0.66666666666666696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11</v>
      </c>
      <c r="C141" s="13">
        <v>2</v>
      </c>
      <c r="D141" s="32">
        <v>4.5</v>
      </c>
      <c r="E141" s="13">
        <v>0</v>
      </c>
      <c r="F141" s="13">
        <v>0</v>
      </c>
      <c r="G141" s="13">
        <v>0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437</v>
      </c>
      <c r="B142" s="13">
        <v>3</v>
      </c>
      <c r="C142" s="13">
        <v>1</v>
      </c>
      <c r="D142" s="32">
        <v>2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7" customHeight="1" x14ac:dyDescent="0.25">
      <c r="A143" s="29" t="s">
        <v>438</v>
      </c>
      <c r="B143" s="30">
        <v>0</v>
      </c>
      <c r="C143" s="30">
        <v>0</v>
      </c>
      <c r="D143" s="31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9" t="s">
        <v>441</v>
      </c>
      <c r="B146" s="30">
        <v>10</v>
      </c>
      <c r="C146" s="30">
        <v>7</v>
      </c>
      <c r="D146" s="31">
        <v>0.42857142857142899</v>
      </c>
      <c r="E146" s="30">
        <v>0</v>
      </c>
      <c r="F146" s="30">
        <v>0</v>
      </c>
      <c r="G146" s="30">
        <v>1</v>
      </c>
      <c r="H146" s="30">
        <v>2</v>
      </c>
      <c r="I146" s="30">
        <v>0</v>
      </c>
      <c r="J146" s="30">
        <v>0</v>
      </c>
      <c r="K146" s="30">
        <v>0</v>
      </c>
      <c r="L146" s="30">
        <v>0</v>
      </c>
      <c r="M146" s="30">
        <v>8</v>
      </c>
      <c r="N146" s="30">
        <v>0</v>
      </c>
      <c r="O146" s="30">
        <v>1</v>
      </c>
    </row>
    <row r="147" spans="1:15" x14ac:dyDescent="0.25">
      <c r="A147" s="12" t="s">
        <v>442</v>
      </c>
      <c r="B147" s="13">
        <v>1</v>
      </c>
      <c r="C147" s="13">
        <v>2</v>
      </c>
      <c r="D147" s="32">
        <v>-0.5</v>
      </c>
      <c r="E147" s="13">
        <v>0</v>
      </c>
      <c r="F147" s="13">
        <v>0</v>
      </c>
      <c r="G147" s="13">
        <v>0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0</v>
      </c>
      <c r="C148" s="13">
        <v>0</v>
      </c>
      <c r="D148" s="3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1</v>
      </c>
      <c r="D149" s="32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0</v>
      </c>
      <c r="C150" s="13">
        <v>2</v>
      </c>
      <c r="D150" s="32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1</v>
      </c>
    </row>
    <row r="151" spans="1:15" x14ac:dyDescent="0.25">
      <c r="A151" s="12" t="s">
        <v>446</v>
      </c>
      <c r="B151" s="13">
        <v>0</v>
      </c>
      <c r="C151" s="13">
        <v>0</v>
      </c>
      <c r="D151" s="3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2</v>
      </c>
      <c r="D152" s="32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4</v>
      </c>
      <c r="C153" s="13">
        <v>0</v>
      </c>
      <c r="D153" s="32">
        <v>0</v>
      </c>
      <c r="E153" s="13">
        <v>0</v>
      </c>
      <c r="F153" s="13">
        <v>0</v>
      </c>
      <c r="G153" s="13">
        <v>1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4</v>
      </c>
      <c r="N153" s="13">
        <v>0</v>
      </c>
      <c r="O153" s="23">
        <v>0</v>
      </c>
    </row>
    <row r="154" spans="1:15" x14ac:dyDescent="0.25">
      <c r="A154" s="12" t="s">
        <v>449</v>
      </c>
      <c r="B154" s="13">
        <v>5</v>
      </c>
      <c r="C154" s="13">
        <v>0</v>
      </c>
      <c r="D154" s="3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7" customHeight="1" x14ac:dyDescent="0.25">
      <c r="A155" s="29" t="s">
        <v>450</v>
      </c>
      <c r="B155" s="30">
        <v>23</v>
      </c>
      <c r="C155" s="30">
        <v>27</v>
      </c>
      <c r="D155" s="31">
        <v>-0.148148148148148</v>
      </c>
      <c r="E155" s="30">
        <v>0</v>
      </c>
      <c r="F155" s="30">
        <v>0</v>
      </c>
      <c r="G155" s="30">
        <v>3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1</v>
      </c>
      <c r="N155" s="30">
        <v>0</v>
      </c>
      <c r="O155" s="30">
        <v>2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0</v>
      </c>
      <c r="C160" s="13">
        <v>1</v>
      </c>
      <c r="D160" s="32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2</v>
      </c>
    </row>
    <row r="161" spans="1:15" x14ac:dyDescent="0.25">
      <c r="A161" s="12" t="s">
        <v>456</v>
      </c>
      <c r="B161" s="13">
        <v>4</v>
      </c>
      <c r="C161" s="13">
        <v>6</v>
      </c>
      <c r="D161" s="32">
        <v>-0.33333333333333298</v>
      </c>
      <c r="E161" s="13">
        <v>0</v>
      </c>
      <c r="F161" s="13">
        <v>0</v>
      </c>
      <c r="G161" s="13">
        <v>2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9</v>
      </c>
      <c r="C162" s="13">
        <v>11</v>
      </c>
      <c r="D162" s="32">
        <v>-0.18181818181818199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</v>
      </c>
      <c r="C163" s="13">
        <v>3</v>
      </c>
      <c r="D163" s="32">
        <v>-0.66666666666666696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9</v>
      </c>
      <c r="C164" s="13">
        <v>6</v>
      </c>
      <c r="D164" s="32">
        <v>0.5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9" t="s">
        <v>460</v>
      </c>
      <c r="B165" s="30">
        <v>63</v>
      </c>
      <c r="C165" s="30">
        <v>70</v>
      </c>
      <c r="D165" s="31">
        <v>-0.1</v>
      </c>
      <c r="E165" s="30">
        <v>2</v>
      </c>
      <c r="F165" s="30">
        <v>2</v>
      </c>
      <c r="G165" s="30">
        <v>14</v>
      </c>
      <c r="H165" s="30">
        <v>10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4</v>
      </c>
      <c r="O165" s="30">
        <v>12</v>
      </c>
    </row>
    <row r="166" spans="1:15" x14ac:dyDescent="0.25">
      <c r="A166" s="12" t="s">
        <v>461</v>
      </c>
      <c r="B166" s="13">
        <v>40</v>
      </c>
      <c r="C166" s="13">
        <v>56</v>
      </c>
      <c r="D166" s="32">
        <v>-0.28571428571428598</v>
      </c>
      <c r="E166" s="13">
        <v>0</v>
      </c>
      <c r="F166" s="13">
        <v>0</v>
      </c>
      <c r="G166" s="13">
        <v>6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1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18</v>
      </c>
      <c r="C172" s="13">
        <v>10</v>
      </c>
      <c r="D172" s="32">
        <v>0.8</v>
      </c>
      <c r="E172" s="13">
        <v>2</v>
      </c>
      <c r="F172" s="13">
        <v>0</v>
      </c>
      <c r="G172" s="13">
        <v>6</v>
      </c>
      <c r="H172" s="13">
        <v>5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4</v>
      </c>
      <c r="O172" s="23">
        <v>4</v>
      </c>
    </row>
    <row r="173" spans="1:15" x14ac:dyDescent="0.25">
      <c r="A173" s="12" t="s">
        <v>468</v>
      </c>
      <c r="B173" s="13">
        <v>4</v>
      </c>
      <c r="C173" s="13">
        <v>4</v>
      </c>
      <c r="D173" s="32">
        <v>0</v>
      </c>
      <c r="E173" s="13">
        <v>0</v>
      </c>
      <c r="F173" s="13">
        <v>2</v>
      </c>
      <c r="G173" s="13">
        <v>1</v>
      </c>
      <c r="H173" s="13">
        <v>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8</v>
      </c>
    </row>
    <row r="174" spans="1:15" x14ac:dyDescent="0.25">
      <c r="A174" s="12" t="s">
        <v>469</v>
      </c>
      <c r="B174" s="13">
        <v>0</v>
      </c>
      <c r="C174" s="13">
        <v>0</v>
      </c>
      <c r="D174" s="32">
        <v>0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472</v>
      </c>
      <c r="B177" s="30">
        <v>138</v>
      </c>
      <c r="C177" s="30">
        <v>98</v>
      </c>
      <c r="D177" s="31">
        <v>0.40816326530612201</v>
      </c>
      <c r="E177" s="30">
        <v>205</v>
      </c>
      <c r="F177" s="30">
        <v>188</v>
      </c>
      <c r="G177" s="30">
        <v>40</v>
      </c>
      <c r="H177" s="30">
        <v>31</v>
      </c>
      <c r="I177" s="30">
        <v>0</v>
      </c>
      <c r="J177" s="30">
        <v>0</v>
      </c>
      <c r="K177" s="30">
        <v>0</v>
      </c>
      <c r="L177" s="30">
        <v>0</v>
      </c>
      <c r="M177" s="30">
        <v>1</v>
      </c>
      <c r="N177" s="30">
        <v>0</v>
      </c>
      <c r="O177" s="30">
        <v>243</v>
      </c>
    </row>
    <row r="178" spans="1:15" x14ac:dyDescent="0.25">
      <c r="A178" s="12" t="s">
        <v>473</v>
      </c>
      <c r="B178" s="13">
        <v>0</v>
      </c>
      <c r="C178" s="13">
        <v>0</v>
      </c>
      <c r="D178" s="32">
        <v>0</v>
      </c>
      <c r="E178" s="13">
        <v>2</v>
      </c>
      <c r="F178" s="13">
        <v>1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25">
      <c r="A179" s="12" t="s">
        <v>474</v>
      </c>
      <c r="B179" s="13">
        <v>99</v>
      </c>
      <c r="C179" s="13">
        <v>66</v>
      </c>
      <c r="D179" s="32">
        <v>0.5</v>
      </c>
      <c r="E179" s="13">
        <v>148</v>
      </c>
      <c r="F179" s="13">
        <v>138</v>
      </c>
      <c r="G179" s="13">
        <v>24</v>
      </c>
      <c r="H179" s="13">
        <v>16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161</v>
      </c>
    </row>
    <row r="180" spans="1:15" x14ac:dyDescent="0.25">
      <c r="A180" s="12" t="s">
        <v>475</v>
      </c>
      <c r="B180" s="13">
        <v>6</v>
      </c>
      <c r="C180" s="13">
        <v>5</v>
      </c>
      <c r="D180" s="32">
        <v>0.2</v>
      </c>
      <c r="E180" s="13">
        <v>0</v>
      </c>
      <c r="F180" s="13">
        <v>1</v>
      </c>
      <c r="G180" s="13">
        <v>3</v>
      </c>
      <c r="H180" s="13">
        <v>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5</v>
      </c>
    </row>
    <row r="181" spans="1:15" x14ac:dyDescent="0.25">
      <c r="A181" s="12" t="s">
        <v>476</v>
      </c>
      <c r="B181" s="13">
        <v>2</v>
      </c>
      <c r="C181" s="13">
        <v>0</v>
      </c>
      <c r="D181" s="3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25">
      <c r="A182" s="12" t="s">
        <v>477</v>
      </c>
      <c r="B182" s="13">
        <v>6</v>
      </c>
      <c r="C182" s="13">
        <v>1</v>
      </c>
      <c r="D182" s="32">
        <v>5</v>
      </c>
      <c r="E182" s="13">
        <v>5</v>
      </c>
      <c r="F182" s="13">
        <v>3</v>
      </c>
      <c r="G182" s="13">
        <v>2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9</v>
      </c>
    </row>
    <row r="183" spans="1:15" x14ac:dyDescent="0.25">
      <c r="A183" s="12" t="s">
        <v>478</v>
      </c>
      <c r="B183" s="13">
        <v>22</v>
      </c>
      <c r="C183" s="13">
        <v>24</v>
      </c>
      <c r="D183" s="32">
        <v>-8.3333333333333301E-2</v>
      </c>
      <c r="E183" s="13">
        <v>49</v>
      </c>
      <c r="F183" s="13">
        <v>45</v>
      </c>
      <c r="G183" s="13">
        <v>10</v>
      </c>
      <c r="H183" s="13">
        <v>12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3">
        <v>64</v>
      </c>
    </row>
    <row r="184" spans="1:15" x14ac:dyDescent="0.25">
      <c r="A184" s="12" t="s">
        <v>479</v>
      </c>
      <c r="B184" s="13">
        <v>3</v>
      </c>
      <c r="C184" s="13">
        <v>2</v>
      </c>
      <c r="D184" s="32">
        <v>0.5</v>
      </c>
      <c r="E184" s="13">
        <v>1</v>
      </c>
      <c r="F184" s="13">
        <v>0</v>
      </c>
      <c r="G184" s="13">
        <v>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9" t="s">
        <v>480</v>
      </c>
      <c r="B185" s="30">
        <v>51</v>
      </c>
      <c r="C185" s="30">
        <v>33</v>
      </c>
      <c r="D185" s="31">
        <v>0.54545454545454497</v>
      </c>
      <c r="E185" s="30">
        <v>0</v>
      </c>
      <c r="F185" s="30">
        <v>0</v>
      </c>
      <c r="G185" s="30">
        <v>8</v>
      </c>
      <c r="H185" s="30">
        <v>10</v>
      </c>
      <c r="I185" s="30">
        <v>0</v>
      </c>
      <c r="J185" s="30">
        <v>0</v>
      </c>
      <c r="K185" s="30">
        <v>0</v>
      </c>
      <c r="L185" s="30">
        <v>0</v>
      </c>
      <c r="M185" s="30">
        <v>1</v>
      </c>
      <c r="N185" s="30">
        <v>0</v>
      </c>
      <c r="O185" s="30">
        <v>6</v>
      </c>
    </row>
    <row r="186" spans="1:15" x14ac:dyDescent="0.25">
      <c r="A186" s="12" t="s">
        <v>481</v>
      </c>
      <c r="B186" s="13">
        <v>2</v>
      </c>
      <c r="C186" s="13">
        <v>3</v>
      </c>
      <c r="D186" s="32">
        <v>-0.33333333333333298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2</v>
      </c>
      <c r="D187" s="32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18</v>
      </c>
      <c r="C188" s="13">
        <v>4</v>
      </c>
      <c r="D188" s="32">
        <v>3.5</v>
      </c>
      <c r="E188" s="13">
        <v>0</v>
      </c>
      <c r="F188" s="13">
        <v>0</v>
      </c>
      <c r="G188" s="13">
        <v>3</v>
      </c>
      <c r="H188" s="13">
        <v>3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3">
        <v>1</v>
      </c>
    </row>
    <row r="189" spans="1:15" x14ac:dyDescent="0.25">
      <c r="A189" s="12" t="s">
        <v>484</v>
      </c>
      <c r="B189" s="13">
        <v>0</v>
      </c>
      <c r="C189" s="13">
        <v>0</v>
      </c>
      <c r="D189" s="3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1</v>
      </c>
      <c r="C190" s="13">
        <v>2</v>
      </c>
      <c r="D190" s="32">
        <v>-0.5</v>
      </c>
      <c r="E190" s="13">
        <v>0</v>
      </c>
      <c r="F190" s="13">
        <v>0</v>
      </c>
      <c r="G190" s="13">
        <v>1</v>
      </c>
      <c r="H190" s="13">
        <v>3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2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6</v>
      </c>
      <c r="C192" s="13">
        <v>12</v>
      </c>
      <c r="D192" s="32">
        <v>-0.5</v>
      </c>
      <c r="E192" s="13">
        <v>0</v>
      </c>
      <c r="F192" s="13">
        <v>0</v>
      </c>
      <c r="G192" s="13">
        <v>4</v>
      </c>
      <c r="H192" s="13">
        <v>4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3</v>
      </c>
    </row>
    <row r="193" spans="1:15" x14ac:dyDescent="0.25">
      <c r="A193" s="12" t="s">
        <v>488</v>
      </c>
      <c r="B193" s="13">
        <v>0</v>
      </c>
      <c r="C193" s="13">
        <v>0</v>
      </c>
      <c r="D193" s="3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21</v>
      </c>
      <c r="C196" s="13">
        <v>10</v>
      </c>
      <c r="D196" s="32">
        <v>1.1000000000000001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0</v>
      </c>
      <c r="D198" s="3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2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9" t="s">
        <v>495</v>
      </c>
      <c r="B200" s="30">
        <v>16</v>
      </c>
      <c r="C200" s="30">
        <v>20</v>
      </c>
      <c r="D200" s="31">
        <v>-0.2</v>
      </c>
      <c r="E200" s="30">
        <v>1</v>
      </c>
      <c r="F200" s="30">
        <v>0</v>
      </c>
      <c r="G200" s="30">
        <v>4</v>
      </c>
      <c r="H200" s="30">
        <v>14</v>
      </c>
      <c r="I200" s="30">
        <v>0</v>
      </c>
      <c r="J200" s="30">
        <v>0</v>
      </c>
      <c r="K200" s="30">
        <v>0</v>
      </c>
      <c r="L200" s="30">
        <v>0</v>
      </c>
      <c r="M200" s="30">
        <v>7</v>
      </c>
      <c r="N200" s="30">
        <v>0</v>
      </c>
      <c r="O200" s="30">
        <v>4</v>
      </c>
    </row>
    <row r="201" spans="1:15" x14ac:dyDescent="0.25">
      <c r="A201" s="12" t="s">
        <v>496</v>
      </c>
      <c r="B201" s="13">
        <v>7</v>
      </c>
      <c r="C201" s="13">
        <v>9</v>
      </c>
      <c r="D201" s="32">
        <v>-0.22222222222222199</v>
      </c>
      <c r="E201" s="13">
        <v>0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1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8</v>
      </c>
      <c r="C205" s="13">
        <v>9</v>
      </c>
      <c r="D205" s="32">
        <v>-0.11111111111111099</v>
      </c>
      <c r="E205" s="13">
        <v>1</v>
      </c>
      <c r="F205" s="13">
        <v>0</v>
      </c>
      <c r="G205" s="13">
        <v>3</v>
      </c>
      <c r="H205" s="13">
        <v>11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4</v>
      </c>
    </row>
    <row r="206" spans="1:15" x14ac:dyDescent="0.25">
      <c r="A206" s="12" t="s">
        <v>501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1</v>
      </c>
      <c r="D211" s="32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0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1</v>
      </c>
      <c r="D217" s="32">
        <v>-1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515</v>
      </c>
      <c r="B220" s="30">
        <v>180</v>
      </c>
      <c r="C220" s="30">
        <v>190</v>
      </c>
      <c r="D220" s="31">
        <v>-5.2631578947368397E-2</v>
      </c>
      <c r="E220" s="30">
        <v>44</v>
      </c>
      <c r="F220" s="30">
        <v>23</v>
      </c>
      <c r="G220" s="30">
        <v>46</v>
      </c>
      <c r="H220" s="30">
        <v>55</v>
      </c>
      <c r="I220" s="30">
        <v>0</v>
      </c>
      <c r="J220" s="30">
        <v>1</v>
      </c>
      <c r="K220" s="30">
        <v>0</v>
      </c>
      <c r="L220" s="30">
        <v>0</v>
      </c>
      <c r="M220" s="30">
        <v>0</v>
      </c>
      <c r="N220" s="30">
        <v>5</v>
      </c>
      <c r="O220" s="30">
        <v>75</v>
      </c>
    </row>
    <row r="221" spans="1:15" x14ac:dyDescent="0.25">
      <c r="A221" s="12" t="s">
        <v>516</v>
      </c>
      <c r="B221" s="13">
        <v>2</v>
      </c>
      <c r="C221" s="13">
        <v>1</v>
      </c>
      <c r="D221" s="32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1</v>
      </c>
    </row>
    <row r="226" spans="1:15" x14ac:dyDescent="0.25">
      <c r="A226" s="12" t="s">
        <v>521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2</v>
      </c>
      <c r="C227" s="13">
        <v>2</v>
      </c>
      <c r="D227" s="3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11</v>
      </c>
      <c r="C228" s="13">
        <v>23</v>
      </c>
      <c r="D228" s="32">
        <v>-0.52173913043478304</v>
      </c>
      <c r="E228" s="13">
        <v>1</v>
      </c>
      <c r="F228" s="13">
        <v>1</v>
      </c>
      <c r="G228" s="13">
        <v>3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524</v>
      </c>
      <c r="B229" s="13">
        <v>0</v>
      </c>
      <c r="C229" s="13">
        <v>3</v>
      </c>
      <c r="D229" s="32">
        <v>-1</v>
      </c>
      <c r="E229" s="13">
        <v>0</v>
      </c>
      <c r="F229" s="13">
        <v>0</v>
      </c>
      <c r="G229" s="13">
        <v>0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3</v>
      </c>
    </row>
    <row r="230" spans="1:15" x14ac:dyDescent="0.25">
      <c r="A230" s="12" t="s">
        <v>525</v>
      </c>
      <c r="B230" s="13">
        <v>3</v>
      </c>
      <c r="C230" s="13">
        <v>13</v>
      </c>
      <c r="D230" s="32">
        <v>-0.76923076923076905</v>
      </c>
      <c r="E230" s="13">
        <v>0</v>
      </c>
      <c r="F230" s="13">
        <v>0</v>
      </c>
      <c r="G230" s="13">
        <v>2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</v>
      </c>
    </row>
    <row r="231" spans="1:15" x14ac:dyDescent="0.25">
      <c r="A231" s="12" t="s">
        <v>526</v>
      </c>
      <c r="B231" s="13">
        <v>1</v>
      </c>
      <c r="C231" s="13">
        <v>3</v>
      </c>
      <c r="D231" s="32">
        <v>-0.66666666666666696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0</v>
      </c>
      <c r="C232" s="13">
        <v>3</v>
      </c>
      <c r="D232" s="32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0</v>
      </c>
      <c r="C233" s="13">
        <v>3</v>
      </c>
      <c r="D233" s="32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161</v>
      </c>
      <c r="C235" s="13">
        <v>139</v>
      </c>
      <c r="D235" s="32">
        <v>0.15827338129496399</v>
      </c>
      <c r="E235" s="13">
        <v>43</v>
      </c>
      <c r="F235" s="13">
        <v>22</v>
      </c>
      <c r="G235" s="13">
        <v>41</v>
      </c>
      <c r="H235" s="13">
        <v>47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5</v>
      </c>
      <c r="O235" s="23">
        <v>66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9" t="s">
        <v>536</v>
      </c>
      <c r="B241" s="30">
        <v>0</v>
      </c>
      <c r="C241" s="30">
        <v>0</v>
      </c>
      <c r="D241" s="31">
        <v>0</v>
      </c>
      <c r="E241" s="30">
        <v>0</v>
      </c>
      <c r="F241" s="30">
        <v>0</v>
      </c>
      <c r="G241" s="30">
        <v>1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1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9" t="s">
        <v>563</v>
      </c>
      <c r="B268" s="30">
        <v>57</v>
      </c>
      <c r="C268" s="30">
        <v>44</v>
      </c>
      <c r="D268" s="31">
        <v>0.29545454545454503</v>
      </c>
      <c r="E268" s="30">
        <v>2</v>
      </c>
      <c r="F268" s="30">
        <v>8</v>
      </c>
      <c r="G268" s="30">
        <v>21</v>
      </c>
      <c r="H268" s="30">
        <v>31</v>
      </c>
      <c r="I268" s="30">
        <v>0</v>
      </c>
      <c r="J268" s="30">
        <v>0</v>
      </c>
      <c r="K268" s="30">
        <v>0</v>
      </c>
      <c r="L268" s="30">
        <v>0</v>
      </c>
      <c r="M268" s="30">
        <v>1</v>
      </c>
      <c r="N268" s="30">
        <v>0</v>
      </c>
      <c r="O268" s="30">
        <v>41</v>
      </c>
    </row>
    <row r="269" spans="1:15" x14ac:dyDescent="0.25">
      <c r="A269" s="12" t="s">
        <v>564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20</v>
      </c>
      <c r="C270" s="13">
        <v>19</v>
      </c>
      <c r="D270" s="32">
        <v>5.2631578947368397E-2</v>
      </c>
      <c r="E270" s="13">
        <v>0</v>
      </c>
      <c r="F270" s="13">
        <v>2</v>
      </c>
      <c r="G270" s="13">
        <v>8</v>
      </c>
      <c r="H270" s="13">
        <v>21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15</v>
      </c>
    </row>
    <row r="271" spans="1:15" x14ac:dyDescent="0.25">
      <c r="A271" s="12" t="s">
        <v>566</v>
      </c>
      <c r="B271" s="13">
        <v>27</v>
      </c>
      <c r="C271" s="13">
        <v>22</v>
      </c>
      <c r="D271" s="32">
        <v>0.22727272727272699</v>
      </c>
      <c r="E271" s="13">
        <v>0</v>
      </c>
      <c r="F271" s="13">
        <v>3</v>
      </c>
      <c r="G271" s="13">
        <v>12</v>
      </c>
      <c r="H271" s="13">
        <v>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17</v>
      </c>
    </row>
    <row r="272" spans="1:15" x14ac:dyDescent="0.25">
      <c r="A272" s="12" t="s">
        <v>567</v>
      </c>
      <c r="B272" s="13">
        <v>4</v>
      </c>
      <c r="C272" s="13">
        <v>0</v>
      </c>
      <c r="D272" s="32">
        <v>0</v>
      </c>
      <c r="E272" s="13">
        <v>1</v>
      </c>
      <c r="F272" s="13">
        <v>1</v>
      </c>
      <c r="G272" s="13">
        <v>0</v>
      </c>
      <c r="H272" s="13">
        <v>2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4</v>
      </c>
    </row>
    <row r="273" spans="1:15" x14ac:dyDescent="0.25">
      <c r="A273" s="12" t="s">
        <v>568</v>
      </c>
      <c r="B273" s="13">
        <v>2</v>
      </c>
      <c r="C273" s="13">
        <v>0</v>
      </c>
      <c r="D273" s="32">
        <v>0</v>
      </c>
      <c r="E273" s="13">
        <v>0</v>
      </c>
      <c r="F273" s="13">
        <v>0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0</v>
      </c>
      <c r="C274" s="13">
        <v>1</v>
      </c>
      <c r="D274" s="32">
        <v>-1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25">
      <c r="A275" s="12" t="s">
        <v>570</v>
      </c>
      <c r="B275" s="13">
        <v>4</v>
      </c>
      <c r="C275" s="13">
        <v>1</v>
      </c>
      <c r="D275" s="32">
        <v>3</v>
      </c>
      <c r="E275" s="13">
        <v>1</v>
      </c>
      <c r="F275" s="13">
        <v>1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25">
      <c r="A276" s="12" t="s">
        <v>571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1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1</v>
      </c>
      <c r="D285" s="32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2">
        <v>0</v>
      </c>
      <c r="E286" s="13">
        <v>0</v>
      </c>
      <c r="F286" s="13">
        <v>1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597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604</v>
      </c>
      <c r="B309" s="30">
        <v>0</v>
      </c>
      <c r="C309" s="30">
        <v>0</v>
      </c>
      <c r="D309" s="31">
        <v>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1</v>
      </c>
    </row>
    <row r="310" spans="1:15" x14ac:dyDescent="0.25">
      <c r="A310" s="12" t="s">
        <v>605</v>
      </c>
      <c r="B310" s="13">
        <v>0</v>
      </c>
      <c r="C310" s="13">
        <v>0</v>
      </c>
      <c r="D310" s="32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610</v>
      </c>
      <c r="B315" s="30">
        <v>0</v>
      </c>
      <c r="C315" s="30">
        <v>1</v>
      </c>
      <c r="D315" s="31">
        <v>-1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</row>
    <row r="316" spans="1:15" x14ac:dyDescent="0.25">
      <c r="A316" s="12" t="s">
        <v>611</v>
      </c>
      <c r="B316" s="13">
        <v>0</v>
      </c>
      <c r="C316" s="13">
        <v>1</v>
      </c>
      <c r="D316" s="32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9" t="s">
        <v>612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615</v>
      </c>
      <c r="B320" s="30">
        <v>2357</v>
      </c>
      <c r="C320" s="30">
        <v>2095</v>
      </c>
      <c r="D320" s="31">
        <v>0.12505966587112199</v>
      </c>
      <c r="E320" s="30">
        <v>2</v>
      </c>
      <c r="F320" s="30">
        <v>0</v>
      </c>
      <c r="G320" s="30">
        <v>58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7</v>
      </c>
      <c r="N320" s="30">
        <v>0</v>
      </c>
      <c r="O320" s="30">
        <v>0</v>
      </c>
    </row>
    <row r="321" spans="1:15" x14ac:dyDescent="0.25">
      <c r="A321" s="12" t="s">
        <v>616</v>
      </c>
      <c r="B321" s="13">
        <v>2357</v>
      </c>
      <c r="C321" s="13">
        <v>2095</v>
      </c>
      <c r="D321" s="32">
        <v>0.12505966587112199</v>
      </c>
      <c r="E321" s="13">
        <v>2</v>
      </c>
      <c r="F321" s="13">
        <v>0</v>
      </c>
      <c r="G321" s="13">
        <v>58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7</v>
      </c>
      <c r="N321" s="13">
        <v>0</v>
      </c>
      <c r="O321" s="23">
        <v>0</v>
      </c>
    </row>
    <row r="322" spans="1:15" ht="16.7" customHeight="1" x14ac:dyDescent="0.25">
      <c r="A322" s="29" t="s">
        <v>617</v>
      </c>
      <c r="B322" s="30">
        <v>1</v>
      </c>
      <c r="C322" s="30">
        <v>0</v>
      </c>
      <c r="D322" s="31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</row>
    <row r="323" spans="1:15" x14ac:dyDescent="0.25">
      <c r="A323" s="12" t="s">
        <v>618</v>
      </c>
      <c r="B323" s="13">
        <v>1</v>
      </c>
      <c r="C323" s="13">
        <v>0</v>
      </c>
      <c r="D323" s="32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3" t="s">
        <v>621</v>
      </c>
      <c r="B326" s="30">
        <v>6897</v>
      </c>
      <c r="C326" s="30">
        <v>7163</v>
      </c>
      <c r="D326" s="31">
        <v>-3.71352785145889E-2</v>
      </c>
      <c r="E326" s="30">
        <v>368</v>
      </c>
      <c r="F326" s="30">
        <v>290</v>
      </c>
      <c r="G326" s="30">
        <v>549</v>
      </c>
      <c r="H326" s="30">
        <v>470</v>
      </c>
      <c r="I326" s="30">
        <v>5</v>
      </c>
      <c r="J326" s="30">
        <v>7</v>
      </c>
      <c r="K326" s="30">
        <v>0</v>
      </c>
      <c r="L326" s="30">
        <v>0</v>
      </c>
      <c r="M326" s="30">
        <v>33</v>
      </c>
      <c r="N326" s="30">
        <v>31</v>
      </c>
      <c r="O326" s="30">
        <v>749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9" t="s">
        <v>624</v>
      </c>
      <c r="B5" s="12" t="s">
        <v>625</v>
      </c>
      <c r="C5" s="23">
        <v>0</v>
      </c>
    </row>
    <row r="6" spans="1:3" x14ac:dyDescent="0.25">
      <c r="A6" s="190"/>
      <c r="B6" s="12" t="s">
        <v>309</v>
      </c>
      <c r="C6" s="23">
        <v>8</v>
      </c>
    </row>
    <row r="7" spans="1:3" x14ac:dyDescent="0.25">
      <c r="A7" s="190"/>
      <c r="B7" s="12" t="s">
        <v>626</v>
      </c>
      <c r="C7" s="23">
        <v>0</v>
      </c>
    </row>
    <row r="8" spans="1:3" x14ac:dyDescent="0.25">
      <c r="A8" s="190"/>
      <c r="B8" s="12" t="s">
        <v>627</v>
      </c>
      <c r="C8" s="23">
        <v>1</v>
      </c>
    </row>
    <row r="9" spans="1:3" x14ac:dyDescent="0.25">
      <c r="A9" s="190"/>
      <c r="B9" s="12" t="s">
        <v>628</v>
      </c>
      <c r="C9" s="23">
        <v>4</v>
      </c>
    </row>
    <row r="10" spans="1:3" x14ac:dyDescent="0.25">
      <c r="A10" s="190"/>
      <c r="B10" s="12" t="s">
        <v>629</v>
      </c>
      <c r="C10" s="23">
        <v>6</v>
      </c>
    </row>
    <row r="11" spans="1:3" x14ac:dyDescent="0.25">
      <c r="A11" s="190"/>
      <c r="B11" s="12" t="s">
        <v>630</v>
      </c>
      <c r="C11" s="23">
        <v>8</v>
      </c>
    </row>
    <row r="12" spans="1:3" x14ac:dyDescent="0.25">
      <c r="A12" s="190"/>
      <c r="B12" s="12" t="s">
        <v>405</v>
      </c>
      <c r="C12" s="23">
        <v>7</v>
      </c>
    </row>
    <row r="13" spans="1:3" x14ac:dyDescent="0.25">
      <c r="A13" s="190"/>
      <c r="B13" s="12" t="s">
        <v>631</v>
      </c>
      <c r="C13" s="23">
        <v>2</v>
      </c>
    </row>
    <row r="14" spans="1:3" x14ac:dyDescent="0.25">
      <c r="A14" s="190"/>
      <c r="B14" s="12" t="s">
        <v>632</v>
      </c>
      <c r="C14" s="23">
        <v>0</v>
      </c>
    </row>
    <row r="15" spans="1:3" x14ac:dyDescent="0.25">
      <c r="A15" s="190"/>
      <c r="B15" s="12" t="s">
        <v>475</v>
      </c>
      <c r="C15" s="23">
        <v>1</v>
      </c>
    </row>
    <row r="16" spans="1:3" x14ac:dyDescent="0.25">
      <c r="A16" s="190"/>
      <c r="B16" s="12" t="s">
        <v>633</v>
      </c>
      <c r="C16" s="23">
        <v>1</v>
      </c>
    </row>
    <row r="17" spans="1:3" x14ac:dyDescent="0.25">
      <c r="A17" s="190"/>
      <c r="B17" s="12" t="s">
        <v>634</v>
      </c>
      <c r="C17" s="23">
        <v>7</v>
      </c>
    </row>
    <row r="18" spans="1:3" x14ac:dyDescent="0.25">
      <c r="A18" s="190"/>
      <c r="B18" s="12" t="s">
        <v>635</v>
      </c>
      <c r="C18" s="23">
        <v>1</v>
      </c>
    </row>
    <row r="19" spans="1:3" x14ac:dyDescent="0.25">
      <c r="A19" s="190"/>
      <c r="B19" s="12" t="s">
        <v>636</v>
      </c>
      <c r="C19" s="23">
        <v>3</v>
      </c>
    </row>
    <row r="20" spans="1:3" x14ac:dyDescent="0.25">
      <c r="A20" s="190"/>
      <c r="B20" s="12" t="s">
        <v>637</v>
      </c>
      <c r="C20" s="23">
        <v>5</v>
      </c>
    </row>
    <row r="21" spans="1:3" x14ac:dyDescent="0.25">
      <c r="A21" s="191"/>
      <c r="B21" s="12" t="s">
        <v>105</v>
      </c>
      <c r="C21" s="23">
        <v>5</v>
      </c>
    </row>
    <row r="22" spans="1:3" x14ac:dyDescent="0.25">
      <c r="A22" s="189" t="s">
        <v>638</v>
      </c>
      <c r="B22" s="12" t="s">
        <v>639</v>
      </c>
      <c r="C22" s="23">
        <v>14</v>
      </c>
    </row>
    <row r="23" spans="1:3" x14ac:dyDescent="0.25">
      <c r="A23" s="190"/>
      <c r="B23" s="12" t="s">
        <v>640</v>
      </c>
      <c r="C23" s="23">
        <v>9</v>
      </c>
    </row>
    <row r="24" spans="1:3" x14ac:dyDescent="0.25">
      <c r="A24" s="191"/>
      <c r="B24" s="15" t="s">
        <v>641</v>
      </c>
      <c r="C24" s="34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67</v>
      </c>
    </row>
    <row r="27" spans="1:3" x14ac:dyDescent="0.25">
      <c r="A27" s="189" t="s">
        <v>281</v>
      </c>
      <c r="B27" s="12" t="s">
        <v>644</v>
      </c>
      <c r="C27" s="23">
        <v>0</v>
      </c>
    </row>
    <row r="28" spans="1:3" x14ac:dyDescent="0.25">
      <c r="A28" s="190"/>
      <c r="B28" s="12" t="s">
        <v>645</v>
      </c>
      <c r="C28" s="23">
        <v>1</v>
      </c>
    </row>
    <row r="29" spans="1:3" x14ac:dyDescent="0.25">
      <c r="A29" s="190"/>
      <c r="B29" s="12" t="s">
        <v>646</v>
      </c>
      <c r="C29" s="23">
        <v>0</v>
      </c>
    </row>
    <row r="30" spans="1:3" x14ac:dyDescent="0.25">
      <c r="A30" s="191"/>
      <c r="B30" s="12" t="s">
        <v>647</v>
      </c>
      <c r="C30" s="23">
        <v>2</v>
      </c>
    </row>
    <row r="31" spans="1:3" ht="16.7" customHeight="1" x14ac:dyDescent="0.25">
      <c r="A31" s="11" t="s">
        <v>648</v>
      </c>
      <c r="B31" s="18"/>
      <c r="C31" s="23">
        <v>2</v>
      </c>
    </row>
    <row r="32" spans="1:3" ht="16.7" customHeight="1" x14ac:dyDescent="0.25">
      <c r="A32" s="11" t="s">
        <v>649</v>
      </c>
      <c r="B32" s="18"/>
      <c r="C32" s="23">
        <v>31</v>
      </c>
    </row>
    <row r="33" spans="1:3" ht="16.7" customHeight="1" x14ac:dyDescent="0.25">
      <c r="A33" s="11" t="s">
        <v>650</v>
      </c>
      <c r="B33" s="18"/>
      <c r="C33" s="23">
        <v>19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2</v>
      </c>
    </row>
    <row r="36" spans="1:3" ht="16.7" customHeight="1" x14ac:dyDescent="0.25">
      <c r="A36" s="11" t="s">
        <v>653</v>
      </c>
      <c r="B36" s="18"/>
      <c r="C36" s="23">
        <v>3</v>
      </c>
    </row>
    <row r="37" spans="1:3" ht="16.7" customHeight="1" x14ac:dyDescent="0.25">
      <c r="A37" s="11" t="s">
        <v>641</v>
      </c>
      <c r="B37" s="18"/>
      <c r="C37" s="23">
        <v>7</v>
      </c>
    </row>
    <row r="38" spans="1:3" x14ac:dyDescent="0.25">
      <c r="A38" s="189" t="s">
        <v>654</v>
      </c>
      <c r="B38" s="12" t="s">
        <v>655</v>
      </c>
      <c r="C38" s="23">
        <v>8</v>
      </c>
    </row>
    <row r="39" spans="1:3" x14ac:dyDescent="0.25">
      <c r="A39" s="190"/>
      <c r="B39" s="12" t="s">
        <v>656</v>
      </c>
      <c r="C39" s="23">
        <v>0</v>
      </c>
    </row>
    <row r="40" spans="1:3" x14ac:dyDescent="0.25">
      <c r="A40" s="190"/>
      <c r="B40" s="12" t="s">
        <v>657</v>
      </c>
      <c r="C40" s="23">
        <v>5</v>
      </c>
    </row>
    <row r="41" spans="1:3" x14ac:dyDescent="0.25">
      <c r="A41" s="190"/>
      <c r="B41" s="12" t="s">
        <v>658</v>
      </c>
      <c r="C41" s="23">
        <v>0</v>
      </c>
    </row>
    <row r="42" spans="1:3" x14ac:dyDescent="0.25">
      <c r="A42" s="191"/>
      <c r="B42" s="15" t="s">
        <v>659</v>
      </c>
      <c r="C42" s="34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8</v>
      </c>
    </row>
    <row r="45" spans="1:3" x14ac:dyDescent="0.25">
      <c r="A45" s="189" t="s">
        <v>75</v>
      </c>
      <c r="B45" s="12" t="s">
        <v>661</v>
      </c>
      <c r="C45" s="23">
        <v>15</v>
      </c>
    </row>
    <row r="46" spans="1:3" x14ac:dyDescent="0.25">
      <c r="A46" s="191"/>
      <c r="B46" s="12" t="s">
        <v>662</v>
      </c>
      <c r="C46" s="23">
        <v>39</v>
      </c>
    </row>
    <row r="47" spans="1:3" x14ac:dyDescent="0.25">
      <c r="A47" s="189" t="s">
        <v>663</v>
      </c>
      <c r="B47" s="12" t="s">
        <v>664</v>
      </c>
      <c r="C47" s="23">
        <v>0</v>
      </c>
    </row>
    <row r="48" spans="1:3" x14ac:dyDescent="0.25">
      <c r="A48" s="191"/>
      <c r="B48" s="15" t="s">
        <v>665</v>
      </c>
      <c r="C48" s="34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9" t="s">
        <v>203</v>
      </c>
      <c r="B50" s="12" t="s">
        <v>16</v>
      </c>
      <c r="C50" s="23">
        <v>194</v>
      </c>
    </row>
    <row r="51" spans="1:3" x14ac:dyDescent="0.25">
      <c r="A51" s="190"/>
      <c r="B51" s="12" t="s">
        <v>667</v>
      </c>
      <c r="C51" s="23">
        <v>55</v>
      </c>
    </row>
    <row r="52" spans="1:3" x14ac:dyDescent="0.25">
      <c r="A52" s="190"/>
      <c r="B52" s="12" t="s">
        <v>668</v>
      </c>
      <c r="C52" s="23">
        <v>8</v>
      </c>
    </row>
    <row r="53" spans="1:3" x14ac:dyDescent="0.25">
      <c r="A53" s="190"/>
      <c r="B53" s="12" t="s">
        <v>669</v>
      </c>
      <c r="C53" s="23">
        <v>11</v>
      </c>
    </row>
    <row r="54" spans="1:3" x14ac:dyDescent="0.25">
      <c r="A54" s="191"/>
      <c r="B54" s="12" t="s">
        <v>670</v>
      </c>
      <c r="C54" s="23">
        <v>20</v>
      </c>
    </row>
    <row r="55" spans="1:3" x14ac:dyDescent="0.25">
      <c r="A55" s="189" t="s">
        <v>671</v>
      </c>
      <c r="B55" s="12" t="s">
        <v>672</v>
      </c>
      <c r="C55" s="23">
        <v>82</v>
      </c>
    </row>
    <row r="56" spans="1:3" x14ac:dyDescent="0.25">
      <c r="A56" s="190"/>
      <c r="B56" s="12" t="s">
        <v>673</v>
      </c>
      <c r="C56" s="23">
        <v>7</v>
      </c>
    </row>
    <row r="57" spans="1:3" x14ac:dyDescent="0.25">
      <c r="A57" s="190"/>
      <c r="B57" s="12" t="s">
        <v>674</v>
      </c>
      <c r="C57" s="23">
        <v>1</v>
      </c>
    </row>
    <row r="58" spans="1:3" x14ac:dyDescent="0.25">
      <c r="A58" s="190"/>
      <c r="B58" s="12" t="s">
        <v>675</v>
      </c>
      <c r="C58" s="23">
        <v>61</v>
      </c>
    </row>
    <row r="59" spans="1:3" x14ac:dyDescent="0.25">
      <c r="A59" s="191"/>
      <c r="B59" s="15" t="s">
        <v>670</v>
      </c>
      <c r="C59" s="34">
        <v>28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27</v>
      </c>
    </row>
    <row r="62" spans="1:3" ht="16.7" customHeight="1" x14ac:dyDescent="0.25">
      <c r="A62" s="11" t="s">
        <v>678</v>
      </c>
      <c r="B62" s="18"/>
      <c r="C62" s="23">
        <v>2</v>
      </c>
    </row>
    <row r="63" spans="1:3" ht="16.7" customHeight="1" x14ac:dyDescent="0.25">
      <c r="A63" s="11" t="s">
        <v>679</v>
      </c>
      <c r="B63" s="18"/>
      <c r="C63" s="23">
        <v>5</v>
      </c>
    </row>
    <row r="64" spans="1:3" x14ac:dyDescent="0.25">
      <c r="A64" s="189" t="s">
        <v>680</v>
      </c>
      <c r="B64" s="12" t="s">
        <v>681</v>
      </c>
      <c r="C64" s="23">
        <v>0</v>
      </c>
    </row>
    <row r="65" spans="1:3" x14ac:dyDescent="0.25">
      <c r="A65" s="191"/>
      <c r="B65" s="12" t="s">
        <v>682</v>
      </c>
      <c r="C65" s="23">
        <v>7</v>
      </c>
    </row>
    <row r="66" spans="1:3" ht="16.7" customHeight="1" x14ac:dyDescent="0.25">
      <c r="A66" s="11" t="s">
        <v>683</v>
      </c>
      <c r="B66" s="18"/>
      <c r="C66" s="23">
        <v>21</v>
      </c>
    </row>
    <row r="67" spans="1:3" ht="16.7" customHeight="1" x14ac:dyDescent="0.25">
      <c r="A67" s="11" t="s">
        <v>684</v>
      </c>
      <c r="B67" s="18"/>
      <c r="C67" s="23">
        <v>6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6</v>
      </c>
    </row>
    <row r="70" spans="1:3" ht="16.7" customHeight="1" x14ac:dyDescent="0.25">
      <c r="A70" s="11" t="s">
        <v>687</v>
      </c>
      <c r="B70" s="18"/>
      <c r="C70" s="23">
        <v>1</v>
      </c>
    </row>
    <row r="71" spans="1:3" ht="16.7" customHeight="1" x14ac:dyDescent="0.25">
      <c r="A71" s="11" t="s">
        <v>688</v>
      </c>
      <c r="B71" s="19"/>
      <c r="C71" s="34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5" t="s">
        <v>689</v>
      </c>
    </row>
    <row r="3" spans="1:3" x14ac:dyDescent="0.25">
      <c r="A3" s="4"/>
    </row>
    <row r="4" spans="1:3" ht="18.399999999999999" customHeight="1" x14ac:dyDescent="0.25">
      <c r="A4" s="5"/>
      <c r="B4" s="36" t="s">
        <v>690</v>
      </c>
    </row>
    <row r="5" spans="1:3" x14ac:dyDescent="0.25">
      <c r="A5" s="200" t="s">
        <v>691</v>
      </c>
      <c r="B5" s="38" t="s">
        <v>692</v>
      </c>
      <c r="C5" s="39">
        <v>0</v>
      </c>
    </row>
    <row r="6" spans="1:3" x14ac:dyDescent="0.25">
      <c r="A6" s="201"/>
      <c r="B6" s="38" t="s">
        <v>287</v>
      </c>
      <c r="C6" s="39">
        <v>20</v>
      </c>
    </row>
    <row r="7" spans="1:3" x14ac:dyDescent="0.25">
      <c r="A7" s="201"/>
      <c r="B7" s="38" t="s">
        <v>693</v>
      </c>
      <c r="C7" s="39">
        <v>4</v>
      </c>
    </row>
    <row r="8" spans="1:3" x14ac:dyDescent="0.25">
      <c r="A8" s="201"/>
      <c r="B8" s="38" t="s">
        <v>694</v>
      </c>
      <c r="C8" s="39">
        <v>0</v>
      </c>
    </row>
    <row r="9" spans="1:3" x14ac:dyDescent="0.25">
      <c r="A9" s="201"/>
      <c r="B9" s="38" t="s">
        <v>695</v>
      </c>
      <c r="C9" s="39">
        <v>0</v>
      </c>
    </row>
    <row r="10" spans="1:3" x14ac:dyDescent="0.25">
      <c r="A10" s="201"/>
      <c r="B10" s="38" t="s">
        <v>696</v>
      </c>
      <c r="C10" s="39">
        <v>0</v>
      </c>
    </row>
    <row r="11" spans="1:3" x14ac:dyDescent="0.25">
      <c r="A11" s="202"/>
      <c r="B11" s="38" t="s">
        <v>697</v>
      </c>
      <c r="C11" s="39">
        <v>0</v>
      </c>
    </row>
    <row r="12" spans="1:3" x14ac:dyDescent="0.25">
      <c r="A12" s="200" t="s">
        <v>698</v>
      </c>
      <c r="B12" s="38" t="s">
        <v>58</v>
      </c>
      <c r="C12" s="39">
        <v>21</v>
      </c>
    </row>
    <row r="13" spans="1:3" x14ac:dyDescent="0.25">
      <c r="A13" s="201"/>
      <c r="B13" s="38" t="s">
        <v>699</v>
      </c>
      <c r="C13" s="39">
        <v>4</v>
      </c>
    </row>
    <row r="14" spans="1:3" x14ac:dyDescent="0.25">
      <c r="A14" s="201"/>
      <c r="B14" s="38" t="s">
        <v>700</v>
      </c>
      <c r="C14" s="39">
        <v>0</v>
      </c>
    </row>
    <row r="15" spans="1:3" x14ac:dyDescent="0.25">
      <c r="A15" s="202"/>
      <c r="B15" s="40" t="s">
        <v>701</v>
      </c>
      <c r="C15" s="41">
        <v>1</v>
      </c>
    </row>
    <row r="16" spans="1:3" ht="18.399999999999999" customHeight="1" x14ac:dyDescent="0.25">
      <c r="A16" s="5"/>
      <c r="B16" s="36" t="s">
        <v>702</v>
      </c>
    </row>
    <row r="17" spans="1:3" ht="16.7" customHeight="1" x14ac:dyDescent="0.25">
      <c r="A17" s="37" t="s">
        <v>703</v>
      </c>
      <c r="B17" s="18"/>
      <c r="C17" s="39">
        <v>0</v>
      </c>
    </row>
    <row r="18" spans="1:3" ht="16.7" customHeight="1" x14ac:dyDescent="0.25">
      <c r="A18" s="37" t="s">
        <v>704</v>
      </c>
      <c r="B18" s="18"/>
      <c r="C18" s="39">
        <v>0</v>
      </c>
    </row>
    <row r="19" spans="1:3" ht="16.7" customHeight="1" x14ac:dyDescent="0.25">
      <c r="A19" s="37" t="s">
        <v>705</v>
      </c>
      <c r="B19" s="18"/>
      <c r="C19" s="39">
        <v>3</v>
      </c>
    </row>
    <row r="20" spans="1:3" ht="16.7" customHeight="1" x14ac:dyDescent="0.25">
      <c r="A20" s="37" t="s">
        <v>706</v>
      </c>
      <c r="B20" s="18"/>
      <c r="C20" s="39">
        <v>0</v>
      </c>
    </row>
    <row r="21" spans="1:3" ht="16.7" customHeight="1" x14ac:dyDescent="0.25">
      <c r="A21" s="37" t="s">
        <v>707</v>
      </c>
      <c r="B21" s="18"/>
      <c r="C21" s="39">
        <v>9</v>
      </c>
    </row>
    <row r="22" spans="1:3" ht="16.7" customHeight="1" x14ac:dyDescent="0.25">
      <c r="A22" s="37" t="s">
        <v>708</v>
      </c>
      <c r="B22" s="18"/>
      <c r="C22" s="39">
        <v>6</v>
      </c>
    </row>
    <row r="23" spans="1:3" ht="16.7" customHeight="1" x14ac:dyDescent="0.25">
      <c r="A23" s="37" t="s">
        <v>709</v>
      </c>
      <c r="B23" s="18"/>
      <c r="C23" s="39">
        <v>2</v>
      </c>
    </row>
    <row r="24" spans="1:3" ht="16.7" customHeight="1" x14ac:dyDescent="0.25">
      <c r="A24" s="37" t="s">
        <v>710</v>
      </c>
      <c r="B24" s="18"/>
      <c r="C24" s="39">
        <v>0</v>
      </c>
    </row>
    <row r="25" spans="1:3" ht="16.7" customHeight="1" x14ac:dyDescent="0.25">
      <c r="A25" s="37" t="s">
        <v>711</v>
      </c>
      <c r="B25" s="18"/>
      <c r="C25" s="39">
        <v>0</v>
      </c>
    </row>
    <row r="26" spans="1:3" ht="16.7" customHeight="1" x14ac:dyDescent="0.25">
      <c r="A26" s="37" t="s">
        <v>712</v>
      </c>
      <c r="B26" s="19"/>
      <c r="C26" s="41">
        <v>1</v>
      </c>
    </row>
    <row r="28" spans="1:3" ht="18.399999999999999" customHeight="1" x14ac:dyDescent="0.25">
      <c r="A28" s="5"/>
      <c r="B28" s="36" t="s">
        <v>713</v>
      </c>
    </row>
    <row r="29" spans="1:3" ht="16.7" customHeight="1" x14ac:dyDescent="0.25">
      <c r="A29" s="37" t="s">
        <v>714</v>
      </c>
      <c r="B29" s="18"/>
      <c r="C29" s="39">
        <v>1</v>
      </c>
    </row>
    <row r="30" spans="1:3" ht="16.7" customHeight="1" x14ac:dyDescent="0.25">
      <c r="A30" s="37" t="s">
        <v>715</v>
      </c>
      <c r="B30" s="18"/>
      <c r="C30" s="39">
        <v>0</v>
      </c>
    </row>
    <row r="31" spans="1:3" ht="16.7" customHeight="1" x14ac:dyDescent="0.25">
      <c r="A31" s="37" t="s">
        <v>716</v>
      </c>
      <c r="B31" s="18"/>
      <c r="C31" s="39">
        <v>4</v>
      </c>
    </row>
    <row r="32" spans="1:3" ht="16.7" customHeight="1" x14ac:dyDescent="0.25">
      <c r="A32" s="37" t="s">
        <v>717</v>
      </c>
      <c r="B32" s="18"/>
      <c r="C32" s="39">
        <v>4</v>
      </c>
    </row>
    <row r="33" spans="1:6" ht="16.7" customHeight="1" x14ac:dyDescent="0.25">
      <c r="A33" s="37" t="s">
        <v>718</v>
      </c>
      <c r="B33" s="18"/>
      <c r="C33" s="39">
        <v>1</v>
      </c>
    </row>
    <row r="34" spans="1:6" ht="16.7" customHeight="1" x14ac:dyDescent="0.25">
      <c r="A34" s="37" t="s">
        <v>719</v>
      </c>
      <c r="B34" s="18"/>
      <c r="C34" s="39">
        <v>3</v>
      </c>
    </row>
    <row r="35" spans="1:6" ht="16.7" customHeight="1" x14ac:dyDescent="0.25">
      <c r="A35" s="37" t="s">
        <v>720</v>
      </c>
      <c r="B35" s="18"/>
      <c r="C35" s="39">
        <v>0</v>
      </c>
    </row>
    <row r="36" spans="1:6" ht="16.7" customHeight="1" x14ac:dyDescent="0.25">
      <c r="A36" s="37" t="s">
        <v>721</v>
      </c>
      <c r="B36" s="19"/>
      <c r="C36" s="41">
        <v>0</v>
      </c>
    </row>
    <row r="38" spans="1:6" ht="18.399999999999999" customHeight="1" x14ac:dyDescent="0.25">
      <c r="A38" s="5"/>
      <c r="B38" s="36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0" t="s">
        <v>624</v>
      </c>
      <c r="B40" s="38" t="s">
        <v>724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1"/>
      <c r="B41" s="38" t="s">
        <v>725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1"/>
      <c r="B42" s="38" t="s">
        <v>726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1"/>
      <c r="B43" s="38" t="s">
        <v>727</v>
      </c>
      <c r="C43" s="43">
        <v>0</v>
      </c>
      <c r="D43" s="43">
        <v>0</v>
      </c>
      <c r="E43" s="43">
        <v>0</v>
      </c>
      <c r="F43" s="39">
        <v>0</v>
      </c>
    </row>
    <row r="44" spans="1:6" x14ac:dyDescent="0.25">
      <c r="A44" s="201"/>
      <c r="B44" s="38" t="s">
        <v>309</v>
      </c>
      <c r="C44" s="43">
        <v>1</v>
      </c>
      <c r="D44" s="43">
        <v>2</v>
      </c>
      <c r="E44" s="43">
        <v>0</v>
      </c>
      <c r="F44" s="39">
        <v>3</v>
      </c>
    </row>
    <row r="45" spans="1:6" x14ac:dyDescent="0.25">
      <c r="A45" s="201"/>
      <c r="B45" s="38" t="s">
        <v>728</v>
      </c>
      <c r="C45" s="43">
        <v>8</v>
      </c>
      <c r="D45" s="43">
        <v>6</v>
      </c>
      <c r="E45" s="43">
        <v>0</v>
      </c>
      <c r="F45" s="39">
        <v>2</v>
      </c>
    </row>
    <row r="46" spans="1:6" x14ac:dyDescent="0.25">
      <c r="A46" s="201"/>
      <c r="B46" s="38" t="s">
        <v>729</v>
      </c>
      <c r="C46" s="43">
        <v>8</v>
      </c>
      <c r="D46" s="43">
        <v>5</v>
      </c>
      <c r="E46" s="43">
        <v>0</v>
      </c>
      <c r="F46" s="39">
        <v>1</v>
      </c>
    </row>
    <row r="47" spans="1:6" x14ac:dyDescent="0.25">
      <c r="A47" s="201"/>
      <c r="B47" s="38" t="s">
        <v>730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1"/>
      <c r="B48" s="38" t="s">
        <v>731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01"/>
      <c r="B49" s="38" t="s">
        <v>732</v>
      </c>
      <c r="C49" s="43">
        <v>1</v>
      </c>
      <c r="D49" s="43">
        <v>2</v>
      </c>
      <c r="E49" s="43">
        <v>0</v>
      </c>
      <c r="F49" s="39">
        <v>1</v>
      </c>
    </row>
    <row r="50" spans="1:6" x14ac:dyDescent="0.25">
      <c r="A50" s="201"/>
      <c r="B50" s="38" t="s">
        <v>733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01"/>
      <c r="B51" s="38" t="s">
        <v>734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1"/>
      <c r="B52" s="38" t="s">
        <v>347</v>
      </c>
      <c r="C52" s="43">
        <v>0</v>
      </c>
      <c r="D52" s="43">
        <v>0</v>
      </c>
      <c r="E52" s="43">
        <v>0</v>
      </c>
      <c r="F52" s="39">
        <v>0</v>
      </c>
    </row>
    <row r="53" spans="1:6" x14ac:dyDescent="0.25">
      <c r="A53" s="201"/>
      <c r="B53" s="38" t="s">
        <v>735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201"/>
      <c r="B54" s="38" t="s">
        <v>736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1"/>
      <c r="B55" s="38" t="s">
        <v>737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201"/>
      <c r="B56" s="38" t="s">
        <v>738</v>
      </c>
      <c r="C56" s="43">
        <v>1</v>
      </c>
      <c r="D56" s="43">
        <v>3</v>
      </c>
      <c r="E56" s="43">
        <v>0</v>
      </c>
      <c r="F56" s="39">
        <v>1</v>
      </c>
    </row>
    <row r="57" spans="1:6" x14ac:dyDescent="0.25">
      <c r="A57" s="201"/>
      <c r="B57" s="38" t="s">
        <v>739</v>
      </c>
      <c r="C57" s="43">
        <v>0</v>
      </c>
      <c r="D57" s="43">
        <v>0</v>
      </c>
      <c r="E57" s="43">
        <v>0</v>
      </c>
      <c r="F57" s="39">
        <v>0</v>
      </c>
    </row>
    <row r="58" spans="1:6" x14ac:dyDescent="0.25">
      <c r="A58" s="202"/>
      <c r="B58" s="38" t="s">
        <v>740</v>
      </c>
      <c r="C58" s="43">
        <v>0</v>
      </c>
      <c r="D58" s="43">
        <v>0</v>
      </c>
      <c r="E58" s="43">
        <v>0</v>
      </c>
      <c r="F58" s="39">
        <v>0</v>
      </c>
    </row>
    <row r="59" spans="1:6" ht="16.7" customHeight="1" x14ac:dyDescent="0.25">
      <c r="A59" s="198" t="s">
        <v>741</v>
      </c>
      <c r="B59" s="199"/>
      <c r="C59" s="44">
        <v>19</v>
      </c>
      <c r="D59" s="44">
        <v>18</v>
      </c>
      <c r="E59" s="44">
        <v>0</v>
      </c>
      <c r="F59" s="44">
        <v>8</v>
      </c>
    </row>
    <row r="60" spans="1:6" x14ac:dyDescent="0.25">
      <c r="A60" s="200" t="s">
        <v>638</v>
      </c>
      <c r="B60" s="38" t="s">
        <v>742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201"/>
      <c r="B61" s="38" t="s">
        <v>743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202"/>
      <c r="B62" s="38" t="s">
        <v>105</v>
      </c>
      <c r="C62" s="43">
        <v>0</v>
      </c>
      <c r="D62" s="43">
        <v>0</v>
      </c>
      <c r="E62" s="43">
        <v>0</v>
      </c>
      <c r="F62" s="39">
        <v>0</v>
      </c>
    </row>
    <row r="63" spans="1:6" ht="16.7" customHeight="1" x14ac:dyDescent="0.25">
      <c r="A63" s="198" t="s">
        <v>744</v>
      </c>
      <c r="B63" s="199"/>
      <c r="C63" s="44">
        <v>0</v>
      </c>
      <c r="D63" s="44">
        <v>0</v>
      </c>
      <c r="E63" s="44">
        <v>0</v>
      </c>
      <c r="F63" s="44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9" t="s">
        <v>747</v>
      </c>
      <c r="B5" s="12" t="s">
        <v>748</v>
      </c>
      <c r="C5" s="23">
        <v>104</v>
      </c>
    </row>
    <row r="6" spans="1:3" x14ac:dyDescent="0.25">
      <c r="A6" s="190"/>
      <c r="B6" s="12" t="s">
        <v>692</v>
      </c>
      <c r="C6" s="23">
        <v>21</v>
      </c>
    </row>
    <row r="7" spans="1:3" x14ac:dyDescent="0.25">
      <c r="A7" s="190"/>
      <c r="B7" s="12" t="s">
        <v>749</v>
      </c>
      <c r="C7" s="23">
        <v>305</v>
      </c>
    </row>
    <row r="8" spans="1:3" x14ac:dyDescent="0.25">
      <c r="A8" s="190"/>
      <c r="B8" s="12" t="s">
        <v>750</v>
      </c>
      <c r="C8" s="23">
        <v>57</v>
      </c>
    </row>
    <row r="9" spans="1:3" x14ac:dyDescent="0.25">
      <c r="A9" s="190"/>
      <c r="B9" s="12" t="s">
        <v>694</v>
      </c>
      <c r="C9" s="23">
        <v>2</v>
      </c>
    </row>
    <row r="10" spans="1:3" x14ac:dyDescent="0.25">
      <c r="A10" s="190"/>
      <c r="B10" s="12" t="s">
        <v>695</v>
      </c>
      <c r="C10" s="23">
        <v>0</v>
      </c>
    </row>
    <row r="11" spans="1:3" x14ac:dyDescent="0.25">
      <c r="A11" s="190"/>
      <c r="B11" s="12" t="s">
        <v>751</v>
      </c>
      <c r="C11" s="23">
        <v>0</v>
      </c>
    </row>
    <row r="12" spans="1:3" x14ac:dyDescent="0.25">
      <c r="A12" s="191"/>
      <c r="B12" s="15" t="s">
        <v>752</v>
      </c>
      <c r="C12" s="34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185</v>
      </c>
    </row>
    <row r="15" spans="1:3" ht="16.7" customHeight="1" x14ac:dyDescent="0.25">
      <c r="A15" s="11" t="s">
        <v>755</v>
      </c>
      <c r="B15" s="18"/>
      <c r="C15" s="23">
        <v>10</v>
      </c>
    </row>
    <row r="16" spans="1:3" ht="16.7" customHeight="1" x14ac:dyDescent="0.25">
      <c r="A16" s="11" t="s">
        <v>756</v>
      </c>
      <c r="B16" s="18"/>
      <c r="C16" s="23">
        <v>63</v>
      </c>
    </row>
    <row r="17" spans="1:3" ht="16.7" customHeight="1" x14ac:dyDescent="0.25">
      <c r="A17" s="11" t="s">
        <v>757</v>
      </c>
      <c r="B17" s="19"/>
      <c r="C17" s="34">
        <v>7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4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53</v>
      </c>
    </row>
    <row r="23" spans="1:3" ht="16.7" customHeight="1" x14ac:dyDescent="0.25">
      <c r="A23" s="11" t="s">
        <v>704</v>
      </c>
      <c r="B23" s="18"/>
      <c r="C23" s="23">
        <v>16</v>
      </c>
    </row>
    <row r="24" spans="1:3" ht="16.7" customHeight="1" x14ac:dyDescent="0.25">
      <c r="A24" s="11" t="s">
        <v>705</v>
      </c>
      <c r="B24" s="18"/>
      <c r="C24" s="23">
        <v>46</v>
      </c>
    </row>
    <row r="25" spans="1:3" ht="16.7" customHeight="1" x14ac:dyDescent="0.25">
      <c r="A25" s="11" t="s">
        <v>706</v>
      </c>
      <c r="B25" s="18"/>
      <c r="C25" s="23">
        <v>56</v>
      </c>
    </row>
    <row r="26" spans="1:3" ht="16.7" customHeight="1" x14ac:dyDescent="0.25">
      <c r="A26" s="11" t="s">
        <v>761</v>
      </c>
      <c r="B26" s="19"/>
      <c r="C26" s="34">
        <v>7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4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12</v>
      </c>
    </row>
    <row r="33" spans="1:3" ht="16.7" customHeight="1" x14ac:dyDescent="0.25">
      <c r="A33" s="11" t="s">
        <v>766</v>
      </c>
      <c r="B33" s="18"/>
      <c r="C33" s="23">
        <v>3</v>
      </c>
    </row>
    <row r="34" spans="1:3" ht="16.7" customHeight="1" x14ac:dyDescent="0.25">
      <c r="A34" s="11" t="s">
        <v>767</v>
      </c>
      <c r="B34" s="18"/>
      <c r="C34" s="23">
        <v>61</v>
      </c>
    </row>
    <row r="35" spans="1:3" ht="16.7" customHeight="1" x14ac:dyDescent="0.25">
      <c r="A35" s="11" t="s">
        <v>718</v>
      </c>
      <c r="B35" s="18"/>
      <c r="C35" s="23">
        <v>23</v>
      </c>
    </row>
    <row r="36" spans="1:3" ht="16.7" customHeight="1" x14ac:dyDescent="0.25">
      <c r="A36" s="11" t="s">
        <v>768</v>
      </c>
      <c r="B36" s="18"/>
      <c r="C36" s="23">
        <v>26</v>
      </c>
    </row>
    <row r="37" spans="1:3" ht="16.7" customHeight="1" x14ac:dyDescent="0.25">
      <c r="A37" s="11" t="s">
        <v>769</v>
      </c>
      <c r="B37" s="18"/>
      <c r="C37" s="23">
        <v>12</v>
      </c>
    </row>
    <row r="38" spans="1:3" ht="16.7" customHeight="1" x14ac:dyDescent="0.25">
      <c r="A38" s="11" t="s">
        <v>770</v>
      </c>
      <c r="B38" s="19"/>
      <c r="C38" s="34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1</v>
      </c>
    </row>
    <row r="43" spans="1:3" ht="16.7" customHeight="1" x14ac:dyDescent="0.25">
      <c r="A43" s="11" t="s">
        <v>774</v>
      </c>
      <c r="B43" s="19"/>
      <c r="C43" s="34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9" t="s">
        <v>776</v>
      </c>
      <c r="B45" s="12" t="s">
        <v>777</v>
      </c>
      <c r="C45" s="23">
        <v>15</v>
      </c>
    </row>
    <row r="46" spans="1:3" x14ac:dyDescent="0.25">
      <c r="A46" s="190"/>
      <c r="B46" s="12" t="s">
        <v>119</v>
      </c>
      <c r="C46" s="23">
        <v>10</v>
      </c>
    </row>
    <row r="47" spans="1:3" x14ac:dyDescent="0.25">
      <c r="A47" s="190"/>
      <c r="B47" s="12" t="s">
        <v>778</v>
      </c>
      <c r="C47" s="23">
        <v>79</v>
      </c>
    </row>
    <row r="48" spans="1:3" x14ac:dyDescent="0.25">
      <c r="A48" s="191"/>
      <c r="B48" s="15" t="s">
        <v>779</v>
      </c>
      <c r="C48" s="34">
        <v>7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89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0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0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0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0"/>
      <c r="B56" s="12" t="s">
        <v>309</v>
      </c>
      <c r="C56" s="13">
        <v>6</v>
      </c>
      <c r="D56" s="13">
        <v>7</v>
      </c>
      <c r="E56" s="13">
        <v>0</v>
      </c>
      <c r="F56" s="23">
        <v>5</v>
      </c>
    </row>
    <row r="57" spans="1:6" x14ac:dyDescent="0.25">
      <c r="A57" s="190"/>
      <c r="B57" s="12" t="s">
        <v>780</v>
      </c>
      <c r="C57" s="13">
        <v>64</v>
      </c>
      <c r="D57" s="13">
        <v>57</v>
      </c>
      <c r="E57" s="13">
        <v>5</v>
      </c>
      <c r="F57" s="23">
        <v>43</v>
      </c>
    </row>
    <row r="58" spans="1:6" x14ac:dyDescent="0.25">
      <c r="A58" s="190"/>
      <c r="B58" s="12" t="s">
        <v>781</v>
      </c>
      <c r="C58" s="13">
        <v>63</v>
      </c>
      <c r="D58" s="13">
        <v>13</v>
      </c>
      <c r="E58" s="13">
        <v>4</v>
      </c>
      <c r="F58" s="23">
        <v>20</v>
      </c>
    </row>
    <row r="59" spans="1:6" x14ac:dyDescent="0.25">
      <c r="A59" s="190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0"/>
      <c r="B60" s="12" t="s">
        <v>782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25">
      <c r="A61" s="190"/>
      <c r="B61" s="12" t="s">
        <v>783</v>
      </c>
      <c r="C61" s="13">
        <v>3</v>
      </c>
      <c r="D61" s="13">
        <v>15</v>
      </c>
      <c r="E61" s="13">
        <v>1</v>
      </c>
      <c r="F61" s="23">
        <v>13</v>
      </c>
    </row>
    <row r="62" spans="1:6" x14ac:dyDescent="0.25">
      <c r="A62" s="190"/>
      <c r="B62" s="12" t="s">
        <v>784</v>
      </c>
      <c r="C62" s="13">
        <v>1</v>
      </c>
      <c r="D62" s="13">
        <v>1</v>
      </c>
      <c r="E62" s="13">
        <v>0</v>
      </c>
      <c r="F62" s="23">
        <v>2</v>
      </c>
    </row>
    <row r="63" spans="1:6" x14ac:dyDescent="0.25">
      <c r="A63" s="190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0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0"/>
      <c r="B65" s="12" t="s">
        <v>735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0"/>
      <c r="B66" s="12" t="s">
        <v>736</v>
      </c>
      <c r="C66" s="13">
        <v>0</v>
      </c>
      <c r="D66" s="13">
        <v>2</v>
      </c>
      <c r="E66" s="13">
        <v>0</v>
      </c>
      <c r="F66" s="23">
        <v>0</v>
      </c>
    </row>
    <row r="67" spans="1:6" x14ac:dyDescent="0.25">
      <c r="A67" s="190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0"/>
      <c r="B68" s="12" t="s">
        <v>785</v>
      </c>
      <c r="C68" s="13">
        <v>42</v>
      </c>
      <c r="D68" s="13">
        <v>42</v>
      </c>
      <c r="E68" s="13">
        <v>4</v>
      </c>
      <c r="F68" s="23">
        <v>15</v>
      </c>
    </row>
    <row r="69" spans="1:6" x14ac:dyDescent="0.25">
      <c r="A69" s="190"/>
      <c r="B69" s="12" t="s">
        <v>786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90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1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3" t="s">
        <v>741</v>
      </c>
      <c r="B72" s="204"/>
      <c r="C72" s="46">
        <v>179</v>
      </c>
      <c r="D72" s="46">
        <v>138</v>
      </c>
      <c r="E72" s="46">
        <v>14</v>
      </c>
      <c r="F72" s="46">
        <v>98</v>
      </c>
    </row>
    <row r="73" spans="1:6" x14ac:dyDescent="0.25">
      <c r="A73" s="189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0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1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3" t="s">
        <v>788</v>
      </c>
      <c r="B76" s="204"/>
      <c r="C76" s="46">
        <v>0</v>
      </c>
      <c r="D76" s="46">
        <v>0</v>
      </c>
      <c r="E76" s="46">
        <v>0</v>
      </c>
      <c r="F76" s="46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</v>
      </c>
    </row>
    <row r="6" spans="1:3" ht="16.7" customHeight="1" x14ac:dyDescent="0.25">
      <c r="A6" s="11" t="s">
        <v>791</v>
      </c>
      <c r="B6" s="18"/>
      <c r="C6" s="23">
        <v>62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4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3</v>
      </c>
    </row>
    <row r="16" spans="1:3" ht="16.7" customHeight="1" x14ac:dyDescent="0.25">
      <c r="A16" s="11" t="s">
        <v>800</v>
      </c>
      <c r="B16" s="18"/>
      <c r="C16" s="23">
        <v>20</v>
      </c>
    </row>
    <row r="17" spans="1:3" ht="16.7" customHeight="1" x14ac:dyDescent="0.25">
      <c r="A17" s="11" t="s">
        <v>801</v>
      </c>
      <c r="B17" s="19"/>
      <c r="C17" s="34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0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4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2</v>
      </c>
    </row>
    <row r="25" spans="1:3" ht="16.7" customHeight="1" x14ac:dyDescent="0.25">
      <c r="A25" s="11" t="s">
        <v>809</v>
      </c>
      <c r="B25" s="18"/>
      <c r="C25" s="23">
        <v>2</v>
      </c>
    </row>
    <row r="26" spans="1:3" ht="16.7" customHeight="1" x14ac:dyDescent="0.25">
      <c r="A26" s="11" t="s">
        <v>810</v>
      </c>
      <c r="B26" s="19"/>
      <c r="C26" s="3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14</v>
      </c>
    </row>
    <row r="6" spans="1:3" ht="16.7" customHeight="1" x14ac:dyDescent="0.25">
      <c r="A6" s="11" t="s">
        <v>814</v>
      </c>
      <c r="B6" s="18"/>
      <c r="C6" s="23">
        <v>3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3</v>
      </c>
    </row>
    <row r="10" spans="1:3" ht="16.7" customHeight="1" x14ac:dyDescent="0.25">
      <c r="A10" s="11" t="s">
        <v>818</v>
      </c>
      <c r="B10" s="19"/>
      <c r="C10" s="34">
        <v>26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25</v>
      </c>
    </row>
    <row r="14" spans="1:3" ht="16.7" customHeight="1" x14ac:dyDescent="0.25">
      <c r="A14" s="11" t="s">
        <v>821</v>
      </c>
      <c r="B14" s="18"/>
      <c r="C14" s="23">
        <v>1</v>
      </c>
    </row>
    <row r="15" spans="1:3" ht="16.7" customHeight="1" x14ac:dyDescent="0.25">
      <c r="A15" s="11" t="s">
        <v>822</v>
      </c>
      <c r="B15" s="19"/>
      <c r="C15" s="34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0</v>
      </c>
    </row>
    <row r="19" spans="1:3" ht="16.7" customHeight="1" x14ac:dyDescent="0.25">
      <c r="A19" s="11" t="s">
        <v>826</v>
      </c>
      <c r="B19" s="19"/>
      <c r="C19" s="34">
        <v>3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4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1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4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4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4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1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138</v>
      </c>
      <c r="C5" s="30">
        <v>98</v>
      </c>
      <c r="D5" s="31">
        <v>0.40816326530612201</v>
      </c>
      <c r="E5" s="30">
        <v>205</v>
      </c>
      <c r="F5" s="30">
        <v>188</v>
      </c>
      <c r="G5" s="30">
        <v>40</v>
      </c>
      <c r="H5" s="30">
        <v>31</v>
      </c>
      <c r="I5" s="30">
        <v>0</v>
      </c>
      <c r="J5" s="30">
        <v>0</v>
      </c>
      <c r="K5" s="30">
        <v>0</v>
      </c>
      <c r="L5" s="30">
        <v>0</v>
      </c>
      <c r="M5" s="30">
        <v>1</v>
      </c>
      <c r="N5" s="30">
        <v>0</v>
      </c>
      <c r="O5" s="30">
        <v>243</v>
      </c>
    </row>
    <row r="6" spans="1:15" x14ac:dyDescent="0.25">
      <c r="A6" s="12" t="s">
        <v>473</v>
      </c>
      <c r="B6" s="13">
        <v>0</v>
      </c>
      <c r="C6" s="13">
        <v>0</v>
      </c>
      <c r="D6" s="32">
        <v>0</v>
      </c>
      <c r="E6" s="13">
        <v>2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25">
      <c r="A7" s="12" t="s">
        <v>474</v>
      </c>
      <c r="B7" s="13">
        <v>99</v>
      </c>
      <c r="C7" s="13">
        <v>66</v>
      </c>
      <c r="D7" s="32">
        <v>0.5</v>
      </c>
      <c r="E7" s="13">
        <v>148</v>
      </c>
      <c r="F7" s="13">
        <v>138</v>
      </c>
      <c r="G7" s="13">
        <v>24</v>
      </c>
      <c r="H7" s="13">
        <v>16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161</v>
      </c>
    </row>
    <row r="8" spans="1:15" x14ac:dyDescent="0.25">
      <c r="A8" s="12" t="s">
        <v>475</v>
      </c>
      <c r="B8" s="13">
        <v>6</v>
      </c>
      <c r="C8" s="13">
        <v>5</v>
      </c>
      <c r="D8" s="32">
        <v>0.2</v>
      </c>
      <c r="E8" s="13">
        <v>0</v>
      </c>
      <c r="F8" s="13">
        <v>1</v>
      </c>
      <c r="G8" s="13">
        <v>3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</v>
      </c>
    </row>
    <row r="9" spans="1:15" x14ac:dyDescent="0.25">
      <c r="A9" s="12" t="s">
        <v>476</v>
      </c>
      <c r="B9" s="13">
        <v>2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25">
      <c r="A10" s="12" t="s">
        <v>477</v>
      </c>
      <c r="B10" s="13">
        <v>6</v>
      </c>
      <c r="C10" s="13">
        <v>1</v>
      </c>
      <c r="D10" s="32">
        <v>5</v>
      </c>
      <c r="E10" s="13">
        <v>5</v>
      </c>
      <c r="F10" s="13">
        <v>3</v>
      </c>
      <c r="G10" s="13">
        <v>2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9</v>
      </c>
    </row>
    <row r="11" spans="1:15" x14ac:dyDescent="0.25">
      <c r="A11" s="12" t="s">
        <v>478</v>
      </c>
      <c r="B11" s="13">
        <v>22</v>
      </c>
      <c r="C11" s="13">
        <v>24</v>
      </c>
      <c r="D11" s="32">
        <v>-8.3333333333333301E-2</v>
      </c>
      <c r="E11" s="13">
        <v>49</v>
      </c>
      <c r="F11" s="13">
        <v>45</v>
      </c>
      <c r="G11" s="13">
        <v>10</v>
      </c>
      <c r="H11" s="13">
        <v>12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3">
        <v>64</v>
      </c>
    </row>
    <row r="12" spans="1:15" x14ac:dyDescent="0.25">
      <c r="A12" s="15" t="s">
        <v>479</v>
      </c>
      <c r="B12" s="16">
        <v>3</v>
      </c>
      <c r="C12" s="16">
        <v>2</v>
      </c>
      <c r="D12" s="47">
        <v>0.5</v>
      </c>
      <c r="E12" s="16">
        <v>1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2018-04-20T09:23:22Z</dcterms:created>
  <dcterms:modified xsi:type="dcterms:W3CDTF">2018-05-09T10:27:19Z</dcterms:modified>
</cp:coreProperties>
</file>