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D80" i="12" s="1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D120" i="12"/>
  <c r="E80" i="12"/>
  <c r="L42" i="12"/>
  <c r="K42" i="12"/>
  <c r="J42" i="12"/>
  <c r="I42" i="12"/>
  <c r="H42" i="12"/>
  <c r="G42" i="12"/>
  <c r="F42" i="12"/>
  <c r="D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<sst xmlns="http://schemas.openxmlformats.org/spreadsheetml/2006/main" count="1893" uniqueCount="1096">
  <si>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</si>
  <si>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</si>
  <si>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</si>
  <si>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</si>
  <si>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</si>
  <si>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</si>
  <si>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Gipuzkoa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</si>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</sst>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B3-472B-83E4-4522102736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B3-472B-83E4-452210273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1206</c:v>
                </c:pt>
                <c:pt idx="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3-472B-83E4-45221027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52-4951-BA44-AD31CE7F9E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52-4951-BA44-AD31CE7F9E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446</c:v>
                </c:pt>
                <c:pt idx="1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2-4951-BA44-AD31CE7F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1F-4DB4-A46D-11E347EFCF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1F-4DB4-A46D-11E347EFCF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1F-4DB4-A46D-11E347EFCF1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47</c:v>
                </c:pt>
                <c:pt idx="1">
                  <c:v>721</c:v>
                </c:pt>
                <c:pt idx="2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1F-4DB4-A46D-11E347EF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FD-44F5-81A3-9C9D4A41B0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FD-44F5-81A3-9C9D4A41B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460</c:v>
                </c:pt>
                <c:pt idx="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D-44F5-81A3-9C9D4A41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FE-434E-AA7F-A93819EFCE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FE-434E-AA7F-A93819EFC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7096</c:v>
                </c:pt>
                <c:pt idx="1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E-434E-AA7F-A93819EFC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887</c:v>
              </c:pt>
              <c:pt idx="1">
                <c:v>2169</c:v>
              </c:pt>
              <c:pt idx="2">
                <c:v>28</c:v>
              </c:pt>
              <c:pt idx="3">
                <c:v>3</c:v>
              </c:pt>
              <c:pt idx="4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0-8F7F-443F-9D51-CB4429DC1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1408</c:v>
              </c:pt>
              <c:pt idx="1">
                <c:v>1964</c:v>
              </c:pt>
              <c:pt idx="2">
                <c:v>39</c:v>
              </c:pt>
              <c:pt idx="3">
                <c:v>27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DA-4804-95D0-EFB8A576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79</c:v>
              </c:pt>
              <c:pt idx="2">
                <c:v>9</c:v>
              </c:pt>
              <c:pt idx="3">
                <c:v>4</c:v>
              </c:pt>
              <c:pt idx="4">
                <c:v>20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35-4188-81ED-975291340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76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8D7-4511-907B-5ABEAA60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1831</c:v>
              </c:pt>
              <c:pt idx="1">
                <c:v>29</c:v>
              </c:pt>
              <c:pt idx="2">
                <c:v>608</c:v>
              </c:pt>
              <c:pt idx="3">
                <c:v>1</c:v>
              </c:pt>
              <c:pt idx="4">
                <c:v>73</c:v>
              </c:pt>
              <c:pt idx="5">
                <c:v>3</c:v>
              </c:pt>
              <c:pt idx="6">
                <c:v>25</c:v>
              </c:pt>
              <c:pt idx="7">
                <c:v>38</c:v>
              </c:pt>
              <c:pt idx="8">
                <c:v>39</c:v>
              </c:pt>
              <c:pt idx="9">
                <c:v>354</c:v>
              </c:pt>
              <c:pt idx="10">
                <c:v>2256</c:v>
              </c:pt>
            </c:numLit>
          </c:val>
          <c:extLst>
            <c:ext xmlns:c16="http://schemas.microsoft.com/office/drawing/2014/chart" uri="{C3380CC4-5D6E-409C-BE32-E72D297353CC}">
              <c16:uniqueId val="{00000000-5A88-43A1-8B68-CBF707D3B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</c:v>
              </c:pt>
              <c:pt idx="1">
                <c:v>26</c:v>
              </c:pt>
              <c:pt idx="2">
                <c:v>239</c:v>
              </c:pt>
              <c:pt idx="3">
                <c:v>482</c:v>
              </c:pt>
              <c:pt idx="4">
                <c:v>186</c:v>
              </c:pt>
              <c:pt idx="5">
                <c:v>206</c:v>
              </c:pt>
              <c:pt idx="6">
                <c:v>99</c:v>
              </c:pt>
              <c:pt idx="7">
                <c:v>327</c:v>
              </c:pt>
              <c:pt idx="8">
                <c:v>159</c:v>
              </c:pt>
              <c:pt idx="9">
                <c:v>84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4B-44C3-82FD-08E71082A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F0-4D96-8629-EF304E3676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F0-4D96-8629-EF304E3676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0-4D96-8629-EF304E36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2790</c:v>
              </c:pt>
              <c:pt idx="1">
                <c:v>1236</c:v>
              </c:pt>
              <c:pt idx="2">
                <c:v>709</c:v>
              </c:pt>
              <c:pt idx="3">
                <c:v>168</c:v>
              </c:pt>
              <c:pt idx="4">
                <c:v>162</c:v>
              </c:pt>
              <c:pt idx="5">
                <c:v>386</c:v>
              </c:pt>
              <c:pt idx="6">
                <c:v>4286</c:v>
              </c:pt>
              <c:pt idx="7">
                <c:v>153</c:v>
              </c:pt>
              <c:pt idx="8">
                <c:v>740</c:v>
              </c:pt>
              <c:pt idx="9">
                <c:v>285</c:v>
              </c:pt>
              <c:pt idx="10">
                <c:v>316</c:v>
              </c:pt>
              <c:pt idx="11">
                <c:v>292</c:v>
              </c:pt>
              <c:pt idx="12">
                <c:v>2319</c:v>
              </c:pt>
              <c:pt idx="13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8830-49DB-80E1-A69923D49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7370078740157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67</c:v>
              </c:pt>
              <c:pt idx="1">
                <c:v>128</c:v>
              </c:pt>
              <c:pt idx="2">
                <c:v>100</c:v>
              </c:pt>
              <c:pt idx="3">
                <c:v>1849</c:v>
              </c:pt>
              <c:pt idx="4">
                <c:v>72</c:v>
              </c:pt>
              <c:pt idx="5">
                <c:v>69</c:v>
              </c:pt>
              <c:pt idx="6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048E-41EA-9397-3337B5F9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Libertad</c:v>
                </c:pt>
                <c:pt idx="2">
                  <c:v>Honor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</c:v>
              </c:pt>
              <c:pt idx="1">
                <c:v>64</c:v>
              </c:pt>
              <c:pt idx="2">
                <c:v>15</c:v>
              </c:pt>
              <c:pt idx="3">
                <c:v>33</c:v>
              </c:pt>
              <c:pt idx="4">
                <c:v>11</c:v>
              </c:pt>
              <c:pt idx="5">
                <c:v>97</c:v>
              </c:pt>
              <c:pt idx="6">
                <c:v>1647</c:v>
              </c:pt>
              <c:pt idx="7">
                <c:v>69</c:v>
              </c:pt>
              <c:pt idx="8">
                <c:v>35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110-4964-91BA-B4C307C1F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694015748031497"/>
          <c:y val="0.11465354330708659"/>
          <c:w val="0.22305984251968505"/>
          <c:h val="0.7506929133858267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Honor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257</c:v>
              </c:pt>
              <c:pt idx="1">
                <c:v>245</c:v>
              </c:pt>
              <c:pt idx="2">
                <c:v>76</c:v>
              </c:pt>
              <c:pt idx="3">
                <c:v>122</c:v>
              </c:pt>
              <c:pt idx="4">
                <c:v>615</c:v>
              </c:pt>
              <c:pt idx="5">
                <c:v>95</c:v>
              </c:pt>
              <c:pt idx="6">
                <c:v>536</c:v>
              </c:pt>
              <c:pt idx="7">
                <c:v>93</c:v>
              </c:pt>
              <c:pt idx="8">
                <c:v>121</c:v>
              </c:pt>
              <c:pt idx="9">
                <c:v>249</c:v>
              </c:pt>
              <c:pt idx="10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7BB3-48A0-863B-2EDD70656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211</c:v>
              </c:pt>
              <c:pt idx="1">
                <c:v>241</c:v>
              </c:pt>
              <c:pt idx="2">
                <c:v>87</c:v>
              </c:pt>
              <c:pt idx="3">
                <c:v>507</c:v>
              </c:pt>
              <c:pt idx="4">
                <c:v>116</c:v>
              </c:pt>
              <c:pt idx="5">
                <c:v>493</c:v>
              </c:pt>
              <c:pt idx="6">
                <c:v>78</c:v>
              </c:pt>
              <c:pt idx="7">
                <c:v>119</c:v>
              </c:pt>
              <c:pt idx="8">
                <c:v>134</c:v>
              </c:pt>
              <c:pt idx="9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07C3-4E21-9A29-87FB399F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F7-4646-BF5F-92ADF801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Seguridad Vial 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4</c:v>
              </c:pt>
              <c:pt idx="2">
                <c:v>13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EFE-4386-8A6B-5427FE6C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7B-44AA-AE94-9A7218FD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F1F-43D1-92D9-3EB20E88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Delitos electorales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69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0474-4745-8000-9A41FA995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06-4322-B635-0A9625ED62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06-4322-B635-0A9625ED6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6-4322-B635-0A9625ED6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10</c:v>
              </c:pt>
              <c:pt idx="2">
                <c:v>12</c:v>
              </c:pt>
              <c:pt idx="3">
                <c:v>9</c:v>
              </c:pt>
              <c:pt idx="4">
                <c:v>1</c:v>
              </c:pt>
              <c:pt idx="5">
                <c:v>20</c:v>
              </c:pt>
              <c:pt idx="6">
                <c:v>1</c:v>
              </c:pt>
              <c:pt idx="7">
                <c:v>12</c:v>
              </c:pt>
              <c:pt idx="8">
                <c:v>22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AF6-4D4D-9027-DAE0F3BB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169</c:v>
              </c:pt>
              <c:pt idx="1">
                <c:v>185</c:v>
              </c:pt>
              <c:pt idx="2">
                <c:v>73</c:v>
              </c:pt>
              <c:pt idx="3">
                <c:v>430</c:v>
              </c:pt>
              <c:pt idx="4">
                <c:v>61</c:v>
              </c:pt>
              <c:pt idx="5">
                <c:v>1759</c:v>
              </c:pt>
              <c:pt idx="6">
                <c:v>186</c:v>
              </c:pt>
              <c:pt idx="7">
                <c:v>101</c:v>
              </c:pt>
              <c:pt idx="8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C00E-4C2A-B2DC-49FC8FAE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3-4F76-A66E-5BC3318DEC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13-4F76-A66E-5BC3318DEC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13-4F76-A66E-5BC3318DECC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</c:v>
                </c:pt>
                <c:pt idx="1">
                  <c:v>56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3-4F76-A66E-5BC3318DEC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45-421B-8F48-4EB19408B9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45-421B-8F48-4EB19408B9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45-421B-8F48-4EB19408B9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45-421B-8F48-4EB19408B9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45-421B-8F48-4EB19408B9F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45-421B-8F48-4EB19408B9F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45-421B-8F48-4EB19408B9F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345-421B-8F48-4EB19408B9F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345-421B-8F48-4EB19408B9F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45-421B-8F48-4EB19408B9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5-421B-8F48-4EB19408B9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45-421B-8F48-4EB19408B9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221</c:v>
                </c:pt>
                <c:pt idx="1">
                  <c:v>39</c:v>
                </c:pt>
                <c:pt idx="2">
                  <c:v>24</c:v>
                </c:pt>
                <c:pt idx="3">
                  <c:v>79</c:v>
                </c:pt>
                <c:pt idx="4">
                  <c:v>41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45-421B-8F48-4EB19408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CA-4473-9F87-16D7DFAF07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CA-4473-9F87-16D7DFAF07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CA-4473-9F87-16D7DFAF07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CA-4473-9F87-16D7DFAF07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CA-4473-9F87-16D7DFAF07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354</c:v>
                </c:pt>
                <c:pt idx="1">
                  <c:v>19</c:v>
                </c:pt>
                <c:pt idx="2">
                  <c:v>38</c:v>
                </c:pt>
                <c:pt idx="3">
                  <c:v>166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A-4473-9F87-16D7DFAF0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60-4BF5-9CA9-FB2E2DCF88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60-4BF5-9CA9-FB2E2DCF88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60-4BF5-9CA9-FB2E2DCF88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60-4BF5-9CA9-FB2E2DCF88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60-4BF5-9CA9-FB2E2DCF88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C60-4BF5-9CA9-FB2E2DCF88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C60-4BF5-9CA9-FB2E2DCF888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C60-4BF5-9CA9-FB2E2DCF888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C60-4BF5-9CA9-FB2E2DCF888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C60-4BF5-9CA9-FB2E2DCF888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C60-4BF5-9CA9-FB2E2DCF888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C60-4BF5-9CA9-FB2E2DCF888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C60-4BF5-9CA9-FB2E2DCF888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C60-4BF5-9CA9-FB2E2DCF888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C60-4BF5-9CA9-FB2E2DCF888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74</c:v>
                </c:pt>
                <c:pt idx="2">
                  <c:v>5</c:v>
                </c:pt>
                <c:pt idx="3">
                  <c:v>6</c:v>
                </c:pt>
                <c:pt idx="4">
                  <c:v>49</c:v>
                </c:pt>
                <c:pt idx="5">
                  <c:v>38</c:v>
                </c:pt>
                <c:pt idx="6">
                  <c:v>72</c:v>
                </c:pt>
                <c:pt idx="7">
                  <c:v>39</c:v>
                </c:pt>
                <c:pt idx="8">
                  <c:v>11</c:v>
                </c:pt>
                <c:pt idx="9">
                  <c:v>0</c:v>
                </c:pt>
                <c:pt idx="10">
                  <c:v>1</c:v>
                </c:pt>
                <c:pt idx="11">
                  <c:v>12</c:v>
                </c:pt>
                <c:pt idx="12">
                  <c:v>71</c:v>
                </c:pt>
                <c:pt idx="13">
                  <c:v>3</c:v>
                </c:pt>
                <c:pt idx="14">
                  <c:v>15</c:v>
                </c:pt>
                <c:pt idx="15">
                  <c:v>3</c:v>
                </c:pt>
                <c:pt idx="16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C60-4BF5-9CA9-FB2E2DCF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B5-4D37-902B-FFF4597950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B5-4D37-902B-FFF4597950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B5-4D37-902B-FFF4597950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B5-4D37-902B-FFF4597950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B5-4D37-902B-FFF45979501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B5-4D37-902B-FFF4597950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B5-4D37-902B-FFF45979501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B5-4D37-902B-FFF4597950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B5-4D37-902B-FFF45979501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B5-4D37-902B-FFF45979501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B5-4D37-902B-FFF4597950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184</c:v>
                </c:pt>
                <c:pt idx="1">
                  <c:v>559</c:v>
                </c:pt>
                <c:pt idx="2">
                  <c:v>55</c:v>
                </c:pt>
                <c:pt idx="3">
                  <c:v>0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7">
                  <c:v>24</c:v>
                </c:pt>
                <c:pt idx="8">
                  <c:v>0</c:v>
                </c:pt>
                <c:pt idx="9">
                  <c:v>0</c:v>
                </c:pt>
                <c:pt idx="1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B5-4D37-902B-FFF45979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2-43AF-BD54-103C77BDC4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2-43AF-BD54-103C77BDC4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62-43AF-BD54-103C77BDC4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62-43AF-BD54-103C77BDC46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462-43AF-BD54-103C77BDC4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867</c:v>
                </c:pt>
                <c:pt idx="1">
                  <c:v>54</c:v>
                </c:pt>
                <c:pt idx="2">
                  <c:v>74</c:v>
                </c:pt>
                <c:pt idx="3">
                  <c:v>350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62-43AF-BD54-103C77BDC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2C-465D-80FE-09E9F3C48F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2C-465D-80FE-09E9F3C48F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2C-465D-80FE-09E9F3C48F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2C-465D-80FE-09E9F3C48F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2C-465D-80FE-09E9F3C48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3B-46E6-A71E-16D0915BFA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3B-46E6-A71E-16D0915BFA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3B-46E6-A71E-16D0915BFA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3B-46E6-A71E-16D0915BFA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3B-46E6-A71E-16D0915BFA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3B-46E6-A71E-16D0915B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A4-41C3-8F88-D3B7C02CE2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A4-41C3-8F88-D3B7C02CE2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A4-41C3-8F88-D3B7C02CE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111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1C3-8F88-D3B7C02CE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7E-40C9-BA84-FEF43E7124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7E-40C9-BA84-FEF43E7124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7E-40C9-BA84-FEF43E7124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E-40C9-BA84-FEF43E7124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CB-4570-A393-63EC9F77A5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CB-4570-A393-63EC9F77A5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94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B-4570-A393-63EC9F77A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4E-4EC0-9273-A4BD107072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4E-4EC0-9273-A4BD107072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4E-4EC0-9273-A4BD107072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4E-4EC0-9273-A4BD107072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13</c:v>
                </c:pt>
                <c:pt idx="1">
                  <c:v>64</c:v>
                </c:pt>
                <c:pt idx="2">
                  <c:v>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E-4EC0-9273-A4BD1070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395</c:v>
              </c:pt>
              <c:pt idx="1">
                <c:v>60</c:v>
              </c:pt>
              <c:pt idx="2">
                <c:v>20</c:v>
              </c:pt>
              <c:pt idx="3">
                <c:v>4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B80-4FB6-AB5D-7951EA2BA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213</c:v>
              </c:pt>
              <c:pt idx="2">
                <c:v>11</c:v>
              </c:pt>
              <c:pt idx="3">
                <c:v>1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8349-42F7-BB8E-0A641F7A8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</c:v>
              </c:pt>
              <c:pt idx="1">
                <c:v>17</c:v>
              </c:pt>
              <c:pt idx="2">
                <c:v>22</c:v>
              </c:pt>
              <c:pt idx="3">
                <c:v>40</c:v>
              </c:pt>
              <c:pt idx="4">
                <c:v>121</c:v>
              </c:pt>
              <c:pt idx="5">
                <c:v>169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99EB-409A-B3FF-F3343C618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3-4991-8E03-C3356E55A3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13-4991-8E03-C3356E55A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260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3-4991-8E03-C3356E55A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A9-4B8F-B3D8-EDCC2D2B63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A9-4B8F-B3D8-EDCC2D2B63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A9-4B8F-B3D8-EDCC2D2B63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A9-4B8F-B3D8-EDCC2D2B63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49</c:v>
                </c:pt>
                <c:pt idx="1">
                  <c:v>263</c:v>
                </c:pt>
                <c:pt idx="2">
                  <c:v>377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A9-4B8F-B3D8-EDCC2D2B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842</c:v>
              </c:pt>
              <c:pt idx="1">
                <c:v>184</c:v>
              </c:pt>
              <c:pt idx="2">
                <c:v>73</c:v>
              </c:pt>
              <c:pt idx="3">
                <c:v>7</c:v>
              </c:pt>
              <c:pt idx="4">
                <c:v>2</c:v>
              </c:pt>
              <c:pt idx="5">
                <c:v>263</c:v>
              </c:pt>
            </c:numLit>
          </c:val>
          <c:extLst>
            <c:ext xmlns:c16="http://schemas.microsoft.com/office/drawing/2014/chart" uri="{C3380CC4-5D6E-409C-BE32-E72D297353CC}">
              <c16:uniqueId val="{00000001-8CC8-4101-8C1D-2F155728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157</c:v>
              </c:pt>
              <c:pt idx="2">
                <c:v>29</c:v>
              </c:pt>
              <c:pt idx="3">
                <c:v>5</c:v>
              </c:pt>
              <c:pt idx="4">
                <c:v>1</c:v>
              </c:pt>
              <c:pt idx="5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1-7F50-4436-A2B4-EB582AA5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2C-49BD-AA6D-FB4289C50C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2C-49BD-AA6D-FB4289C50C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2C-49BD-AA6D-FB4289C50C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2183</c:v>
                </c:pt>
                <c:pt idx="1">
                  <c:v>904</c:v>
                </c:pt>
                <c:pt idx="2">
                  <c:v>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2C-49BD-AA6D-FB4289C5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94</c:v>
              </c:pt>
              <c:pt idx="2">
                <c:v>145</c:v>
              </c:pt>
              <c:pt idx="3">
                <c:v>234</c:v>
              </c:pt>
              <c:pt idx="4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0E68-413D-950E-1E695E56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B3D-45C8-A0EE-D73159AE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0ED2-4A8D-8138-B76145AE7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452</c:v>
              </c:pt>
              <c:pt idx="2">
                <c:v>78</c:v>
              </c:pt>
              <c:pt idx="3">
                <c:v>66</c:v>
              </c:pt>
              <c:pt idx="4">
                <c:v>62</c:v>
              </c:pt>
              <c:pt idx="5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ECD8-40A3-95F4-D49ED773A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1420</c:v>
              </c:pt>
              <c:pt idx="2">
                <c:v>34</c:v>
              </c:pt>
              <c:pt idx="3">
                <c:v>175</c:v>
              </c:pt>
              <c:pt idx="4">
                <c:v>213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5E3-41E5-81B8-D0B6BD90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1300</c:v>
              </c:pt>
              <c:pt idx="2">
                <c:v>28</c:v>
              </c:pt>
              <c:pt idx="3">
                <c:v>125</c:v>
              </c:pt>
              <c:pt idx="4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0-B9D2-4E5C-8920-9C50C90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346</c:v>
              </c:pt>
              <c:pt idx="2">
                <c:v>71</c:v>
              </c:pt>
              <c:pt idx="3">
                <c:v>2</c:v>
              </c:pt>
              <c:pt idx="4">
                <c:v>45</c:v>
              </c:pt>
              <c:pt idx="5">
                <c:v>61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C14-4A96-9759-8B2EE96EC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324</c:v>
              </c:pt>
              <c:pt idx="2">
                <c:v>65</c:v>
              </c:pt>
              <c:pt idx="3">
                <c:v>36</c:v>
              </c:pt>
              <c:pt idx="4">
                <c:v>59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99F-460A-86B9-8F5D69A18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Aux!$AQ$2:$AQ$3</c:f>
              <c:strCache>
                <c:ptCount val="2"/>
                <c:pt idx="0">
                  <c:v>Conducción bajo la influencia de alcohol/drogas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6C-40CA-BCA4-9FEAAB86F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E-4A89-BFBB-3A807BD339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CE-4A89-BFBB-3A807BD339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43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E-4A89-BFBB-3A807BD3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1307</c:v>
              </c:pt>
              <c:pt idx="2">
                <c:v>60</c:v>
              </c:pt>
              <c:pt idx="3">
                <c:v>122</c:v>
              </c:pt>
              <c:pt idx="4">
                <c:v>261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4A2-4CAA-888E-468FA3403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874-41A6-A813-9273EE60D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10A-4BF7-8201-EF7B12BE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3E6-48AD-AD5C-E671F2F2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C-40A4-8504-7896F9A2A1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EC-40A4-8504-7896F9A2A1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3361</c:v>
                </c:pt>
                <c:pt idx="1">
                  <c:v>11093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EC-40A4-8504-7896F9A2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3-4C76-97AD-A48A09FAB1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83-4C76-97AD-A48A09FAB1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83-4C76-97AD-A48A09FAB1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334</c:v>
                </c:pt>
                <c:pt idx="1">
                  <c:v>454</c:v>
                </c:pt>
                <c:pt idx="2">
                  <c:v>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3-4C76-97AD-A48A09FAB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0-49C9-A594-6916158E64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A0-49C9-A594-6916158E64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1245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0-49C9-A594-6916158E6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57149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11</v>
      </c>
      <c r="D6" s="13">
        <v>5</v>
      </c>
      <c r="E6" s="23">
        <v>2</v>
      </c>
    </row>
    <row r="7" spans="1:5" ht="16.7" customHeight="1" x14ac:dyDescent="0.25">
      <c r="A7" s="11" t="s">
        <v>846</v>
      </c>
      <c r="B7" s="18"/>
      <c r="C7" s="13">
        <v>0</v>
      </c>
      <c r="D7" s="13">
        <v>0</v>
      </c>
      <c r="E7" s="23">
        <v>0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5</v>
      </c>
      <c r="D9" s="13">
        <v>4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1</v>
      </c>
      <c r="D10" s="13">
        <v>1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18</v>
      </c>
      <c r="D12" s="49">
        <v>10</v>
      </c>
      <c r="E12" s="49">
        <v>2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1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7</v>
      </c>
    </row>
    <row r="21" spans="1:3" ht="16.7" customHeight="1" x14ac:dyDescent="0.25">
      <c r="A21" s="11" t="s">
        <v>846</v>
      </c>
      <c r="B21" s="18"/>
      <c r="C21" s="23">
        <v>1</v>
      </c>
    </row>
    <row r="22" spans="1:3" ht="16.7" customHeight="1" x14ac:dyDescent="0.25">
      <c r="A22" s="11" t="s">
        <v>847</v>
      </c>
      <c r="B22" s="18"/>
      <c r="C22" s="23">
        <v>1</v>
      </c>
    </row>
    <row r="23" spans="1:3" ht="16.7" customHeight="1" x14ac:dyDescent="0.25">
      <c r="A23" s="11" t="s">
        <v>848</v>
      </c>
      <c r="B23" s="18"/>
      <c r="C23" s="23">
        <v>6</v>
      </c>
    </row>
    <row r="24" spans="1:3" ht="16.7" customHeight="1" x14ac:dyDescent="0.25">
      <c r="A24" s="11" t="s">
        <v>456</v>
      </c>
      <c r="B24" s="18"/>
      <c r="C24" s="23">
        <v>1</v>
      </c>
    </row>
    <row r="25" spans="1:3" ht="16.7" customHeight="1" x14ac:dyDescent="0.25">
      <c r="A25" s="11" t="s">
        <v>849</v>
      </c>
      <c r="B25" s="18"/>
      <c r="C25" s="23">
        <v>18</v>
      </c>
    </row>
    <row r="26" spans="1:3" ht="16.7" customHeight="1" x14ac:dyDescent="0.25">
      <c r="A26" s="202" t="s">
        <v>621</v>
      </c>
      <c r="B26" s="203"/>
      <c r="C26" s="45">
        <v>34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34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4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39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4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0</v>
      </c>
    </row>
    <row r="45" spans="1:3" ht="16.7" customHeight="1" x14ac:dyDescent="0.25">
      <c r="A45" s="11" t="s">
        <v>456</v>
      </c>
      <c r="B45" s="18"/>
      <c r="C45" s="23">
        <v>0</v>
      </c>
    </row>
    <row r="46" spans="1:3" ht="16.7" customHeight="1" x14ac:dyDescent="0.25">
      <c r="A46" s="11" t="s">
        <v>849</v>
      </c>
      <c r="B46" s="18"/>
      <c r="C46" s="23">
        <v>3</v>
      </c>
    </row>
    <row r="47" spans="1:3" ht="16.7" customHeight="1" x14ac:dyDescent="0.25">
      <c r="A47" s="202" t="s">
        <v>621</v>
      </c>
      <c r="B47" s="203"/>
      <c r="C47" s="45">
        <v>7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2</v>
      </c>
    </row>
    <row r="53" spans="1:3" x14ac:dyDescent="0.25">
      <c r="A53" s="190"/>
      <c r="B53" s="12" t="s">
        <v>76</v>
      </c>
      <c r="C53" s="23">
        <v>0</v>
      </c>
    </row>
    <row r="54" spans="1:3" x14ac:dyDescent="0.25">
      <c r="A54" s="188" t="s">
        <v>846</v>
      </c>
      <c r="B54" s="12" t="s">
        <v>75</v>
      </c>
      <c r="C54" s="23">
        <v>0</v>
      </c>
    </row>
    <row r="55" spans="1:3" x14ac:dyDescent="0.25">
      <c r="A55" s="190"/>
      <c r="B55" s="12" t="s">
        <v>76</v>
      </c>
      <c r="C55" s="23">
        <v>0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1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1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5</v>
      </c>
    </row>
    <row r="63" spans="1:3" x14ac:dyDescent="0.25">
      <c r="A63" s="190"/>
      <c r="B63" s="12" t="s">
        <v>76</v>
      </c>
      <c r="C63" s="23">
        <v>0</v>
      </c>
    </row>
    <row r="64" spans="1:3" ht="16.7" customHeight="1" x14ac:dyDescent="0.25">
      <c r="A64" s="202" t="s">
        <v>621</v>
      </c>
      <c r="B64" s="203"/>
      <c r="C64" s="45">
        <v>9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5</v>
      </c>
      <c r="D9" s="13">
        <v>4</v>
      </c>
      <c r="E9" s="13">
        <v>1</v>
      </c>
      <c r="F9" s="23">
        <v>0</v>
      </c>
    </row>
    <row r="10" spans="1:6" x14ac:dyDescent="0.25">
      <c r="A10" s="189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0</v>
      </c>
      <c r="D13" s="13">
        <v>1</v>
      </c>
      <c r="E13" s="13">
        <v>0</v>
      </c>
      <c r="F13" s="23">
        <v>1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14</v>
      </c>
      <c r="D15" s="13">
        <v>0</v>
      </c>
      <c r="E15" s="13">
        <v>0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19</v>
      </c>
      <c r="D22" s="49">
        <v>5</v>
      </c>
      <c r="E22" s="49">
        <v>1</v>
      </c>
      <c r="F22" s="49">
        <v>1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1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1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0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4" t="s">
        <v>621</v>
      </c>
      <c r="B32" s="45">
        <v>3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3</v>
      </c>
    </row>
    <row r="35" spans="1:2" ht="16.7" customHeight="1" x14ac:dyDescent="0.25">
      <c r="A35" s="11" t="s">
        <v>893</v>
      </c>
      <c r="B35" s="23">
        <v>3</v>
      </c>
    </row>
    <row r="36" spans="1:2" ht="16.7" customHeight="1" x14ac:dyDescent="0.25">
      <c r="A36" s="44" t="s">
        <v>621</v>
      </c>
      <c r="B36" s="45">
        <v>6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>
      <selection activeCell="BI33" sqref="BI33"/>
    </sheetView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13533</v>
      </c>
      <c r="D7" s="118">
        <f>SUM(DatosGenerales!C16:C20)</f>
        <v>3361</v>
      </c>
      <c r="E7" s="119">
        <f>SUM(DatosGenerales!C13:C15)</f>
        <v>11093</v>
      </c>
      <c r="I7" s="120">
        <f>DatosGenerales!C27</f>
        <v>2099</v>
      </c>
      <c r="J7" s="118">
        <f>DatosGenerales!C28</f>
        <v>334</v>
      </c>
      <c r="K7" s="117">
        <f>SUM(DatosGenerales!C29:C30)</f>
        <v>454</v>
      </c>
      <c r="L7" s="118">
        <f>DatosGenerales!C32</f>
        <v>1408</v>
      </c>
      <c r="M7" s="117">
        <f>DatosGenerales!C81</f>
        <v>1245</v>
      </c>
      <c r="N7" s="121">
        <f>L7-M7</f>
        <v>163</v>
      </c>
      <c r="O7" s="121"/>
      <c r="Q7" s="122">
        <f>DatosGenerales!C32</f>
        <v>1408</v>
      </c>
      <c r="R7" s="123">
        <f>DatosGenerales!C43</f>
        <v>1964</v>
      </c>
      <c r="S7" s="123">
        <f>DatosGenerales!C44</f>
        <v>39</v>
      </c>
      <c r="T7" s="123">
        <f>DatosGenerales!C55</f>
        <v>27</v>
      </c>
      <c r="U7" s="123">
        <f>DatosGenerales!C66</f>
        <v>2</v>
      </c>
      <c r="V7" s="124">
        <f>SUM(Q7:U7)</f>
        <v>3440</v>
      </c>
      <c r="Z7" s="120">
        <f>SUM(DatosGenerales!C90,DatosGenerales!C91,DatosGenerales!C93)</f>
        <v>1206</v>
      </c>
      <c r="AA7" s="118">
        <f>SUM(DatosGenerales!C92,DatosGenerales!C94)</f>
        <v>249</v>
      </c>
      <c r="AB7" s="118">
        <f>DatosGenerales!C90</f>
        <v>460</v>
      </c>
      <c r="AC7" s="125">
        <f>DatosGenerales!C91</f>
        <v>652</v>
      </c>
      <c r="AH7" s="120">
        <f>SUM(DatosGenerales!C98,DatosGenerales!C99,DatosGenerales!C101)</f>
        <v>66</v>
      </c>
      <c r="AI7" s="118">
        <f>SUM(DatosGenerales!C100,DatosGenerales!C102)</f>
        <v>16</v>
      </c>
      <c r="AJ7" s="118">
        <f>DatosGenerales!C98</f>
        <v>49</v>
      </c>
      <c r="AK7" s="125">
        <f>DatosGenerales!C99</f>
        <v>14</v>
      </c>
      <c r="AP7" s="120">
        <f>SUM(DatosGenerales!C116:C117)</f>
        <v>111</v>
      </c>
      <c r="AQ7" s="118">
        <f>SUM(DatosGenerales!C118:C119)</f>
        <v>1</v>
      </c>
      <c r="AR7" s="125">
        <f>SUM(DatosGenerales!C120:C121)</f>
        <v>5</v>
      </c>
      <c r="AV7" s="120">
        <f>DatosGenerales!C125</f>
        <v>4</v>
      </c>
      <c r="AW7" s="118">
        <f>DatosGenerales!C126</f>
        <v>79</v>
      </c>
      <c r="AX7" s="118">
        <f>DatosGenerales!C127</f>
        <v>9</v>
      </c>
      <c r="AY7" s="118">
        <f>DatosGenerales!C128</f>
        <v>4</v>
      </c>
      <c r="AZ7" s="118">
        <f>DatosGenerales!C129</f>
        <v>20</v>
      </c>
      <c r="BA7" s="125">
        <f>DatosGenerales!C130</f>
        <v>1</v>
      </c>
      <c r="BE7" s="120">
        <f>DatosGenerales!C131</f>
        <v>45</v>
      </c>
      <c r="BF7" s="118">
        <f>DatosGenerales!C132</f>
        <v>76</v>
      </c>
      <c r="BG7" s="124">
        <f>DatosGenerales!C134</f>
        <v>8</v>
      </c>
      <c r="BK7" s="120">
        <f>DatosGenerales!C233</f>
        <v>1831</v>
      </c>
      <c r="BL7" s="123">
        <f>DatosGenerales!C237</f>
        <v>29</v>
      </c>
      <c r="BM7" s="123">
        <f>DatosGenerales!C271</f>
        <v>608</v>
      </c>
      <c r="BN7" s="123">
        <f>DatosGenerales!C273</f>
        <v>1</v>
      </c>
      <c r="BO7" s="123">
        <f>DatosGenerales!C283</f>
        <v>73</v>
      </c>
      <c r="BP7" s="123">
        <f>DatosGenerales!C287</f>
        <v>3</v>
      </c>
      <c r="BQ7" s="123">
        <f>DatosGenerales!C299</f>
        <v>25</v>
      </c>
      <c r="BR7" s="123">
        <f>DatosGenerales!C303</f>
        <v>38</v>
      </c>
      <c r="BS7" s="125">
        <f>DatosGenerales!C307</f>
        <v>39</v>
      </c>
      <c r="BT7" s="125">
        <f>DatosGenerales!C321</f>
        <v>354</v>
      </c>
      <c r="BU7" s="125">
        <f>DatosGenerales!C344</f>
        <v>2256</v>
      </c>
      <c r="BX7" s="120">
        <f>DatosGenerales!C176</f>
        <v>2183</v>
      </c>
      <c r="BY7" s="118">
        <f>DatosGenerales!C177</f>
        <v>904</v>
      </c>
      <c r="BZ7" s="125">
        <f>DatosGenerales!C178</f>
        <v>919</v>
      </c>
      <c r="CE7" s="120">
        <f>DatosGenerales!C184</f>
        <v>43</v>
      </c>
      <c r="CF7" s="125">
        <f>DatosGenerales!C187</f>
        <v>263</v>
      </c>
      <c r="CL7" s="120">
        <f>DatosGenerales!C35</f>
        <v>7096</v>
      </c>
      <c r="CM7" s="125">
        <f>DatosGenerales!C36</f>
        <v>2015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446</v>
      </c>
      <c r="BL53" s="138">
        <f>SUM(DatosGenerales!C221,DatosGenerales!C223,DatosGenerales!C225)</f>
        <v>714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47</v>
      </c>
      <c r="BL66" s="138">
        <f>SUM(DatosGenerales!C222:C223)</f>
        <v>721</v>
      </c>
      <c r="BM66" s="138">
        <f>SUM(DatosGenerales!C224:C225)</f>
        <v>392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>
      <selection activeCell="O24" sqref="O24"/>
    </sheetView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867</v>
      </c>
      <c r="E8" s="123">
        <f>DatosMenores!C51</f>
        <v>54</v>
      </c>
      <c r="F8" s="123">
        <f>DatosMenores!C52</f>
        <v>74</v>
      </c>
      <c r="G8" s="123">
        <f>DatosMenores!C53</f>
        <v>350</v>
      </c>
      <c r="H8" s="117">
        <f>DatosMenores!C54</f>
        <v>35</v>
      </c>
      <c r="I8" s="100"/>
      <c r="L8" s="117">
        <f>DatosMenores!C44</f>
        <v>12</v>
      </c>
      <c r="M8" s="118">
        <f>DatosMenores!C45</f>
        <v>56</v>
      </c>
      <c r="N8" s="118">
        <f>DatosMenores!C46</f>
        <v>120</v>
      </c>
      <c r="O8" s="118">
        <f>DatosMenores!C47</f>
        <v>22</v>
      </c>
      <c r="P8" s="119">
        <f>DatosMenores!C48</f>
        <v>0</v>
      </c>
      <c r="S8" s="117">
        <f>DatosMenores!C26</f>
        <v>221</v>
      </c>
      <c r="T8" s="118">
        <f>SUM(DatosMenores!C27:C30)</f>
        <v>39</v>
      </c>
      <c r="U8" s="118">
        <f>DatosMenores!C31</f>
        <v>24</v>
      </c>
      <c r="V8" s="118">
        <f>DatosMenores!C32</f>
        <v>79</v>
      </c>
      <c r="W8" s="118">
        <f>DatosMenores!C33</f>
        <v>41</v>
      </c>
      <c r="X8" s="118">
        <f>DatosMenores!C34</f>
        <v>0</v>
      </c>
      <c r="Y8" s="118">
        <f>DatosMenores!C36</f>
        <v>0</v>
      </c>
      <c r="Z8" s="118">
        <f>DatosMenores!C35</f>
        <v>3</v>
      </c>
      <c r="AA8" s="119">
        <f>DatosMenores!C37</f>
        <v>61</v>
      </c>
      <c r="AC8" s="102"/>
      <c r="AE8" s="122">
        <f>DatosMenores!C5</f>
        <v>1</v>
      </c>
      <c r="AF8" s="123">
        <f>DatosMenores!C6</f>
        <v>74</v>
      </c>
      <c r="AG8" s="123">
        <f>DatosMenores!C7</f>
        <v>5</v>
      </c>
      <c r="AH8" s="123">
        <f>DatosMenores!C8</f>
        <v>6</v>
      </c>
      <c r="AI8" s="123">
        <f>DatosMenores!C9</f>
        <v>49</v>
      </c>
      <c r="AJ8" s="117">
        <f>DatosMenores!C10</f>
        <v>38</v>
      </c>
      <c r="AK8" s="123">
        <f>DatosMenores!C11</f>
        <v>72</v>
      </c>
      <c r="AL8" s="123">
        <f>DatosMenores!C12</f>
        <v>39</v>
      </c>
      <c r="AM8" s="119">
        <f>DatosMenores!C13</f>
        <v>11</v>
      </c>
      <c r="AN8" s="102"/>
      <c r="AP8" s="122">
        <f>DatosMenores!C61</f>
        <v>184</v>
      </c>
      <c r="AQ8" s="122">
        <f>DatosMenores!C62</f>
        <v>559</v>
      </c>
      <c r="AR8" s="123">
        <f>DatosMenores!C63</f>
        <v>55</v>
      </c>
      <c r="AS8" s="123">
        <f>DatosMenores!C66</f>
        <v>0</v>
      </c>
      <c r="AT8" s="123">
        <f>DatosMenores!C67</f>
        <v>33</v>
      </c>
      <c r="AU8" s="117">
        <f>DatosMenores!C68</f>
        <v>0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354</v>
      </c>
      <c r="E10" s="118">
        <f>DatosMenores!C56</f>
        <v>19</v>
      </c>
      <c r="F10" s="125">
        <f>DatosMenores!C57</f>
        <v>38</v>
      </c>
      <c r="G10" s="125">
        <f>DatosMenores!C58</f>
        <v>166</v>
      </c>
      <c r="H10" s="125">
        <f>DatosMenores!C59</f>
        <v>131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0</v>
      </c>
      <c r="AF11" s="123">
        <f>DatosMenores!C15</f>
        <v>1</v>
      </c>
      <c r="AG11" s="123">
        <f>DatosMenores!C16</f>
        <v>12</v>
      </c>
      <c r="AH11" s="123">
        <f>DatosMenores!C17</f>
        <v>71</v>
      </c>
      <c r="AI11" s="123">
        <f>DatosMenores!C18</f>
        <v>3</v>
      </c>
      <c r="AJ11" s="123">
        <f>DatosMenores!C19</f>
        <v>15</v>
      </c>
      <c r="AK11" s="123">
        <f>DatosMenores!C20</f>
        <v>3</v>
      </c>
      <c r="AL11" s="119">
        <f>DatosMenores!C21</f>
        <v>271</v>
      </c>
      <c r="AP11" s="122">
        <f>DatosMenores!C70</f>
        <v>0</v>
      </c>
      <c r="AQ11" s="123">
        <f>DatosMenores!C69</f>
        <v>24</v>
      </c>
      <c r="AR11" s="123">
        <f>DatosMenores!C71</f>
        <v>0</v>
      </c>
      <c r="AS11" s="122">
        <f>DatosMenores!C64</f>
        <v>0</v>
      </c>
      <c r="AT11" s="117">
        <f>DatosMenores!C65</f>
        <v>88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14</v>
      </c>
      <c r="E4" s="160"/>
      <c r="F4" s="163" t="s">
        <v>1078</v>
      </c>
      <c r="G4" s="165">
        <f>DatosViolenciaDoméstica!E59</f>
        <v>78</v>
      </c>
      <c r="H4" s="166"/>
    </row>
    <row r="5" spans="1:29" x14ac:dyDescent="0.2">
      <c r="C5" s="163" t="s">
        <v>10</v>
      </c>
      <c r="D5" s="164">
        <f>DatosViolenciaDoméstica!C6</f>
        <v>348</v>
      </c>
      <c r="E5" s="160"/>
      <c r="F5" s="163" t="s">
        <v>1079</v>
      </c>
      <c r="G5" s="167">
        <f>DatosViolenciaDoméstica!F59</f>
        <v>32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91</v>
      </c>
      <c r="E6" s="160"/>
    </row>
    <row r="7" spans="1:29" x14ac:dyDescent="0.2">
      <c r="C7" s="163" t="s">
        <v>53</v>
      </c>
      <c r="D7" s="164">
        <f>DatosViolenciaDoméstica!C8</f>
        <v>0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1072</v>
      </c>
      <c r="E4" s="160"/>
      <c r="F4" s="163" t="s">
        <v>1078</v>
      </c>
      <c r="G4" s="165">
        <f>DatosViolenciaGénero!E72</f>
        <v>437</v>
      </c>
      <c r="H4" s="166"/>
    </row>
    <row r="5" spans="1:29" x14ac:dyDescent="0.2">
      <c r="C5" s="163" t="s">
        <v>33</v>
      </c>
      <c r="D5" s="164">
        <f>DatosViolenciaGénero!C5</f>
        <v>685</v>
      </c>
      <c r="E5" s="160"/>
      <c r="F5" s="163" t="s">
        <v>1079</v>
      </c>
      <c r="G5" s="165">
        <f>DatosViolenciaGénero!F72</f>
        <v>229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335</v>
      </c>
      <c r="G6" s="160"/>
    </row>
    <row r="7" spans="1:29" x14ac:dyDescent="0.2">
      <c r="C7" s="163" t="s">
        <v>53</v>
      </c>
      <c r="D7" s="174">
        <f>DatosViolenciaGénero!C9</f>
        <v>8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0</v>
      </c>
      <c r="E8" s="160"/>
    </row>
    <row r="9" spans="1:29" x14ac:dyDescent="0.2">
      <c r="C9" s="163" t="s">
        <v>1085</v>
      </c>
      <c r="D9" s="164">
        <f>DatosViolenciaGénero!C12</f>
        <v>0</v>
      </c>
      <c r="E9" s="160"/>
    </row>
    <row r="10" spans="1:29" x14ac:dyDescent="0.2">
      <c r="C10" s="163" t="s">
        <v>1077</v>
      </c>
      <c r="D10" s="174">
        <f>DatosViolenciaGénero!C6</f>
        <v>30</v>
      </c>
      <c r="G10" s="160"/>
    </row>
    <row r="11" spans="1:29" x14ac:dyDescent="0.2">
      <c r="C11" s="163" t="s">
        <v>1081</v>
      </c>
      <c r="D11" s="174">
        <f>DatosViolenciaGénero!C10</f>
        <v>8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2</v>
      </c>
      <c r="N6" s="186">
        <f>DatosMedioAmbiente!C54</f>
        <v>0</v>
      </c>
      <c r="O6" s="186">
        <f>DatosMedioAmbiente!C56</f>
        <v>0</v>
      </c>
      <c r="P6" s="186">
        <f>DatosMedioAmbiente!C58</f>
        <v>1</v>
      </c>
      <c r="Q6" s="186">
        <f>DatosMedioAmbiente!C60</f>
        <v>1</v>
      </c>
      <c r="R6" s="186">
        <f>DatosMedioAmbiente!C62</f>
        <v>5</v>
      </c>
      <c r="U6" s="186">
        <f>DatosMedioAmbiente!C53</f>
        <v>0</v>
      </c>
      <c r="V6" s="186">
        <f>DatosMedioAmbiente!C55</f>
        <v>0</v>
      </c>
      <c r="W6" s="186">
        <f>DatosMedioAmbiente!C57</f>
        <v>0</v>
      </c>
      <c r="X6" s="186">
        <f>DatosMedioAmbiente!C59</f>
        <v>0</v>
      </c>
      <c r="Y6" s="186">
        <f>DatosMedioAmbiente!C61</f>
        <v>0</v>
      </c>
      <c r="Z6" s="186">
        <f>DatosMedioAmbiente!C63</f>
        <v>0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3253</v>
      </c>
      <c r="D8" s="13">
        <v>4685</v>
      </c>
      <c r="E8" s="14">
        <v>-0.305656350053362</v>
      </c>
    </row>
    <row r="9" spans="1:5" x14ac:dyDescent="0.25">
      <c r="A9" s="189"/>
      <c r="B9" s="12" t="s">
        <v>16</v>
      </c>
      <c r="C9" s="13">
        <v>13533</v>
      </c>
      <c r="D9" s="13">
        <v>13736</v>
      </c>
      <c r="E9" s="14">
        <v>-1.4778683750728E-2</v>
      </c>
    </row>
    <row r="10" spans="1:5" x14ac:dyDescent="0.25">
      <c r="A10" s="189"/>
      <c r="B10" s="12" t="s">
        <v>17</v>
      </c>
      <c r="C10" s="13">
        <v>18115</v>
      </c>
      <c r="D10" s="13">
        <v>17347</v>
      </c>
      <c r="E10" s="14">
        <v>4.42727849195826E-2</v>
      </c>
    </row>
    <row r="11" spans="1:5" x14ac:dyDescent="0.25">
      <c r="A11" s="189"/>
      <c r="B11" s="12" t="s">
        <v>18</v>
      </c>
      <c r="C11" s="13">
        <v>618</v>
      </c>
      <c r="D11" s="13">
        <v>769</v>
      </c>
      <c r="E11" s="14">
        <v>-0.19635890767230199</v>
      </c>
    </row>
    <row r="12" spans="1:5" x14ac:dyDescent="0.25">
      <c r="A12" s="190"/>
      <c r="B12" s="12" t="s">
        <v>19</v>
      </c>
      <c r="C12" s="13">
        <v>2950</v>
      </c>
      <c r="D12" s="13">
        <v>3253</v>
      </c>
      <c r="E12" s="14">
        <v>-9.3144789425145993E-2</v>
      </c>
    </row>
    <row r="13" spans="1:5" x14ac:dyDescent="0.25">
      <c r="A13" s="188" t="s">
        <v>20</v>
      </c>
      <c r="B13" s="12" t="s">
        <v>21</v>
      </c>
      <c r="C13" s="13">
        <v>1529</v>
      </c>
      <c r="D13" s="13">
        <v>1875</v>
      </c>
      <c r="E13" s="14">
        <v>-0.18453333333333299</v>
      </c>
    </row>
    <row r="14" spans="1:5" x14ac:dyDescent="0.25">
      <c r="A14" s="189"/>
      <c r="B14" s="12" t="s">
        <v>22</v>
      </c>
      <c r="C14" s="13">
        <v>2904</v>
      </c>
      <c r="D14" s="13">
        <v>2846</v>
      </c>
      <c r="E14" s="14">
        <v>2.03794799718904E-2</v>
      </c>
    </row>
    <row r="15" spans="1:5" x14ac:dyDescent="0.25">
      <c r="A15" s="190"/>
      <c r="B15" s="12" t="s">
        <v>23</v>
      </c>
      <c r="C15" s="13">
        <v>6660</v>
      </c>
      <c r="D15" s="13">
        <v>7552</v>
      </c>
      <c r="E15" s="14">
        <v>-0.11811440677966099</v>
      </c>
    </row>
    <row r="16" spans="1:5" x14ac:dyDescent="0.25">
      <c r="A16" s="188" t="s">
        <v>24</v>
      </c>
      <c r="B16" s="12" t="s">
        <v>25</v>
      </c>
      <c r="C16" s="13">
        <v>887</v>
      </c>
      <c r="D16" s="13">
        <v>1014</v>
      </c>
      <c r="E16" s="14">
        <v>-0.12524654832347101</v>
      </c>
    </row>
    <row r="17" spans="1:5" x14ac:dyDescent="0.25">
      <c r="A17" s="189"/>
      <c r="B17" s="12" t="s">
        <v>26</v>
      </c>
      <c r="C17" s="13">
        <v>2169</v>
      </c>
      <c r="D17" s="13">
        <v>2300</v>
      </c>
      <c r="E17" s="14">
        <v>-5.6956521739130399E-2</v>
      </c>
    </row>
    <row r="18" spans="1:5" x14ac:dyDescent="0.25">
      <c r="A18" s="189"/>
      <c r="B18" s="12" t="s">
        <v>27</v>
      </c>
      <c r="C18" s="13">
        <v>28</v>
      </c>
      <c r="D18" s="13">
        <v>21</v>
      </c>
      <c r="E18" s="14">
        <v>0.33333333333333298</v>
      </c>
    </row>
    <row r="19" spans="1:5" x14ac:dyDescent="0.25">
      <c r="A19" s="189"/>
      <c r="B19" s="12" t="s">
        <v>28</v>
      </c>
      <c r="C19" s="13">
        <v>3</v>
      </c>
      <c r="D19" s="13">
        <v>6</v>
      </c>
      <c r="E19" s="14">
        <v>-0.5</v>
      </c>
    </row>
    <row r="20" spans="1:5" x14ac:dyDescent="0.25">
      <c r="A20" s="190"/>
      <c r="B20" s="15" t="s">
        <v>29</v>
      </c>
      <c r="C20" s="16">
        <v>274</v>
      </c>
      <c r="D20" s="16">
        <v>323</v>
      </c>
      <c r="E20" s="17">
        <v>-0.15170278637770901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1247</v>
      </c>
      <c r="D23" s="13">
        <v>1548</v>
      </c>
      <c r="E23" s="14">
        <v>-0.194444444444444</v>
      </c>
    </row>
    <row r="24" spans="1:5" ht="16.7" customHeight="1" x14ac:dyDescent="0.25">
      <c r="A24" s="11" t="s">
        <v>32</v>
      </c>
      <c r="B24" s="19"/>
      <c r="C24" s="16">
        <v>44</v>
      </c>
      <c r="D24" s="16">
        <v>14</v>
      </c>
      <c r="E24" s="17">
        <v>2.1428571428571401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2099</v>
      </c>
      <c r="D27" s="13">
        <v>2167</v>
      </c>
      <c r="E27" s="14">
        <v>-3.1379787724965399E-2</v>
      </c>
    </row>
    <row r="28" spans="1:5" x14ac:dyDescent="0.25">
      <c r="A28" s="188" t="s">
        <v>35</v>
      </c>
      <c r="B28" s="12" t="s">
        <v>36</v>
      </c>
      <c r="C28" s="13">
        <v>334</v>
      </c>
      <c r="D28" s="13">
        <v>369</v>
      </c>
      <c r="E28" s="14">
        <v>-9.4850948509485097E-2</v>
      </c>
    </row>
    <row r="29" spans="1:5" x14ac:dyDescent="0.25">
      <c r="A29" s="189"/>
      <c r="B29" s="12" t="s">
        <v>37</v>
      </c>
      <c r="C29" s="13">
        <v>391</v>
      </c>
      <c r="D29" s="13">
        <v>348</v>
      </c>
      <c r="E29" s="14">
        <v>0.123563218390805</v>
      </c>
    </row>
    <row r="30" spans="1:5" x14ac:dyDescent="0.25">
      <c r="A30" s="189"/>
      <c r="B30" s="12" t="s">
        <v>38</v>
      </c>
      <c r="C30" s="13">
        <v>63</v>
      </c>
      <c r="D30" s="13">
        <v>0</v>
      </c>
      <c r="E30" s="14">
        <v>0</v>
      </c>
    </row>
    <row r="31" spans="1:5" x14ac:dyDescent="0.25">
      <c r="A31" s="189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190"/>
      <c r="B32" s="15" t="s">
        <v>40</v>
      </c>
      <c r="C32" s="16">
        <v>1408</v>
      </c>
      <c r="D32" s="16">
        <v>1506</v>
      </c>
      <c r="E32" s="17">
        <v>-6.5073041168658696E-2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7096</v>
      </c>
      <c r="D35" s="13">
        <v>7025</v>
      </c>
      <c r="E35" s="14">
        <v>1.01067615658363E-2</v>
      </c>
    </row>
    <row r="36" spans="1:5" ht="16.7" customHeight="1" x14ac:dyDescent="0.25">
      <c r="A36" s="11" t="s">
        <v>43</v>
      </c>
      <c r="B36" s="19"/>
      <c r="C36" s="16">
        <v>2015</v>
      </c>
      <c r="D36" s="16">
        <v>2013</v>
      </c>
      <c r="E36" s="17">
        <v>9.9354197714853995E-4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127</v>
      </c>
      <c r="D39" s="13">
        <v>238</v>
      </c>
      <c r="E39" s="14">
        <v>-0.46638655462184903</v>
      </c>
    </row>
    <row r="40" spans="1:5" x14ac:dyDescent="0.25">
      <c r="A40" s="189"/>
      <c r="B40" s="12" t="s">
        <v>46</v>
      </c>
      <c r="C40" s="13">
        <v>22</v>
      </c>
      <c r="D40" s="13">
        <v>21</v>
      </c>
      <c r="E40" s="14">
        <v>4.7619047619047603E-2</v>
      </c>
    </row>
    <row r="41" spans="1:5" x14ac:dyDescent="0.25">
      <c r="A41" s="189"/>
      <c r="B41" s="12" t="s">
        <v>47</v>
      </c>
      <c r="C41" s="13">
        <v>2106</v>
      </c>
      <c r="D41" s="13">
        <v>2243</v>
      </c>
      <c r="E41" s="14">
        <v>-6.1078912171199297E-2</v>
      </c>
    </row>
    <row r="42" spans="1:5" x14ac:dyDescent="0.25">
      <c r="A42" s="190"/>
      <c r="B42" s="12" t="s">
        <v>19</v>
      </c>
      <c r="C42" s="13">
        <v>87</v>
      </c>
      <c r="D42" s="13">
        <v>127</v>
      </c>
      <c r="E42" s="14">
        <v>-0.31496062992126</v>
      </c>
    </row>
    <row r="43" spans="1:5" x14ac:dyDescent="0.25">
      <c r="A43" s="188" t="s">
        <v>48</v>
      </c>
      <c r="B43" s="12" t="s">
        <v>49</v>
      </c>
      <c r="C43" s="13">
        <v>1964</v>
      </c>
      <c r="D43" s="13">
        <v>1907</v>
      </c>
      <c r="E43" s="14">
        <v>2.98898793917147E-2</v>
      </c>
    </row>
    <row r="44" spans="1:5" x14ac:dyDescent="0.25">
      <c r="A44" s="189"/>
      <c r="B44" s="12" t="s">
        <v>50</v>
      </c>
      <c r="C44" s="13">
        <v>39</v>
      </c>
      <c r="D44" s="13">
        <v>41</v>
      </c>
      <c r="E44" s="14">
        <v>-4.8780487804878002E-2</v>
      </c>
    </row>
    <row r="45" spans="1:5" x14ac:dyDescent="0.25">
      <c r="A45" s="189"/>
      <c r="B45" s="12" t="s">
        <v>51</v>
      </c>
      <c r="C45" s="13">
        <v>292</v>
      </c>
      <c r="D45" s="13">
        <v>375</v>
      </c>
      <c r="E45" s="14">
        <v>-0.22133333333333299</v>
      </c>
    </row>
    <row r="46" spans="1:5" x14ac:dyDescent="0.25">
      <c r="A46" s="190"/>
      <c r="B46" s="15" t="s">
        <v>52</v>
      </c>
      <c r="C46" s="16">
        <v>47</v>
      </c>
      <c r="D46" s="16">
        <v>52</v>
      </c>
      <c r="E46" s="17">
        <v>-9.6153846153846201E-2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29</v>
      </c>
      <c r="D49" s="13">
        <v>24</v>
      </c>
      <c r="E49" s="14">
        <v>0.20833333333333301</v>
      </c>
    </row>
    <row r="50" spans="1:5" x14ac:dyDescent="0.25">
      <c r="A50" s="189"/>
      <c r="B50" s="12" t="s">
        <v>46</v>
      </c>
      <c r="C50" s="13">
        <v>1</v>
      </c>
      <c r="D50" s="13">
        <v>1</v>
      </c>
      <c r="E50" s="14">
        <v>0</v>
      </c>
    </row>
    <row r="51" spans="1:5" x14ac:dyDescent="0.25">
      <c r="A51" s="189"/>
      <c r="B51" s="12" t="s">
        <v>15</v>
      </c>
      <c r="C51" s="13">
        <v>38</v>
      </c>
      <c r="D51" s="13">
        <v>26</v>
      </c>
      <c r="E51" s="14">
        <v>0.46153846153846201</v>
      </c>
    </row>
    <row r="52" spans="1:5" x14ac:dyDescent="0.25">
      <c r="A52" s="189"/>
      <c r="B52" s="12" t="s">
        <v>19</v>
      </c>
      <c r="C52" s="13">
        <v>42</v>
      </c>
      <c r="D52" s="13">
        <v>38</v>
      </c>
      <c r="E52" s="14">
        <v>0.105263157894737</v>
      </c>
    </row>
    <row r="53" spans="1:5" x14ac:dyDescent="0.25">
      <c r="A53" s="189"/>
      <c r="B53" s="12" t="s">
        <v>55</v>
      </c>
      <c r="C53" s="13">
        <v>26</v>
      </c>
      <c r="D53" s="13">
        <v>13</v>
      </c>
      <c r="E53" s="14">
        <v>1</v>
      </c>
    </row>
    <row r="54" spans="1:5" x14ac:dyDescent="0.25">
      <c r="A54" s="19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88" t="s">
        <v>57</v>
      </c>
      <c r="B55" s="12" t="s">
        <v>58</v>
      </c>
      <c r="C55" s="13">
        <v>27</v>
      </c>
      <c r="D55" s="13">
        <v>14</v>
      </c>
      <c r="E55" s="14">
        <v>0.92857142857142905</v>
      </c>
    </row>
    <row r="56" spans="1:5" x14ac:dyDescent="0.25">
      <c r="A56" s="189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0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6</v>
      </c>
      <c r="D60" s="13">
        <v>16</v>
      </c>
      <c r="E60" s="14">
        <v>-0.625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1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3</v>
      </c>
      <c r="D64" s="13">
        <v>6</v>
      </c>
      <c r="E64" s="14">
        <v>-0.5</v>
      </c>
    </row>
    <row r="65" spans="1:5" x14ac:dyDescent="0.25">
      <c r="A65" s="195"/>
      <c r="B65" s="12" t="s">
        <v>51</v>
      </c>
      <c r="C65" s="13">
        <v>4</v>
      </c>
      <c r="D65" s="13">
        <v>1</v>
      </c>
      <c r="E65" s="14">
        <v>3</v>
      </c>
    </row>
    <row r="66" spans="1:5" x14ac:dyDescent="0.25">
      <c r="A66" s="195"/>
      <c r="B66" s="12" t="s">
        <v>58</v>
      </c>
      <c r="C66" s="13">
        <v>2</v>
      </c>
      <c r="D66" s="13">
        <v>3</v>
      </c>
      <c r="E66" s="14">
        <v>-0.33333333333333298</v>
      </c>
    </row>
    <row r="67" spans="1:5" x14ac:dyDescent="0.25">
      <c r="A67" s="195"/>
      <c r="B67" s="12" t="s">
        <v>63</v>
      </c>
      <c r="C67" s="13">
        <v>5</v>
      </c>
      <c r="D67" s="13">
        <v>5</v>
      </c>
      <c r="E67" s="14">
        <v>0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2516</v>
      </c>
      <c r="D71" s="13">
        <v>2013</v>
      </c>
      <c r="E71" s="14">
        <v>0.24987580725285599</v>
      </c>
    </row>
    <row r="72" spans="1:5" x14ac:dyDescent="0.25">
      <c r="A72" s="190"/>
      <c r="B72" s="12" t="s">
        <v>68</v>
      </c>
      <c r="C72" s="13">
        <v>317</v>
      </c>
      <c r="D72" s="13">
        <v>69</v>
      </c>
      <c r="E72" s="14">
        <v>3.5942028985507202</v>
      </c>
    </row>
    <row r="73" spans="1:5" x14ac:dyDescent="0.25">
      <c r="A73" s="188" t="s">
        <v>69</v>
      </c>
      <c r="B73" s="12" t="s">
        <v>67</v>
      </c>
      <c r="C73" s="13">
        <v>1948</v>
      </c>
      <c r="D73" s="13">
        <v>1891</v>
      </c>
      <c r="E73" s="14">
        <v>3.01427815970386E-2</v>
      </c>
    </row>
    <row r="74" spans="1:5" x14ac:dyDescent="0.25">
      <c r="A74" s="190"/>
      <c r="B74" s="12" t="s">
        <v>68</v>
      </c>
      <c r="C74" s="13">
        <v>98</v>
      </c>
      <c r="D74" s="13">
        <v>99</v>
      </c>
      <c r="E74" s="14">
        <v>-1.01010101010101E-2</v>
      </c>
    </row>
    <row r="75" spans="1:5" x14ac:dyDescent="0.25">
      <c r="A75" s="188" t="s">
        <v>70</v>
      </c>
      <c r="B75" s="12" t="s">
        <v>67</v>
      </c>
      <c r="C75" s="13">
        <v>191</v>
      </c>
      <c r="D75" s="13">
        <v>153</v>
      </c>
      <c r="E75" s="14">
        <v>0.24836601307189499</v>
      </c>
    </row>
    <row r="76" spans="1:5" x14ac:dyDescent="0.25">
      <c r="A76" s="190"/>
      <c r="B76" s="12" t="s">
        <v>68</v>
      </c>
      <c r="C76" s="13">
        <v>25</v>
      </c>
      <c r="D76" s="13">
        <v>13</v>
      </c>
      <c r="E76" s="14">
        <v>0.92307692307692302</v>
      </c>
    </row>
    <row r="77" spans="1:5" x14ac:dyDescent="0.25">
      <c r="A77" s="18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0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1245</v>
      </c>
      <c r="D81" s="13">
        <v>1318</v>
      </c>
      <c r="E81" s="14">
        <v>-5.5386949924127502E-2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1101</v>
      </c>
      <c r="D85" s="13">
        <v>994</v>
      </c>
      <c r="E85" s="14">
        <v>0.107645875251509</v>
      </c>
    </row>
    <row r="86" spans="1:5" ht="16.7" customHeight="1" x14ac:dyDescent="0.25">
      <c r="A86" s="11" t="s">
        <v>76</v>
      </c>
      <c r="B86" s="18"/>
      <c r="C86" s="13">
        <v>800</v>
      </c>
      <c r="D86" s="13">
        <v>745</v>
      </c>
      <c r="E86" s="14">
        <v>7.3825503355704702E-2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460</v>
      </c>
      <c r="D90" s="13">
        <v>419</v>
      </c>
      <c r="E90" s="14">
        <v>9.7852028639618102E-2</v>
      </c>
    </row>
    <row r="91" spans="1:5" x14ac:dyDescent="0.25">
      <c r="A91" s="189"/>
      <c r="B91" s="12" t="s">
        <v>79</v>
      </c>
      <c r="C91" s="13">
        <v>652</v>
      </c>
      <c r="D91" s="13">
        <v>681</v>
      </c>
      <c r="E91" s="14">
        <v>-4.25844346549192E-2</v>
      </c>
    </row>
    <row r="92" spans="1:5" x14ac:dyDescent="0.25">
      <c r="A92" s="190"/>
      <c r="B92" s="12" t="s">
        <v>80</v>
      </c>
      <c r="C92" s="13">
        <v>96</v>
      </c>
      <c r="D92" s="13">
        <v>66</v>
      </c>
      <c r="E92" s="14">
        <v>0.45454545454545497</v>
      </c>
    </row>
    <row r="93" spans="1:5" x14ac:dyDescent="0.25">
      <c r="A93" s="188" t="s">
        <v>76</v>
      </c>
      <c r="B93" s="12" t="s">
        <v>81</v>
      </c>
      <c r="C93" s="13">
        <v>94</v>
      </c>
      <c r="D93" s="13">
        <v>44</v>
      </c>
      <c r="E93" s="14">
        <v>1.13636363636364</v>
      </c>
    </row>
    <row r="94" spans="1:5" x14ac:dyDescent="0.25">
      <c r="A94" s="190"/>
      <c r="B94" s="12" t="s">
        <v>80</v>
      </c>
      <c r="C94" s="13">
        <v>153</v>
      </c>
      <c r="D94" s="13">
        <v>242</v>
      </c>
      <c r="E94" s="14">
        <v>-0.36776859504132198</v>
      </c>
    </row>
    <row r="95" spans="1:5" ht="16.7" customHeight="1" x14ac:dyDescent="0.25">
      <c r="A95" s="11" t="s">
        <v>73</v>
      </c>
      <c r="B95" s="19"/>
      <c r="C95" s="16">
        <v>10</v>
      </c>
      <c r="D95" s="16">
        <v>10</v>
      </c>
      <c r="E95" s="17">
        <v>0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49</v>
      </c>
      <c r="D98" s="13">
        <v>24</v>
      </c>
      <c r="E98" s="14">
        <v>1.0416666666666701</v>
      </c>
    </row>
    <row r="99" spans="1:5" x14ac:dyDescent="0.25">
      <c r="A99" s="189"/>
      <c r="B99" s="12" t="s">
        <v>79</v>
      </c>
      <c r="C99" s="13">
        <v>14</v>
      </c>
      <c r="D99" s="13">
        <v>20</v>
      </c>
      <c r="E99" s="14">
        <v>-0.3</v>
      </c>
    </row>
    <row r="100" spans="1:5" x14ac:dyDescent="0.25">
      <c r="A100" s="190"/>
      <c r="B100" s="12" t="s">
        <v>80</v>
      </c>
      <c r="C100" s="13">
        <v>10</v>
      </c>
      <c r="D100" s="13">
        <v>11</v>
      </c>
      <c r="E100" s="14">
        <v>-9.0909090909090898E-2</v>
      </c>
    </row>
    <row r="101" spans="1:5" x14ac:dyDescent="0.25">
      <c r="A101" s="188" t="s">
        <v>76</v>
      </c>
      <c r="B101" s="12" t="s">
        <v>81</v>
      </c>
      <c r="C101" s="13">
        <v>3</v>
      </c>
      <c r="D101" s="13">
        <v>3</v>
      </c>
      <c r="E101" s="14">
        <v>0</v>
      </c>
    </row>
    <row r="102" spans="1:5" x14ac:dyDescent="0.25">
      <c r="A102" s="190"/>
      <c r="B102" s="12" t="s">
        <v>80</v>
      </c>
      <c r="C102" s="13">
        <v>6</v>
      </c>
      <c r="D102" s="13">
        <v>3</v>
      </c>
      <c r="E102" s="14">
        <v>1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63</v>
      </c>
      <c r="D108" s="13">
        <v>55</v>
      </c>
      <c r="E108" s="14">
        <v>0.145454545454545</v>
      </c>
    </row>
    <row r="109" spans="1:5" x14ac:dyDescent="0.25">
      <c r="A109" s="190"/>
      <c r="B109" s="12" t="s">
        <v>86</v>
      </c>
      <c r="C109" s="13">
        <v>798</v>
      </c>
      <c r="D109" s="13">
        <v>627</v>
      </c>
      <c r="E109" s="14">
        <v>0.27272727272727298</v>
      </c>
    </row>
    <row r="110" spans="1:5" x14ac:dyDescent="0.25">
      <c r="A110" s="188" t="s">
        <v>88</v>
      </c>
      <c r="B110" s="12" t="s">
        <v>85</v>
      </c>
      <c r="C110" s="13">
        <v>2513</v>
      </c>
      <c r="D110" s="13">
        <v>2573</v>
      </c>
      <c r="E110" s="14">
        <v>-2.3319082782743899E-2</v>
      </c>
    </row>
    <row r="111" spans="1:5" x14ac:dyDescent="0.25">
      <c r="A111" s="190"/>
      <c r="B111" s="12" t="s">
        <v>86</v>
      </c>
      <c r="C111" s="13">
        <v>12997</v>
      </c>
      <c r="D111" s="13">
        <v>10914</v>
      </c>
      <c r="E111" s="14">
        <v>0.190855781564962</v>
      </c>
    </row>
    <row r="112" spans="1:5" x14ac:dyDescent="0.25">
      <c r="A112" s="188" t="s">
        <v>89</v>
      </c>
      <c r="B112" s="12" t="s">
        <v>85</v>
      </c>
      <c r="C112" s="13">
        <v>1119</v>
      </c>
      <c r="D112" s="21"/>
      <c r="E112" s="14">
        <v>0</v>
      </c>
    </row>
    <row r="113" spans="1:5" x14ac:dyDescent="0.25">
      <c r="A113" s="190"/>
      <c r="B113" s="15" t="s">
        <v>86</v>
      </c>
      <c r="C113" s="16">
        <v>1703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111</v>
      </c>
      <c r="D116" s="13">
        <v>94</v>
      </c>
      <c r="E116" s="14">
        <v>0.180851063829787</v>
      </c>
    </row>
    <row r="117" spans="1:5" x14ac:dyDescent="0.25">
      <c r="A117" s="190"/>
      <c r="B117" s="12" t="s">
        <v>93</v>
      </c>
      <c r="C117" s="13">
        <v>0</v>
      </c>
      <c r="D117" s="13">
        <v>0</v>
      </c>
      <c r="E117" s="14">
        <v>0</v>
      </c>
    </row>
    <row r="118" spans="1:5" x14ac:dyDescent="0.25">
      <c r="A118" s="188" t="s">
        <v>94</v>
      </c>
      <c r="B118" s="12" t="s">
        <v>92</v>
      </c>
      <c r="C118" s="13">
        <v>1</v>
      </c>
      <c r="D118" s="13">
        <v>1</v>
      </c>
      <c r="E118" s="14">
        <v>0</v>
      </c>
    </row>
    <row r="119" spans="1:5" x14ac:dyDescent="0.25">
      <c r="A119" s="190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88" t="s">
        <v>95</v>
      </c>
      <c r="B120" s="12" t="s">
        <v>92</v>
      </c>
      <c r="C120" s="13">
        <v>5</v>
      </c>
      <c r="D120" s="13">
        <v>4</v>
      </c>
      <c r="E120" s="14">
        <v>0.25</v>
      </c>
    </row>
    <row r="121" spans="1:5" x14ac:dyDescent="0.25">
      <c r="A121" s="190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117</v>
      </c>
      <c r="D124" s="13">
        <v>161</v>
      </c>
      <c r="E124" s="14">
        <v>-0.27329192546583903</v>
      </c>
    </row>
    <row r="125" spans="1:5" x14ac:dyDescent="0.25">
      <c r="A125" s="188" t="s">
        <v>99</v>
      </c>
      <c r="B125" s="12" t="s">
        <v>100</v>
      </c>
      <c r="C125" s="13">
        <v>4</v>
      </c>
      <c r="D125" s="13">
        <v>4</v>
      </c>
      <c r="E125" s="14">
        <v>0</v>
      </c>
    </row>
    <row r="126" spans="1:5" x14ac:dyDescent="0.25">
      <c r="A126" s="189"/>
      <c r="B126" s="12" t="s">
        <v>101</v>
      </c>
      <c r="C126" s="13">
        <v>79</v>
      </c>
      <c r="D126" s="13">
        <v>122</v>
      </c>
      <c r="E126" s="14">
        <v>-0.35245901639344301</v>
      </c>
    </row>
    <row r="127" spans="1:5" x14ac:dyDescent="0.25">
      <c r="A127" s="189"/>
      <c r="B127" s="12" t="s">
        <v>102</v>
      </c>
      <c r="C127" s="13">
        <v>9</v>
      </c>
      <c r="D127" s="13">
        <v>3</v>
      </c>
      <c r="E127" s="14">
        <v>2</v>
      </c>
    </row>
    <row r="128" spans="1:5" x14ac:dyDescent="0.25">
      <c r="A128" s="189"/>
      <c r="B128" s="12" t="s">
        <v>103</v>
      </c>
      <c r="C128" s="13">
        <v>4</v>
      </c>
      <c r="D128" s="13">
        <v>4</v>
      </c>
      <c r="E128" s="14">
        <v>0</v>
      </c>
    </row>
    <row r="129" spans="1:5" x14ac:dyDescent="0.25">
      <c r="A129" s="189"/>
      <c r="B129" s="12" t="s">
        <v>104</v>
      </c>
      <c r="C129" s="13">
        <v>20</v>
      </c>
      <c r="D129" s="13">
        <v>28</v>
      </c>
      <c r="E129" s="14">
        <v>-0.28571428571428598</v>
      </c>
    </row>
    <row r="130" spans="1:5" x14ac:dyDescent="0.25">
      <c r="A130" s="190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45</v>
      </c>
      <c r="D131" s="13">
        <v>58</v>
      </c>
      <c r="E131" s="14">
        <v>-0.22413793103448301</v>
      </c>
    </row>
    <row r="132" spans="1:5" x14ac:dyDescent="0.25">
      <c r="A132" s="190"/>
      <c r="B132" s="12" t="s">
        <v>108</v>
      </c>
      <c r="C132" s="13">
        <v>76</v>
      </c>
      <c r="D132" s="13">
        <v>99</v>
      </c>
      <c r="E132" s="14">
        <v>-0.23232323232323199</v>
      </c>
    </row>
    <row r="133" spans="1:5" x14ac:dyDescent="0.25">
      <c r="A133" s="188" t="s">
        <v>109</v>
      </c>
      <c r="B133" s="12" t="s">
        <v>15</v>
      </c>
      <c r="C133" s="13">
        <v>12</v>
      </c>
      <c r="D133" s="13">
        <v>8</v>
      </c>
      <c r="E133" s="14">
        <v>0.5</v>
      </c>
    </row>
    <row r="134" spans="1:5" x14ac:dyDescent="0.25">
      <c r="A134" s="190"/>
      <c r="B134" s="12" t="s">
        <v>19</v>
      </c>
      <c r="C134" s="13">
        <v>8</v>
      </c>
      <c r="D134" s="13">
        <v>12</v>
      </c>
      <c r="E134" s="14">
        <v>-0.33333333333333298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0</v>
      </c>
      <c r="D138" s="13">
        <v>0</v>
      </c>
      <c r="E138" s="14">
        <v>0</v>
      </c>
    </row>
    <row r="139" spans="1:5" x14ac:dyDescent="0.25">
      <c r="A139" s="189"/>
      <c r="B139" s="12" t="s">
        <v>114</v>
      </c>
      <c r="C139" s="13">
        <v>0</v>
      </c>
      <c r="D139" s="13">
        <v>0</v>
      </c>
      <c r="E139" s="14">
        <v>0</v>
      </c>
    </row>
    <row r="140" spans="1:5" x14ac:dyDescent="0.25">
      <c r="A140" s="189"/>
      <c r="B140" s="12" t="s">
        <v>115</v>
      </c>
      <c r="C140" s="13">
        <v>0</v>
      </c>
      <c r="D140" s="13">
        <v>0</v>
      </c>
      <c r="E140" s="14">
        <v>0</v>
      </c>
    </row>
    <row r="141" spans="1:5" x14ac:dyDescent="0.25">
      <c r="A141" s="189"/>
      <c r="B141" s="12" t="s">
        <v>116</v>
      </c>
      <c r="C141" s="13">
        <v>0</v>
      </c>
      <c r="D141" s="13">
        <v>0</v>
      </c>
      <c r="E141" s="14">
        <v>0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0</v>
      </c>
      <c r="D143" s="13">
        <v>0</v>
      </c>
      <c r="E143" s="14">
        <v>0</v>
      </c>
    </row>
    <row r="144" spans="1:5" x14ac:dyDescent="0.25">
      <c r="A144" s="189"/>
      <c r="B144" s="12" t="s">
        <v>119</v>
      </c>
      <c r="C144" s="13">
        <v>0</v>
      </c>
      <c r="D144" s="13">
        <v>0</v>
      </c>
      <c r="E144" s="14">
        <v>0</v>
      </c>
    </row>
    <row r="145" spans="1:5" x14ac:dyDescent="0.25">
      <c r="A145" s="189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89"/>
      <c r="B146" s="12" t="s">
        <v>121</v>
      </c>
      <c r="C146" s="13">
        <v>0</v>
      </c>
      <c r="D146" s="13">
        <v>0</v>
      </c>
      <c r="E146" s="14">
        <v>0</v>
      </c>
    </row>
    <row r="147" spans="1:5" x14ac:dyDescent="0.25">
      <c r="A147" s="189"/>
      <c r="B147" s="12" t="s">
        <v>122</v>
      </c>
      <c r="C147" s="13">
        <v>0</v>
      </c>
      <c r="D147" s="13">
        <v>0</v>
      </c>
      <c r="E147" s="14">
        <v>0</v>
      </c>
    </row>
    <row r="148" spans="1:5" x14ac:dyDescent="0.25">
      <c r="A148" s="189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89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89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89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89"/>
      <c r="B154" s="12" t="s">
        <v>129</v>
      </c>
      <c r="C154" s="13">
        <v>0</v>
      </c>
      <c r="D154" s="13">
        <v>0</v>
      </c>
      <c r="E154" s="14">
        <v>0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0</v>
      </c>
      <c r="D156" s="13">
        <v>0</v>
      </c>
      <c r="E156" s="14">
        <v>0</v>
      </c>
    </row>
    <row r="157" spans="1:5" x14ac:dyDescent="0.25">
      <c r="A157" s="189"/>
      <c r="B157" s="12" t="s">
        <v>114</v>
      </c>
      <c r="C157" s="13">
        <v>0</v>
      </c>
      <c r="D157" s="13">
        <v>0</v>
      </c>
      <c r="E157" s="14">
        <v>0</v>
      </c>
    </row>
    <row r="158" spans="1:5" x14ac:dyDescent="0.25">
      <c r="A158" s="189"/>
      <c r="B158" s="12" t="s">
        <v>115</v>
      </c>
      <c r="C158" s="13">
        <v>0</v>
      </c>
      <c r="D158" s="13">
        <v>0</v>
      </c>
      <c r="E158" s="14">
        <v>0</v>
      </c>
    </row>
    <row r="159" spans="1:5" x14ac:dyDescent="0.25">
      <c r="A159" s="189"/>
      <c r="B159" s="12" t="s">
        <v>116</v>
      </c>
      <c r="C159" s="13">
        <v>0</v>
      </c>
      <c r="D159" s="13">
        <v>0</v>
      </c>
      <c r="E159" s="14">
        <v>0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89"/>
      <c r="B162" s="12" t="s">
        <v>119</v>
      </c>
      <c r="C162" s="13">
        <v>0</v>
      </c>
      <c r="D162" s="13">
        <v>0</v>
      </c>
      <c r="E162" s="14">
        <v>0</v>
      </c>
    </row>
    <row r="163" spans="1:5" x14ac:dyDescent="0.25">
      <c r="A163" s="189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89"/>
      <c r="B164" s="12" t="s">
        <v>121</v>
      </c>
      <c r="C164" s="13">
        <v>0</v>
      </c>
      <c r="D164" s="13">
        <v>0</v>
      </c>
      <c r="E164" s="14">
        <v>0</v>
      </c>
    </row>
    <row r="165" spans="1:5" x14ac:dyDescent="0.25">
      <c r="A165" s="189"/>
      <c r="B165" s="12" t="s">
        <v>122</v>
      </c>
      <c r="C165" s="13">
        <v>0</v>
      </c>
      <c r="D165" s="13">
        <v>0</v>
      </c>
      <c r="E165" s="14">
        <v>0</v>
      </c>
    </row>
    <row r="166" spans="1:5" x14ac:dyDescent="0.25">
      <c r="A166" s="189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89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89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89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89"/>
      <c r="B172" s="12" t="s">
        <v>129</v>
      </c>
      <c r="C172" s="13">
        <v>0</v>
      </c>
      <c r="D172" s="13">
        <v>0</v>
      </c>
      <c r="E172" s="14">
        <v>0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2183</v>
      </c>
      <c r="D176" s="13">
        <v>2206</v>
      </c>
      <c r="E176" s="14">
        <v>-1.04261106074343E-2</v>
      </c>
    </row>
    <row r="177" spans="1:5" ht="16.7" customHeight="1" x14ac:dyDescent="0.25">
      <c r="A177" s="11" t="s">
        <v>134</v>
      </c>
      <c r="B177" s="18"/>
      <c r="C177" s="13">
        <v>904</v>
      </c>
      <c r="D177" s="13">
        <v>1025</v>
      </c>
      <c r="E177" s="14">
        <v>-0.118048780487805</v>
      </c>
    </row>
    <row r="178" spans="1:5" ht="16.7" customHeight="1" x14ac:dyDescent="0.25">
      <c r="A178" s="11" t="s">
        <v>135</v>
      </c>
      <c r="B178" s="19"/>
      <c r="C178" s="16">
        <v>919</v>
      </c>
      <c r="D178" s="16">
        <v>826</v>
      </c>
      <c r="E178" s="17">
        <v>0.11259079903147701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101</v>
      </c>
      <c r="D181" s="13">
        <v>98</v>
      </c>
      <c r="E181" s="14">
        <v>3.06122448979592E-2</v>
      </c>
    </row>
    <row r="182" spans="1:5" x14ac:dyDescent="0.25">
      <c r="A182" s="189"/>
      <c r="B182" s="12" t="s">
        <v>15</v>
      </c>
      <c r="C182" s="13">
        <v>35</v>
      </c>
      <c r="D182" s="13">
        <v>21</v>
      </c>
      <c r="E182" s="14">
        <v>0.66666666666666696</v>
      </c>
    </row>
    <row r="183" spans="1:5" x14ac:dyDescent="0.25">
      <c r="A183" s="190"/>
      <c r="B183" s="12" t="s">
        <v>19</v>
      </c>
      <c r="C183" s="13">
        <v>41</v>
      </c>
      <c r="D183" s="13">
        <v>35</v>
      </c>
      <c r="E183" s="14">
        <v>0.17142857142857101</v>
      </c>
    </row>
    <row r="184" spans="1:5" x14ac:dyDescent="0.25">
      <c r="A184" s="188" t="s">
        <v>139</v>
      </c>
      <c r="B184" s="12" t="s">
        <v>140</v>
      </c>
      <c r="C184" s="13">
        <v>43</v>
      </c>
      <c r="D184" s="13">
        <v>46</v>
      </c>
      <c r="E184" s="14">
        <v>-6.5217391304347797E-2</v>
      </c>
    </row>
    <row r="185" spans="1:5" x14ac:dyDescent="0.25">
      <c r="A185" s="189"/>
      <c r="B185" s="12" t="s">
        <v>141</v>
      </c>
      <c r="C185" s="13">
        <v>211</v>
      </c>
      <c r="D185" s="13">
        <v>169</v>
      </c>
      <c r="E185" s="14">
        <v>0.24852071005917201</v>
      </c>
    </row>
    <row r="186" spans="1:5" x14ac:dyDescent="0.25">
      <c r="A186" s="190"/>
      <c r="B186" s="12" t="s">
        <v>142</v>
      </c>
      <c r="C186" s="13">
        <v>0</v>
      </c>
      <c r="D186" s="13">
        <v>1</v>
      </c>
      <c r="E186" s="14">
        <v>-1</v>
      </c>
    </row>
    <row r="187" spans="1:5" ht="16.7" customHeight="1" x14ac:dyDescent="0.25">
      <c r="A187" s="11" t="s">
        <v>143</v>
      </c>
      <c r="B187" s="19"/>
      <c r="C187" s="16">
        <v>263</v>
      </c>
      <c r="D187" s="16">
        <v>396</v>
      </c>
      <c r="E187" s="17">
        <v>-0.33585858585858602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11</v>
      </c>
      <c r="D190" s="13">
        <v>25</v>
      </c>
      <c r="E190" s="14">
        <v>-0.56000000000000005</v>
      </c>
    </row>
    <row r="191" spans="1:5" x14ac:dyDescent="0.25">
      <c r="A191" s="188" t="s">
        <v>146</v>
      </c>
      <c r="B191" s="12" t="s">
        <v>147</v>
      </c>
      <c r="C191" s="13">
        <v>0</v>
      </c>
      <c r="D191" s="13">
        <v>2</v>
      </c>
      <c r="E191" s="14">
        <v>-1</v>
      </c>
    </row>
    <row r="192" spans="1:5" x14ac:dyDescent="0.25">
      <c r="A192" s="189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3</v>
      </c>
      <c r="E195" s="14">
        <v>-1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13</v>
      </c>
      <c r="D199" s="13">
        <v>10</v>
      </c>
      <c r="E199" s="14">
        <v>0.3</v>
      </c>
    </row>
    <row r="200" spans="1:5" x14ac:dyDescent="0.25">
      <c r="A200" s="188" t="s">
        <v>63</v>
      </c>
      <c r="B200" s="12" t="s">
        <v>154</v>
      </c>
      <c r="C200" s="13">
        <v>26</v>
      </c>
      <c r="D200" s="13">
        <v>26</v>
      </c>
      <c r="E200" s="14">
        <v>0</v>
      </c>
    </row>
    <row r="201" spans="1:5" x14ac:dyDescent="0.25">
      <c r="A201" s="190"/>
      <c r="B201" s="12" t="s">
        <v>105</v>
      </c>
      <c r="C201" s="13">
        <v>69</v>
      </c>
      <c r="D201" s="13">
        <v>117</v>
      </c>
      <c r="E201" s="14">
        <v>-0.41025641025641002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24</v>
      </c>
      <c r="D203" s="13">
        <v>30</v>
      </c>
      <c r="E203" s="14">
        <v>-0.2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0</v>
      </c>
      <c r="D207" s="13">
        <v>0</v>
      </c>
      <c r="E207" s="14">
        <v>0</v>
      </c>
    </row>
    <row r="208" spans="1:5" x14ac:dyDescent="0.25">
      <c r="A208" s="190"/>
      <c r="B208" s="12" t="s">
        <v>161</v>
      </c>
      <c r="C208" s="13">
        <v>45</v>
      </c>
      <c r="D208" s="13">
        <v>41</v>
      </c>
      <c r="E208" s="14">
        <v>9.7560975609756101E-2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0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89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89"/>
      <c r="B220" s="12" t="s">
        <v>173</v>
      </c>
      <c r="C220" s="13">
        <v>21</v>
      </c>
      <c r="D220" s="13">
        <v>23</v>
      </c>
      <c r="E220" s="23">
        <v>8</v>
      </c>
    </row>
    <row r="221" spans="1:5" x14ac:dyDescent="0.25">
      <c r="A221" s="189"/>
      <c r="B221" s="12" t="s">
        <v>174</v>
      </c>
      <c r="C221" s="13">
        <v>26</v>
      </c>
      <c r="D221" s="13">
        <v>27</v>
      </c>
      <c r="E221" s="23">
        <v>0</v>
      </c>
    </row>
    <row r="222" spans="1:5" x14ac:dyDescent="0.25">
      <c r="A222" s="189"/>
      <c r="B222" s="12" t="s">
        <v>175</v>
      </c>
      <c r="C222" s="13">
        <v>239</v>
      </c>
      <c r="D222" s="13">
        <v>266</v>
      </c>
      <c r="E222" s="23">
        <v>157</v>
      </c>
    </row>
    <row r="223" spans="1:5" x14ac:dyDescent="0.25">
      <c r="A223" s="189"/>
      <c r="B223" s="12" t="s">
        <v>176</v>
      </c>
      <c r="C223" s="13">
        <v>482</v>
      </c>
      <c r="D223" s="13">
        <v>507</v>
      </c>
      <c r="E223" s="23">
        <v>1</v>
      </c>
    </row>
    <row r="224" spans="1:5" x14ac:dyDescent="0.25">
      <c r="A224" s="189"/>
      <c r="B224" s="12" t="s">
        <v>177</v>
      </c>
      <c r="C224" s="13">
        <v>186</v>
      </c>
      <c r="D224" s="13">
        <v>231</v>
      </c>
      <c r="E224" s="23">
        <v>99</v>
      </c>
    </row>
    <row r="225" spans="1:5" x14ac:dyDescent="0.25">
      <c r="A225" s="189"/>
      <c r="B225" s="12" t="s">
        <v>178</v>
      </c>
      <c r="C225" s="13">
        <v>206</v>
      </c>
      <c r="D225" s="13">
        <v>219</v>
      </c>
      <c r="E225" s="23">
        <v>0</v>
      </c>
    </row>
    <row r="226" spans="1:5" x14ac:dyDescent="0.25">
      <c r="A226" s="189"/>
      <c r="B226" s="12" t="s">
        <v>179</v>
      </c>
      <c r="C226" s="13">
        <v>1</v>
      </c>
      <c r="D226" s="13">
        <v>1</v>
      </c>
      <c r="E226" s="23">
        <v>0</v>
      </c>
    </row>
    <row r="227" spans="1:5" x14ac:dyDescent="0.25">
      <c r="A227" s="189"/>
      <c r="B227" s="12" t="s">
        <v>180</v>
      </c>
      <c r="C227" s="13">
        <v>99</v>
      </c>
      <c r="D227" s="13">
        <v>110</v>
      </c>
      <c r="E227" s="23">
        <v>165</v>
      </c>
    </row>
    <row r="228" spans="1:5" x14ac:dyDescent="0.25">
      <c r="A228" s="189"/>
      <c r="B228" s="12" t="s">
        <v>181</v>
      </c>
      <c r="C228" s="13">
        <v>327</v>
      </c>
      <c r="D228" s="13">
        <v>345</v>
      </c>
      <c r="E228" s="23">
        <v>197</v>
      </c>
    </row>
    <row r="229" spans="1:5" x14ac:dyDescent="0.25">
      <c r="A229" s="189"/>
      <c r="B229" s="12" t="s">
        <v>182</v>
      </c>
      <c r="C229" s="13">
        <v>159</v>
      </c>
      <c r="D229" s="13">
        <v>165</v>
      </c>
      <c r="E229" s="23">
        <v>27</v>
      </c>
    </row>
    <row r="230" spans="1:5" x14ac:dyDescent="0.25">
      <c r="A230" s="189"/>
      <c r="B230" s="12" t="s">
        <v>183</v>
      </c>
      <c r="C230" s="13">
        <v>1</v>
      </c>
      <c r="D230" s="13">
        <v>1</v>
      </c>
      <c r="E230" s="23">
        <v>0</v>
      </c>
    </row>
    <row r="231" spans="1:5" x14ac:dyDescent="0.25">
      <c r="A231" s="189"/>
      <c r="B231" s="12" t="s">
        <v>184</v>
      </c>
      <c r="C231" s="13">
        <v>84</v>
      </c>
      <c r="D231" s="13">
        <v>87</v>
      </c>
      <c r="E231" s="23">
        <v>17</v>
      </c>
    </row>
    <row r="232" spans="1:5" x14ac:dyDescent="0.25">
      <c r="A232" s="190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1831</v>
      </c>
      <c r="D233" s="24">
        <v>1982</v>
      </c>
      <c r="E233" s="25">
        <v>671</v>
      </c>
    </row>
    <row r="234" spans="1:5" x14ac:dyDescent="0.25">
      <c r="A234" s="188" t="s">
        <v>187</v>
      </c>
      <c r="B234" s="12" t="s">
        <v>188</v>
      </c>
      <c r="C234" s="13">
        <v>5</v>
      </c>
      <c r="D234" s="13">
        <v>5</v>
      </c>
      <c r="E234" s="23">
        <v>3</v>
      </c>
    </row>
    <row r="235" spans="1:5" x14ac:dyDescent="0.25">
      <c r="A235" s="189"/>
      <c r="B235" s="12" t="s">
        <v>189</v>
      </c>
      <c r="C235" s="13">
        <v>16</v>
      </c>
      <c r="D235" s="13">
        <v>21</v>
      </c>
      <c r="E235" s="23">
        <v>1</v>
      </c>
    </row>
    <row r="236" spans="1:5" x14ac:dyDescent="0.25">
      <c r="A236" s="190"/>
      <c r="B236" s="12" t="s">
        <v>190</v>
      </c>
      <c r="C236" s="13">
        <v>8</v>
      </c>
      <c r="D236" s="13">
        <v>13</v>
      </c>
      <c r="E236" s="23">
        <v>11</v>
      </c>
    </row>
    <row r="237" spans="1:5" ht="16.7" customHeight="1" x14ac:dyDescent="0.25">
      <c r="A237" s="191" t="s">
        <v>186</v>
      </c>
      <c r="B237" s="192"/>
      <c r="C237" s="24">
        <v>29</v>
      </c>
      <c r="D237" s="24">
        <v>39</v>
      </c>
      <c r="E237" s="25">
        <v>15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20</v>
      </c>
      <c r="D242" s="13">
        <v>23</v>
      </c>
      <c r="E242" s="23">
        <v>3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23</v>
      </c>
      <c r="D245" s="13">
        <v>25</v>
      </c>
      <c r="E245" s="23">
        <v>2</v>
      </c>
    </row>
    <row r="246" spans="1:5" x14ac:dyDescent="0.25">
      <c r="A246" s="189"/>
      <c r="B246" s="12" t="s">
        <v>200</v>
      </c>
      <c r="C246" s="13">
        <v>10</v>
      </c>
      <c r="D246" s="13">
        <v>11</v>
      </c>
      <c r="E246" s="23">
        <v>0</v>
      </c>
    </row>
    <row r="247" spans="1:5" x14ac:dyDescent="0.25">
      <c r="A247" s="189"/>
      <c r="B247" s="12" t="s">
        <v>201</v>
      </c>
      <c r="C247" s="13">
        <v>21</v>
      </c>
      <c r="D247" s="13">
        <v>24</v>
      </c>
      <c r="E247" s="23">
        <v>3</v>
      </c>
    </row>
    <row r="248" spans="1:5" x14ac:dyDescent="0.25">
      <c r="A248" s="189"/>
      <c r="B248" s="12" t="s">
        <v>202</v>
      </c>
      <c r="C248" s="13">
        <v>10</v>
      </c>
      <c r="D248" s="13">
        <v>10</v>
      </c>
      <c r="E248" s="23">
        <v>0</v>
      </c>
    </row>
    <row r="249" spans="1:5" x14ac:dyDescent="0.25">
      <c r="A249" s="189"/>
      <c r="B249" s="12" t="s">
        <v>203</v>
      </c>
      <c r="C249" s="13">
        <v>41</v>
      </c>
      <c r="D249" s="13">
        <v>42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89"/>
      <c r="B252" s="12" t="s">
        <v>206</v>
      </c>
      <c r="C252" s="13">
        <v>42</v>
      </c>
      <c r="D252" s="13">
        <v>46</v>
      </c>
      <c r="E252" s="23">
        <v>7</v>
      </c>
    </row>
    <row r="253" spans="1:5" x14ac:dyDescent="0.25">
      <c r="A253" s="189"/>
      <c r="B253" s="12" t="s">
        <v>207</v>
      </c>
      <c r="C253" s="13">
        <v>2</v>
      </c>
      <c r="D253" s="13">
        <v>2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3</v>
      </c>
      <c r="D255" s="13">
        <v>3</v>
      </c>
      <c r="E255" s="23">
        <v>0</v>
      </c>
    </row>
    <row r="256" spans="1:5" x14ac:dyDescent="0.25">
      <c r="A256" s="189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17</v>
      </c>
      <c r="D259" s="13">
        <v>17</v>
      </c>
      <c r="E259" s="23">
        <v>5</v>
      </c>
    </row>
    <row r="260" spans="1:5" x14ac:dyDescent="0.25">
      <c r="A260" s="189"/>
      <c r="B260" s="12" t="s">
        <v>214</v>
      </c>
      <c r="C260" s="13">
        <v>19</v>
      </c>
      <c r="D260" s="13">
        <v>19</v>
      </c>
      <c r="E260" s="23">
        <v>2</v>
      </c>
    </row>
    <row r="261" spans="1:5" x14ac:dyDescent="0.25">
      <c r="A261" s="189"/>
      <c r="B261" s="12" t="s">
        <v>215</v>
      </c>
      <c r="C261" s="13">
        <v>59</v>
      </c>
      <c r="D261" s="13">
        <v>64</v>
      </c>
      <c r="E261" s="23">
        <v>27</v>
      </c>
    </row>
    <row r="262" spans="1:5" x14ac:dyDescent="0.25">
      <c r="A262" s="189"/>
      <c r="B262" s="12" t="s">
        <v>216</v>
      </c>
      <c r="C262" s="13">
        <v>12</v>
      </c>
      <c r="D262" s="13">
        <v>12</v>
      </c>
      <c r="E262" s="23">
        <v>5</v>
      </c>
    </row>
    <row r="263" spans="1:5" x14ac:dyDescent="0.25">
      <c r="A263" s="189"/>
      <c r="B263" s="12" t="s">
        <v>217</v>
      </c>
      <c r="C263" s="13">
        <v>1</v>
      </c>
      <c r="D263" s="13">
        <v>1</v>
      </c>
      <c r="E263" s="23">
        <v>0</v>
      </c>
    </row>
    <row r="264" spans="1:5" x14ac:dyDescent="0.25">
      <c r="A264" s="189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3</v>
      </c>
      <c r="D266" s="13">
        <v>3</v>
      </c>
      <c r="E266" s="23">
        <v>3</v>
      </c>
    </row>
    <row r="267" spans="1:5" x14ac:dyDescent="0.25">
      <c r="A267" s="189"/>
      <c r="B267" s="12" t="s">
        <v>221</v>
      </c>
      <c r="C267" s="13">
        <v>172</v>
      </c>
      <c r="D267" s="13">
        <v>174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0"/>
      <c r="B270" s="12" t="s">
        <v>224</v>
      </c>
      <c r="C270" s="13">
        <v>153</v>
      </c>
      <c r="D270" s="13">
        <v>162</v>
      </c>
      <c r="E270" s="23">
        <v>0</v>
      </c>
    </row>
    <row r="271" spans="1:5" ht="16.7" customHeight="1" x14ac:dyDescent="0.25">
      <c r="A271" s="191" t="s">
        <v>186</v>
      </c>
      <c r="B271" s="192"/>
      <c r="C271" s="24">
        <v>608</v>
      </c>
      <c r="D271" s="24">
        <v>638</v>
      </c>
      <c r="E271" s="25">
        <v>57</v>
      </c>
    </row>
    <row r="272" spans="1:5" ht="16.7" customHeight="1" x14ac:dyDescent="0.25">
      <c r="A272" s="11" t="s">
        <v>225</v>
      </c>
      <c r="B272" s="12" t="s">
        <v>226</v>
      </c>
      <c r="C272" s="13">
        <v>1</v>
      </c>
      <c r="D272" s="13">
        <v>2</v>
      </c>
      <c r="E272" s="23">
        <v>1</v>
      </c>
    </row>
    <row r="273" spans="1:5" ht="16.7" customHeight="1" x14ac:dyDescent="0.25">
      <c r="A273" s="191" t="s">
        <v>186</v>
      </c>
      <c r="B273" s="192"/>
      <c r="C273" s="24">
        <v>1</v>
      </c>
      <c r="D273" s="24">
        <v>2</v>
      </c>
      <c r="E273" s="25">
        <v>1</v>
      </c>
    </row>
    <row r="274" spans="1:5" x14ac:dyDescent="0.25">
      <c r="A274" s="188" t="s">
        <v>227</v>
      </c>
      <c r="B274" s="12" t="s">
        <v>228</v>
      </c>
      <c r="C274" s="13">
        <v>11</v>
      </c>
      <c r="D274" s="13">
        <v>11</v>
      </c>
      <c r="E274" s="23">
        <v>0</v>
      </c>
    </row>
    <row r="275" spans="1:5" x14ac:dyDescent="0.25">
      <c r="A275" s="189"/>
      <c r="B275" s="12" t="s">
        <v>229</v>
      </c>
      <c r="C275" s="13">
        <v>45</v>
      </c>
      <c r="D275" s="13">
        <v>45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16</v>
      </c>
      <c r="D277" s="13">
        <v>16</v>
      </c>
      <c r="E277" s="23">
        <v>0</v>
      </c>
    </row>
    <row r="278" spans="1:5" x14ac:dyDescent="0.25">
      <c r="A278" s="189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1</v>
      </c>
      <c r="D282" s="13">
        <v>1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73</v>
      </c>
      <c r="D283" s="24">
        <v>73</v>
      </c>
      <c r="E283" s="25">
        <v>0</v>
      </c>
    </row>
    <row r="284" spans="1:5" x14ac:dyDescent="0.25">
      <c r="A284" s="188" t="s">
        <v>237</v>
      </c>
      <c r="B284" s="12" t="s">
        <v>238</v>
      </c>
      <c r="C284" s="13">
        <v>3</v>
      </c>
      <c r="D284" s="13">
        <v>3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3</v>
      </c>
      <c r="D287" s="24">
        <v>3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1</v>
      </c>
      <c r="D288" s="13">
        <v>1</v>
      </c>
      <c r="E288" s="23">
        <v>0</v>
      </c>
    </row>
    <row r="289" spans="1:5" x14ac:dyDescent="0.25">
      <c r="A289" s="189"/>
      <c r="B289" s="12" t="s">
        <v>242</v>
      </c>
      <c r="C289" s="13">
        <v>1</v>
      </c>
      <c r="D289" s="13">
        <v>1</v>
      </c>
      <c r="E289" s="23">
        <v>1</v>
      </c>
    </row>
    <row r="290" spans="1:5" x14ac:dyDescent="0.25">
      <c r="A290" s="189"/>
      <c r="B290" s="12" t="s">
        <v>243</v>
      </c>
      <c r="C290" s="13">
        <v>2</v>
      </c>
      <c r="D290" s="13">
        <v>2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3</v>
      </c>
      <c r="D293" s="13">
        <v>3</v>
      </c>
      <c r="E293" s="23">
        <v>0</v>
      </c>
    </row>
    <row r="294" spans="1:5" x14ac:dyDescent="0.25">
      <c r="A294" s="189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89"/>
      <c r="B296" s="12" t="s">
        <v>249</v>
      </c>
      <c r="C296" s="13">
        <v>18</v>
      </c>
      <c r="D296" s="13">
        <v>23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25</v>
      </c>
      <c r="D299" s="24">
        <v>30</v>
      </c>
      <c r="E299" s="25">
        <v>1</v>
      </c>
    </row>
    <row r="300" spans="1:5" x14ac:dyDescent="0.25">
      <c r="A300" s="188" t="s">
        <v>252</v>
      </c>
      <c r="B300" s="12" t="s">
        <v>253</v>
      </c>
      <c r="C300" s="13">
        <v>11</v>
      </c>
      <c r="D300" s="13">
        <v>11</v>
      </c>
      <c r="E300" s="23">
        <v>2</v>
      </c>
    </row>
    <row r="301" spans="1:5" x14ac:dyDescent="0.25">
      <c r="A301" s="189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0"/>
      <c r="B302" s="12" t="s">
        <v>255</v>
      </c>
      <c r="C302" s="13">
        <v>27</v>
      </c>
      <c r="D302" s="13">
        <v>29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38</v>
      </c>
      <c r="D303" s="24">
        <v>40</v>
      </c>
      <c r="E303" s="25">
        <v>2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89"/>
      <c r="B305" s="12" t="s">
        <v>258</v>
      </c>
      <c r="C305" s="13">
        <v>39</v>
      </c>
      <c r="D305" s="13">
        <v>53</v>
      </c>
      <c r="E305" s="23">
        <v>3</v>
      </c>
    </row>
    <row r="306" spans="1:5" x14ac:dyDescent="0.25">
      <c r="A306" s="190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39</v>
      </c>
      <c r="D307" s="24">
        <v>53</v>
      </c>
      <c r="E307" s="25">
        <v>3</v>
      </c>
    </row>
    <row r="308" spans="1:5" x14ac:dyDescent="0.25">
      <c r="A308" s="188" t="s">
        <v>260</v>
      </c>
      <c r="B308" s="12" t="s">
        <v>261</v>
      </c>
      <c r="C308" s="13">
        <v>31</v>
      </c>
      <c r="D308" s="13">
        <v>32</v>
      </c>
      <c r="E308" s="23">
        <v>0</v>
      </c>
    </row>
    <row r="309" spans="1:5" x14ac:dyDescent="0.25">
      <c r="A309" s="189"/>
      <c r="B309" s="12" t="s">
        <v>262</v>
      </c>
      <c r="C309" s="13">
        <v>148</v>
      </c>
      <c r="D309" s="13">
        <v>27</v>
      </c>
      <c r="E309" s="23">
        <v>0</v>
      </c>
    </row>
    <row r="310" spans="1:5" x14ac:dyDescent="0.25">
      <c r="A310" s="189"/>
      <c r="B310" s="12" t="s">
        <v>263</v>
      </c>
      <c r="C310" s="13">
        <v>33</v>
      </c>
      <c r="D310" s="13">
        <v>7</v>
      </c>
      <c r="E310" s="23">
        <v>0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1</v>
      </c>
      <c r="D312" s="13">
        <v>0</v>
      </c>
      <c r="E312" s="23">
        <v>1</v>
      </c>
    </row>
    <row r="313" spans="1:5" x14ac:dyDescent="0.25">
      <c r="A313" s="189"/>
      <c r="B313" s="12" t="s">
        <v>265</v>
      </c>
      <c r="C313" s="13">
        <v>17</v>
      </c>
      <c r="D313" s="13">
        <v>21</v>
      </c>
      <c r="E313" s="23">
        <v>0</v>
      </c>
    </row>
    <row r="314" spans="1:5" x14ac:dyDescent="0.25">
      <c r="A314" s="189"/>
      <c r="B314" s="12" t="s">
        <v>266</v>
      </c>
      <c r="C314" s="13">
        <v>35</v>
      </c>
      <c r="D314" s="13">
        <v>4</v>
      </c>
      <c r="E314" s="23">
        <v>0</v>
      </c>
    </row>
    <row r="315" spans="1:5" x14ac:dyDescent="0.25">
      <c r="A315" s="189"/>
      <c r="B315" s="12" t="s">
        <v>267</v>
      </c>
      <c r="C315" s="13">
        <v>0</v>
      </c>
      <c r="D315" s="13">
        <v>0</v>
      </c>
      <c r="E315" s="23">
        <v>0</v>
      </c>
    </row>
    <row r="316" spans="1:5" x14ac:dyDescent="0.25">
      <c r="A316" s="189"/>
      <c r="B316" s="12" t="s">
        <v>268</v>
      </c>
      <c r="C316" s="13">
        <v>20</v>
      </c>
      <c r="D316" s="13">
        <v>24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69</v>
      </c>
      <c r="D320" s="13">
        <v>79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354</v>
      </c>
      <c r="D321" s="24">
        <v>194</v>
      </c>
      <c r="E321" s="25">
        <v>1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0</v>
      </c>
      <c r="D323" s="13">
        <v>0</v>
      </c>
      <c r="E323" s="23">
        <v>0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56</v>
      </c>
      <c r="D325" s="13">
        <v>46</v>
      </c>
      <c r="E325" s="23">
        <v>1</v>
      </c>
    </row>
    <row r="326" spans="1:5" x14ac:dyDescent="0.25">
      <c r="A326" s="189"/>
      <c r="B326" s="12" t="s">
        <v>200</v>
      </c>
      <c r="C326" s="13">
        <v>11</v>
      </c>
      <c r="D326" s="13">
        <v>14</v>
      </c>
      <c r="E326" s="23">
        <v>0</v>
      </c>
    </row>
    <row r="327" spans="1:5" x14ac:dyDescent="0.25">
      <c r="A327" s="189"/>
      <c r="B327" s="12" t="s">
        <v>201</v>
      </c>
      <c r="C327" s="13">
        <v>51</v>
      </c>
      <c r="D327" s="13">
        <v>57</v>
      </c>
      <c r="E327" s="23">
        <v>3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89"/>
      <c r="B330" s="12" t="s">
        <v>278</v>
      </c>
      <c r="C330" s="13">
        <v>4</v>
      </c>
      <c r="D330" s="13">
        <v>4</v>
      </c>
      <c r="E330" s="23">
        <v>0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141</v>
      </c>
      <c r="D335" s="13">
        <v>159</v>
      </c>
      <c r="E335" s="23">
        <v>134</v>
      </c>
    </row>
    <row r="336" spans="1:5" x14ac:dyDescent="0.25">
      <c r="A336" s="189"/>
      <c r="B336" s="12" t="s">
        <v>281</v>
      </c>
      <c r="C336" s="13">
        <v>412</v>
      </c>
      <c r="D336" s="13">
        <v>436</v>
      </c>
      <c r="E336" s="23">
        <v>1</v>
      </c>
    </row>
    <row r="337" spans="1:5" x14ac:dyDescent="0.25">
      <c r="A337" s="189"/>
      <c r="B337" s="12" t="s">
        <v>282</v>
      </c>
      <c r="C337" s="13">
        <v>218</v>
      </c>
      <c r="D337" s="13">
        <v>218</v>
      </c>
      <c r="E337" s="23">
        <v>4</v>
      </c>
    </row>
    <row r="338" spans="1:5" x14ac:dyDescent="0.25">
      <c r="A338" s="189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89"/>
      <c r="B339" s="12" t="s">
        <v>283</v>
      </c>
      <c r="C339" s="13">
        <v>12</v>
      </c>
      <c r="D339" s="13">
        <v>14</v>
      </c>
      <c r="E339" s="23">
        <v>0</v>
      </c>
    </row>
    <row r="340" spans="1:5" x14ac:dyDescent="0.25">
      <c r="A340" s="189"/>
      <c r="B340" s="12" t="s">
        <v>284</v>
      </c>
      <c r="C340" s="13">
        <v>1</v>
      </c>
      <c r="D340" s="13">
        <v>1</v>
      </c>
      <c r="E340" s="23">
        <v>1</v>
      </c>
    </row>
    <row r="341" spans="1:5" x14ac:dyDescent="0.25">
      <c r="A341" s="189"/>
      <c r="B341" s="12" t="s">
        <v>285</v>
      </c>
      <c r="C341" s="13">
        <v>2</v>
      </c>
      <c r="D341" s="13">
        <v>2</v>
      </c>
      <c r="E341" s="23">
        <v>0</v>
      </c>
    </row>
    <row r="342" spans="1:5" x14ac:dyDescent="0.25">
      <c r="A342" s="189"/>
      <c r="B342" s="12" t="s">
        <v>221</v>
      </c>
      <c r="C342" s="13">
        <v>523</v>
      </c>
      <c r="D342" s="13">
        <v>586</v>
      </c>
      <c r="E342" s="23">
        <v>0</v>
      </c>
    </row>
    <row r="343" spans="1:5" x14ac:dyDescent="0.25">
      <c r="A343" s="190"/>
      <c r="B343" s="12" t="s">
        <v>224</v>
      </c>
      <c r="C343" s="13">
        <v>825</v>
      </c>
      <c r="D343" s="13">
        <v>939</v>
      </c>
      <c r="E343" s="23">
        <v>33</v>
      </c>
    </row>
    <row r="344" spans="1:5" ht="16.7" customHeight="1" x14ac:dyDescent="0.25">
      <c r="A344" s="191" t="s">
        <v>186</v>
      </c>
      <c r="B344" s="192"/>
      <c r="C344" s="26">
        <v>2256</v>
      </c>
      <c r="D344" s="26">
        <v>2476</v>
      </c>
      <c r="E344" s="27">
        <v>177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5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919</v>
      </c>
      <c r="G2" s="97" t="s">
        <v>933</v>
      </c>
      <c r="H2" s="97" t="s">
        <v>933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D2" s="97" t="s">
        <v>473</v>
      </c>
      <c r="AE2" s="97" t="s">
        <v>845</v>
      </c>
      <c r="AF2" s="97" t="s">
        <v>748</v>
      </c>
      <c r="AI2" s="97" t="s">
        <v>173</v>
      </c>
      <c r="AL2" s="97" t="s">
        <v>473</v>
      </c>
      <c r="AM2" s="97" t="s">
        <v>473</v>
      </c>
      <c r="AN2" s="97" t="s">
        <v>473</v>
      </c>
      <c r="AO2" s="97" t="s">
        <v>473</v>
      </c>
      <c r="AQ2" s="97" t="s">
        <v>474</v>
      </c>
      <c r="AV2" s="97" t="s">
        <v>473</v>
      </c>
      <c r="AW2" s="97" t="s">
        <v>845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611</v>
      </c>
      <c r="G3" s="97" t="s">
        <v>907</v>
      </c>
      <c r="H3" s="97" t="s">
        <v>907</v>
      </c>
      <c r="I3" s="97" t="s">
        <v>907</v>
      </c>
      <c r="J3" s="97" t="s">
        <v>907</v>
      </c>
      <c r="K3" s="97" t="s">
        <v>907</v>
      </c>
      <c r="L3" s="97" t="s">
        <v>907</v>
      </c>
      <c r="M3" s="97" t="s">
        <v>907</v>
      </c>
      <c r="N3" s="97" t="s">
        <v>911</v>
      </c>
      <c r="O3" s="97" t="s">
        <v>907</v>
      </c>
      <c r="P3" s="97" t="s">
        <v>907</v>
      </c>
      <c r="Q3" s="97" t="s">
        <v>907</v>
      </c>
      <c r="R3" s="97" t="s">
        <v>704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D3" s="97" t="s">
        <v>474</v>
      </c>
      <c r="AE3" s="97" t="s">
        <v>848</v>
      </c>
      <c r="AF3" s="97" t="s">
        <v>855</v>
      </c>
      <c r="AI3" s="97" t="s">
        <v>174</v>
      </c>
      <c r="AL3" s="97" t="s">
        <v>474</v>
      </c>
      <c r="AM3" s="97" t="s">
        <v>474</v>
      </c>
      <c r="AN3" s="97" t="s">
        <v>474</v>
      </c>
      <c r="AO3" s="97" t="s">
        <v>474</v>
      </c>
      <c r="AQ3" s="97" t="s">
        <v>476</v>
      </c>
      <c r="AV3" s="97" t="s">
        <v>474</v>
      </c>
      <c r="AW3" s="97" t="s">
        <v>848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105</v>
      </c>
      <c r="G4" s="97" t="s">
        <v>639</v>
      </c>
      <c r="H4" s="97" t="s">
        <v>912</v>
      </c>
      <c r="I4" s="97" t="s">
        <v>912</v>
      </c>
      <c r="J4" s="97" t="s">
        <v>913</v>
      </c>
      <c r="K4" s="97" t="s">
        <v>909</v>
      </c>
      <c r="L4" s="97" t="s">
        <v>909</v>
      </c>
      <c r="M4" s="97" t="s">
        <v>911</v>
      </c>
      <c r="O4" s="97" t="s">
        <v>913</v>
      </c>
      <c r="P4" s="97" t="s">
        <v>951</v>
      </c>
      <c r="Q4" s="97" t="s">
        <v>951</v>
      </c>
      <c r="R4" s="97" t="s">
        <v>705</v>
      </c>
      <c r="S4" s="97" t="s">
        <v>951</v>
      </c>
      <c r="T4" s="97" t="s">
        <v>951</v>
      </c>
      <c r="U4" s="97" t="s">
        <v>705</v>
      </c>
      <c r="V4" s="97" t="s">
        <v>27</v>
      </c>
      <c r="W4" s="97" t="s">
        <v>1035</v>
      </c>
      <c r="AA4" s="97" t="s">
        <v>792</v>
      </c>
      <c r="AD4" s="97" t="s">
        <v>475</v>
      </c>
      <c r="AE4" s="97" t="s">
        <v>456</v>
      </c>
      <c r="AF4" s="97" t="s">
        <v>856</v>
      </c>
      <c r="AI4" s="97" t="s">
        <v>175</v>
      </c>
      <c r="AL4" s="97" t="s">
        <v>475</v>
      </c>
      <c r="AM4" s="97" t="s">
        <v>475</v>
      </c>
      <c r="AN4" s="97" t="s">
        <v>475</v>
      </c>
      <c r="AO4" s="97" t="s">
        <v>475</v>
      </c>
      <c r="AV4" s="97" t="s">
        <v>475</v>
      </c>
      <c r="AW4" s="97" t="s">
        <v>456</v>
      </c>
    </row>
    <row r="5" spans="1:50" x14ac:dyDescent="0.2">
      <c r="A5" s="97" t="s">
        <v>694</v>
      </c>
      <c r="B5" s="97" t="s">
        <v>103</v>
      </c>
      <c r="C5" s="97" t="s">
        <v>146</v>
      </c>
      <c r="D5" s="97" t="s">
        <v>909</v>
      </c>
      <c r="E5" s="97" t="s">
        <v>909</v>
      </c>
      <c r="G5" s="97" t="s">
        <v>920</v>
      </c>
      <c r="H5" s="97" t="s">
        <v>639</v>
      </c>
      <c r="I5" s="97" t="s">
        <v>913</v>
      </c>
      <c r="J5" s="97" t="s">
        <v>639</v>
      </c>
      <c r="K5" s="97" t="s">
        <v>913</v>
      </c>
      <c r="L5" s="97" t="s">
        <v>918</v>
      </c>
      <c r="O5" s="97" t="s">
        <v>639</v>
      </c>
      <c r="P5" s="97" t="s">
        <v>952</v>
      </c>
      <c r="Q5" s="97" t="s">
        <v>952</v>
      </c>
      <c r="R5" s="97" t="s">
        <v>706</v>
      </c>
      <c r="S5" s="97" t="s">
        <v>952</v>
      </c>
      <c r="T5" s="97" t="s">
        <v>952</v>
      </c>
      <c r="U5" s="97" t="s">
        <v>706</v>
      </c>
      <c r="V5" s="97" t="s">
        <v>28</v>
      </c>
      <c r="AD5" s="97" t="s">
        <v>477</v>
      </c>
      <c r="AE5" s="97" t="s">
        <v>849</v>
      </c>
      <c r="AI5" s="97" t="s">
        <v>176</v>
      </c>
      <c r="AL5" s="97" t="s">
        <v>477</v>
      </c>
      <c r="AM5" s="97" t="s">
        <v>477</v>
      </c>
      <c r="AN5" s="97" t="s">
        <v>476</v>
      </c>
      <c r="AO5" s="97" t="s">
        <v>477</v>
      </c>
      <c r="AV5" s="97" t="s">
        <v>477</v>
      </c>
      <c r="AW5" s="97" t="s">
        <v>849</v>
      </c>
    </row>
    <row r="6" spans="1:50" x14ac:dyDescent="0.2">
      <c r="A6" s="97" t="s">
        <v>1029</v>
      </c>
      <c r="B6" s="97" t="s">
        <v>104</v>
      </c>
      <c r="C6" s="97" t="s">
        <v>1012</v>
      </c>
      <c r="D6" s="97" t="s">
        <v>912</v>
      </c>
      <c r="E6" s="97" t="s">
        <v>912</v>
      </c>
      <c r="G6" s="97" t="s">
        <v>923</v>
      </c>
      <c r="H6" s="97" t="s">
        <v>918</v>
      </c>
      <c r="I6" s="97" t="s">
        <v>639</v>
      </c>
      <c r="J6" s="97" t="s">
        <v>919</v>
      </c>
      <c r="L6" s="97" t="s">
        <v>920</v>
      </c>
      <c r="O6" s="97" t="s">
        <v>919</v>
      </c>
      <c r="P6" s="97" t="s">
        <v>955</v>
      </c>
      <c r="Q6" s="97" t="s">
        <v>955</v>
      </c>
      <c r="R6" s="97" t="s">
        <v>707</v>
      </c>
      <c r="S6" s="97" t="s">
        <v>954</v>
      </c>
      <c r="T6" s="97" t="s">
        <v>954</v>
      </c>
      <c r="U6" s="97" t="s">
        <v>761</v>
      </c>
      <c r="V6" s="97" t="s">
        <v>29</v>
      </c>
      <c r="AD6" s="97" t="s">
        <v>478</v>
      </c>
      <c r="AI6" s="97" t="s">
        <v>177</v>
      </c>
      <c r="AL6" s="97" t="s">
        <v>478</v>
      </c>
      <c r="AM6" s="97" t="s">
        <v>478</v>
      </c>
      <c r="AN6" s="97" t="s">
        <v>477</v>
      </c>
      <c r="AO6" s="97" t="s">
        <v>478</v>
      </c>
      <c r="AV6" s="97" t="s">
        <v>478</v>
      </c>
    </row>
    <row r="7" spans="1:50" x14ac:dyDescent="0.2">
      <c r="B7" s="97" t="s">
        <v>105</v>
      </c>
      <c r="C7" s="97" t="s">
        <v>1013</v>
      </c>
      <c r="D7" s="97" t="s">
        <v>913</v>
      </c>
      <c r="E7" s="97" t="s">
        <v>639</v>
      </c>
      <c r="G7" s="97" t="s">
        <v>925</v>
      </c>
      <c r="H7" s="97" t="s">
        <v>919</v>
      </c>
      <c r="I7" s="97" t="s">
        <v>919</v>
      </c>
      <c r="J7" s="97" t="s">
        <v>920</v>
      </c>
      <c r="O7" s="97" t="s">
        <v>920</v>
      </c>
      <c r="R7" s="97" t="s">
        <v>708</v>
      </c>
      <c r="S7" s="97" t="s">
        <v>955</v>
      </c>
      <c r="T7" s="97" t="s">
        <v>955</v>
      </c>
      <c r="AD7" s="97" t="s">
        <v>479</v>
      </c>
      <c r="AI7" s="97" t="s">
        <v>178</v>
      </c>
      <c r="AL7" s="97" t="s">
        <v>479</v>
      </c>
      <c r="AN7" s="97" t="s">
        <v>478</v>
      </c>
      <c r="AO7" s="97" t="s">
        <v>479</v>
      </c>
      <c r="AV7" s="97" t="s">
        <v>479</v>
      </c>
    </row>
    <row r="8" spans="1:50" x14ac:dyDescent="0.2">
      <c r="C8" s="97" t="s">
        <v>1014</v>
      </c>
      <c r="D8" s="97" t="s">
        <v>639</v>
      </c>
      <c r="E8" s="97" t="s">
        <v>918</v>
      </c>
      <c r="G8" s="97" t="s">
        <v>105</v>
      </c>
      <c r="H8" s="97" t="s">
        <v>920</v>
      </c>
      <c r="I8" s="97" t="s">
        <v>920</v>
      </c>
      <c r="J8" s="97" t="s">
        <v>921</v>
      </c>
      <c r="O8" s="97" t="s">
        <v>923</v>
      </c>
      <c r="R8" s="97" t="s">
        <v>709</v>
      </c>
      <c r="AI8" s="97" t="s">
        <v>180</v>
      </c>
      <c r="AN8" s="97" t="s">
        <v>479</v>
      </c>
    </row>
    <row r="9" spans="1:50" x14ac:dyDescent="0.2">
      <c r="C9" s="97" t="s">
        <v>253</v>
      </c>
      <c r="D9" s="97" t="s">
        <v>919</v>
      </c>
      <c r="E9" s="97" t="s">
        <v>919</v>
      </c>
      <c r="H9" s="97" t="s">
        <v>923</v>
      </c>
      <c r="I9" s="97" t="s">
        <v>921</v>
      </c>
      <c r="J9" s="97" t="s">
        <v>923</v>
      </c>
      <c r="O9" s="97" t="s">
        <v>925</v>
      </c>
      <c r="R9" s="97" t="s">
        <v>710</v>
      </c>
      <c r="AI9" s="97" t="s">
        <v>181</v>
      </c>
    </row>
    <row r="10" spans="1:50" x14ac:dyDescent="0.2">
      <c r="C10" s="97" t="s">
        <v>1015</v>
      </c>
      <c r="D10" s="97" t="s">
        <v>920</v>
      </c>
      <c r="E10" s="97" t="s">
        <v>923</v>
      </c>
      <c r="H10" s="97" t="s">
        <v>925</v>
      </c>
      <c r="I10" s="97" t="s">
        <v>923</v>
      </c>
      <c r="J10" s="97" t="s">
        <v>925</v>
      </c>
      <c r="O10" s="97" t="s">
        <v>105</v>
      </c>
      <c r="R10" s="97" t="s">
        <v>711</v>
      </c>
      <c r="AI10" s="97" t="s">
        <v>182</v>
      </c>
    </row>
    <row r="11" spans="1:50" x14ac:dyDescent="0.2">
      <c r="C11" s="97" t="s">
        <v>260</v>
      </c>
      <c r="D11" s="97" t="s">
        <v>921</v>
      </c>
      <c r="E11" s="97" t="s">
        <v>925</v>
      </c>
      <c r="H11" s="97" t="s">
        <v>105</v>
      </c>
      <c r="I11" s="97" t="s">
        <v>925</v>
      </c>
      <c r="J11" s="97" t="s">
        <v>105</v>
      </c>
      <c r="R11" s="97" t="s">
        <v>712</v>
      </c>
      <c r="AI11" s="97" t="s">
        <v>184</v>
      </c>
    </row>
    <row r="12" spans="1:50" x14ac:dyDescent="0.2">
      <c r="C12" s="97" t="s">
        <v>273</v>
      </c>
      <c r="D12" s="97" t="s">
        <v>923</v>
      </c>
      <c r="I12" s="97" t="s">
        <v>105</v>
      </c>
      <c r="AI12" s="97" t="s">
        <v>105</v>
      </c>
    </row>
    <row r="13" spans="1:50" x14ac:dyDescent="0.2">
      <c r="D13" s="97" t="s">
        <v>925</v>
      </c>
    </row>
    <row r="14" spans="1:50" x14ac:dyDescent="0.2">
      <c r="D14" s="97" t="s">
        <v>929</v>
      </c>
    </row>
    <row r="15" spans="1:50" x14ac:dyDescent="0.2">
      <c r="D15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842</v>
      </c>
      <c r="D4" s="91">
        <f>SUM(DatosViolenciaGénero!D52:D58)</f>
        <v>408</v>
      </c>
    </row>
    <row r="5" spans="2:4" x14ac:dyDescent="0.2">
      <c r="B5" s="90" t="s">
        <v>907</v>
      </c>
      <c r="C5" s="91">
        <f>SUM(DatosViolenciaGénero!C59:C62)</f>
        <v>184</v>
      </c>
      <c r="D5" s="91">
        <f>SUM(DatosViolenciaGénero!D59:D62)</f>
        <v>157</v>
      </c>
    </row>
    <row r="6" spans="2:4" ht="12.75" customHeight="1" x14ac:dyDescent="0.2">
      <c r="B6" s="90" t="s">
        <v>951</v>
      </c>
      <c r="C6" s="91">
        <f>DatosViolenciaGénero!C63</f>
        <v>73</v>
      </c>
      <c r="D6" s="91">
        <f>DatosViolenciaGénero!D63</f>
        <v>29</v>
      </c>
    </row>
    <row r="7" spans="2:4" ht="12.75" customHeight="1" x14ac:dyDescent="0.2">
      <c r="B7" s="90" t="s">
        <v>952</v>
      </c>
      <c r="C7" s="91">
        <f>SUM(DatosViolenciaGénero!C64:C66)</f>
        <v>7</v>
      </c>
      <c r="D7" s="91">
        <f>SUM(DatosViolenciaGénero!D64:D66)</f>
        <v>5</v>
      </c>
    </row>
    <row r="8" spans="2:4" ht="12.75" customHeight="1" x14ac:dyDescent="0.2">
      <c r="B8" s="90" t="s">
        <v>953</v>
      </c>
      <c r="C8" s="91">
        <f>DatosViolenciaGénero!C71</f>
        <v>0</v>
      </c>
      <c r="D8" s="91">
        <f>DatosViolenciaGénero!D71</f>
        <v>0</v>
      </c>
    </row>
    <row r="9" spans="2:4" ht="12.75" customHeight="1" x14ac:dyDescent="0.2">
      <c r="B9" s="90" t="s">
        <v>954</v>
      </c>
      <c r="C9" s="91">
        <f>DatosViolenciaGénero!C67</f>
        <v>2</v>
      </c>
      <c r="D9" s="91">
        <f>DatosViolenciaGénero!D67</f>
        <v>1</v>
      </c>
    </row>
    <row r="10" spans="2:4" ht="12.75" customHeight="1" x14ac:dyDescent="0.2">
      <c r="B10" s="90" t="s">
        <v>955</v>
      </c>
      <c r="C10" s="91">
        <f>SUM(DatosViolenciaGénero!C68:C71)</f>
        <v>263</v>
      </c>
      <c r="D10" s="91">
        <f>SUM(DatosViolenciaGénero!D68:D71)</f>
        <v>257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260</v>
      </c>
    </row>
    <row r="16" spans="2:4" ht="13.5" thickBot="1" x14ac:dyDescent="0.25">
      <c r="B16" s="94" t="s">
        <v>958</v>
      </c>
      <c r="C16" s="95">
        <f>DatosViolenciaGénero!C34</f>
        <v>377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395</v>
      </c>
      <c r="D4" s="91">
        <f>SUM(DatosViolenciaDoméstica!D40:D46)</f>
        <v>105</v>
      </c>
    </row>
    <row r="5" spans="2:4" x14ac:dyDescent="0.2">
      <c r="B5" s="90" t="s">
        <v>907</v>
      </c>
      <c r="C5" s="91">
        <f>SUM(DatosViolenciaDoméstica!C47:C50)</f>
        <v>60</v>
      </c>
      <c r="D5" s="91">
        <f>SUM(DatosViolenciaDoméstica!D47:D50)</f>
        <v>213</v>
      </c>
    </row>
    <row r="6" spans="2:4" ht="12.75" customHeight="1" x14ac:dyDescent="0.2">
      <c r="B6" s="90" t="s">
        <v>951</v>
      </c>
      <c r="C6" s="91">
        <f>DatosViolenciaDoméstica!C51</f>
        <v>20</v>
      </c>
      <c r="D6" s="91">
        <f>DatosViolenciaDoméstica!D51</f>
        <v>11</v>
      </c>
    </row>
    <row r="7" spans="2:4" ht="12.75" customHeight="1" x14ac:dyDescent="0.2">
      <c r="B7" s="90" t="s">
        <v>952</v>
      </c>
      <c r="C7" s="91">
        <f>SUM(DatosViolenciaDoméstica!C52:C54)</f>
        <v>4</v>
      </c>
      <c r="D7" s="91">
        <f>SUM(DatosViolenciaDoméstica!D52:D54)</f>
        <v>1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26</v>
      </c>
      <c r="D10" s="91">
        <f>SUM(DatosViolenciaDoméstica!D56:D58)</f>
        <v>22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94</v>
      </c>
    </row>
    <row r="16" spans="2:4" ht="13.5" thickBot="1" x14ac:dyDescent="0.25">
      <c r="B16" s="94" t="s">
        <v>958</v>
      </c>
      <c r="C16" s="95">
        <f>DatosViolenciaDoméstica!C31</f>
        <v>71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184</v>
      </c>
    </row>
    <row r="5" spans="2:3" x14ac:dyDescent="0.2">
      <c r="B5" s="84" t="s">
        <v>942</v>
      </c>
      <c r="C5" s="86">
        <f>DatosMenores!C62</f>
        <v>559</v>
      </c>
    </row>
    <row r="6" spans="2:3" x14ac:dyDescent="0.2">
      <c r="B6" s="84" t="s">
        <v>943</v>
      </c>
      <c r="C6" s="86">
        <f>DatosMenores!C63</f>
        <v>55</v>
      </c>
    </row>
    <row r="7" spans="2:3" ht="25.5" x14ac:dyDescent="0.2">
      <c r="B7" s="84" t="s">
        <v>944</v>
      </c>
      <c r="C7" s="86">
        <f>DatosMenores!C66</f>
        <v>0</v>
      </c>
    </row>
    <row r="8" spans="2:3" ht="25.5" x14ac:dyDescent="0.2">
      <c r="B8" s="84" t="s">
        <v>684</v>
      </c>
      <c r="C8" s="86">
        <f>DatosMenores!C67</f>
        <v>33</v>
      </c>
    </row>
    <row r="9" spans="2:3" ht="25.5" x14ac:dyDescent="0.2">
      <c r="B9" s="84" t="s">
        <v>945</v>
      </c>
      <c r="C9" s="86">
        <f>DatosMenores!C68</f>
        <v>0</v>
      </c>
    </row>
    <row r="10" spans="2:3" ht="25.5" x14ac:dyDescent="0.2">
      <c r="B10" s="84" t="s">
        <v>223</v>
      </c>
      <c r="C10" s="86">
        <f>DatosMenores!C70</f>
        <v>0</v>
      </c>
    </row>
    <row r="11" spans="2:3" x14ac:dyDescent="0.2">
      <c r="B11" s="84" t="s">
        <v>946</v>
      </c>
      <c r="C11" s="86">
        <f>DatosMenores!C69</f>
        <v>24</v>
      </c>
    </row>
    <row r="12" spans="2:3" x14ac:dyDescent="0.2">
      <c r="B12" s="84" t="s">
        <v>947</v>
      </c>
      <c r="C12" s="86">
        <f>DatosMenores!C71</f>
        <v>0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88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2790</v>
      </c>
      <c r="E11" s="68">
        <f>DatosDelitos!G5+DatosDelitos!G13-DatosDelitos!G17</f>
        <v>257</v>
      </c>
      <c r="F11" s="68">
        <f>DatosDelitos!H5+DatosDelitos!H13-DatosDelitos!H17</f>
        <v>211</v>
      </c>
      <c r="G11" s="68">
        <f>DatosDelitos!I5+DatosDelitos!I13-DatosDelitos!I17</f>
        <v>8</v>
      </c>
      <c r="H11" s="69">
        <f>DatosDelitos!J5+DatosDelitos!J13-DatosDelitos!J17</f>
        <v>11</v>
      </c>
      <c r="I11" s="69">
        <f>DatosDelitos!K5+DatosDelitos!K13-DatosDelitos!K17</f>
        <v>3</v>
      </c>
      <c r="J11" s="69">
        <f>DatosDelitos!L5+DatosDelitos!L13-DatosDelitos!L17</f>
        <v>1</v>
      </c>
      <c r="K11" s="69">
        <f>DatosDelitos!N5+DatosDelitos!N13-DatosDelitos!N17</f>
        <v>14</v>
      </c>
      <c r="L11" s="70">
        <f>DatosDelitos!O5+DatosDelitos!O13-DatosDelitos!O17</f>
        <v>169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0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1236</v>
      </c>
      <c r="E15" s="72">
        <f>DatosDelitos!G17+DatosDelitos!G44</f>
        <v>0</v>
      </c>
      <c r="F15" s="72">
        <f>DatosDelitos!H16+DatosDelitos!H44</f>
        <v>8</v>
      </c>
      <c r="G15" s="72">
        <f>DatosDelitos!I17+DatosDelitos!I44</f>
        <v>0</v>
      </c>
      <c r="H15" s="72">
        <f>DatosDelitos!J17+DatosDelitos!J44</f>
        <v>0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10</v>
      </c>
      <c r="L15" s="73">
        <f>DatosDelitos!O17+DatosDelitos!O44</f>
        <v>0</v>
      </c>
    </row>
    <row r="16" spans="2:13" ht="13.15" customHeight="1" x14ac:dyDescent="0.2">
      <c r="B16" s="224" t="s">
        <v>907</v>
      </c>
      <c r="C16" s="224"/>
      <c r="D16" s="71">
        <f>DatosDelitos!B30</f>
        <v>709</v>
      </c>
      <c r="E16" s="72">
        <f>DatosDelitos!G30</f>
        <v>245</v>
      </c>
      <c r="F16" s="72">
        <f>DatosDelitos!H30</f>
        <v>241</v>
      </c>
      <c r="G16" s="72">
        <f>DatosDelitos!I30</f>
        <v>4</v>
      </c>
      <c r="H16" s="72">
        <f>DatosDelitos!J30</f>
        <v>4</v>
      </c>
      <c r="I16" s="72">
        <f>DatosDelitos!K30</f>
        <v>1</v>
      </c>
      <c r="J16" s="72">
        <f>DatosDelitos!L30</f>
        <v>0</v>
      </c>
      <c r="K16" s="72">
        <f>DatosDelitos!N30</f>
        <v>12</v>
      </c>
      <c r="L16" s="73">
        <f>DatosDelitos!O30</f>
        <v>185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3</v>
      </c>
      <c r="E17" s="72">
        <f>DatosDelitos!G42-DatosDelitos!G44</f>
        <v>0</v>
      </c>
      <c r="F17" s="72">
        <f>DatosDelitos!H42-DatosDelitos!H44</f>
        <v>1</v>
      </c>
      <c r="G17" s="72">
        <f>DatosDelitos!I42-DatosDelitos!I44</f>
        <v>0</v>
      </c>
      <c r="H17" s="72">
        <f>DatosDelitos!J42-DatosDelitos!J44</f>
        <v>0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0</v>
      </c>
    </row>
    <row r="18" spans="2:12" ht="13.15" customHeight="1" x14ac:dyDescent="0.2">
      <c r="B18" s="224" t="s">
        <v>909</v>
      </c>
      <c r="C18" s="224"/>
      <c r="D18" s="71">
        <f>DatosDelitos!B50</f>
        <v>168</v>
      </c>
      <c r="E18" s="72">
        <f>DatosDelitos!G50</f>
        <v>41</v>
      </c>
      <c r="F18" s="72">
        <f>DatosDelitos!H50</f>
        <v>28</v>
      </c>
      <c r="G18" s="72">
        <f>DatosDelitos!I50</f>
        <v>18</v>
      </c>
      <c r="H18" s="72">
        <f>DatosDelitos!J50</f>
        <v>13</v>
      </c>
      <c r="I18" s="72">
        <f>DatosDelitos!K50</f>
        <v>0</v>
      </c>
      <c r="J18" s="72">
        <f>DatosDelitos!L50</f>
        <v>0</v>
      </c>
      <c r="K18" s="72">
        <f>DatosDelitos!N50</f>
        <v>9</v>
      </c>
      <c r="L18" s="73">
        <f>DatosDelitos!O50</f>
        <v>25</v>
      </c>
    </row>
    <row r="19" spans="2:12" ht="13.15" customHeight="1" x14ac:dyDescent="0.2">
      <c r="B19" s="224" t="s">
        <v>910</v>
      </c>
      <c r="C19" s="224"/>
      <c r="D19" s="71">
        <f>DatosDelitos!B72</f>
        <v>0</v>
      </c>
      <c r="E19" s="72">
        <f>DatosDelitos!G72</f>
        <v>0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24" t="s">
        <v>911</v>
      </c>
      <c r="C20" s="224"/>
      <c r="D20" s="71">
        <f>DatosDelitos!B74</f>
        <v>68</v>
      </c>
      <c r="E20" s="72">
        <f>DatosDelitos!G74</f>
        <v>8</v>
      </c>
      <c r="F20" s="72">
        <f>DatosDelitos!H74</f>
        <v>31</v>
      </c>
      <c r="G20" s="72">
        <f>DatosDelitos!I74</f>
        <v>0</v>
      </c>
      <c r="H20" s="72">
        <f>DatosDelitos!J74</f>
        <v>0</v>
      </c>
      <c r="I20" s="72">
        <f>DatosDelitos!K74</f>
        <v>1</v>
      </c>
      <c r="J20" s="72">
        <f>DatosDelitos!L74</f>
        <v>2</v>
      </c>
      <c r="K20" s="72">
        <f>DatosDelitos!N74</f>
        <v>0</v>
      </c>
      <c r="L20" s="73">
        <f>DatosDelitos!O74</f>
        <v>5</v>
      </c>
    </row>
    <row r="21" spans="2:12" ht="13.15" customHeight="1" x14ac:dyDescent="0.2">
      <c r="B21" s="225" t="s">
        <v>912</v>
      </c>
      <c r="C21" s="225"/>
      <c r="D21" s="71">
        <f>DatosDelitos!B81</f>
        <v>162</v>
      </c>
      <c r="E21" s="72">
        <f>DatosDelitos!G81</f>
        <v>76</v>
      </c>
      <c r="F21" s="72">
        <f>DatosDelitos!H81</f>
        <v>35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1</v>
      </c>
      <c r="L21" s="73">
        <f>DatosDelitos!O81</f>
        <v>32</v>
      </c>
    </row>
    <row r="22" spans="2:12" ht="13.15" customHeight="1" x14ac:dyDescent="0.2">
      <c r="B22" s="224" t="s">
        <v>913</v>
      </c>
      <c r="C22" s="224"/>
      <c r="D22" s="71">
        <f>DatosDelitos!B84</f>
        <v>386</v>
      </c>
      <c r="E22" s="72">
        <f>DatosDelitos!G84</f>
        <v>122</v>
      </c>
      <c r="F22" s="72">
        <f>DatosDelitos!H84</f>
        <v>87</v>
      </c>
      <c r="G22" s="72">
        <f>DatosDelitos!I84</f>
        <v>1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73</v>
      </c>
    </row>
    <row r="23" spans="2:12" ht="13.15" customHeight="1" x14ac:dyDescent="0.2">
      <c r="B23" s="224" t="s">
        <v>639</v>
      </c>
      <c r="C23" s="224"/>
      <c r="D23" s="71">
        <f>DatosDelitos!B96</f>
        <v>4286</v>
      </c>
      <c r="E23" s="72">
        <f>DatosDelitos!G96</f>
        <v>615</v>
      </c>
      <c r="F23" s="72">
        <f>DatosDelitos!H96</f>
        <v>507</v>
      </c>
      <c r="G23" s="72">
        <f>DatosDelitos!I96</f>
        <v>0</v>
      </c>
      <c r="H23" s="72">
        <f>DatosDelitos!J96</f>
        <v>0</v>
      </c>
      <c r="I23" s="72">
        <f>DatosDelitos!K96</f>
        <v>0</v>
      </c>
      <c r="J23" s="72">
        <f>DatosDelitos!L96</f>
        <v>0</v>
      </c>
      <c r="K23" s="72">
        <f>DatosDelitos!N96</f>
        <v>20</v>
      </c>
      <c r="L23" s="73">
        <f>DatosDelitos!O96</f>
        <v>430</v>
      </c>
    </row>
    <row r="24" spans="2:12" ht="27" customHeight="1" x14ac:dyDescent="0.2">
      <c r="B24" s="224" t="s">
        <v>914</v>
      </c>
      <c r="C24" s="224"/>
      <c r="D24" s="71">
        <f>DatosDelitos!B130</f>
        <v>5</v>
      </c>
      <c r="E24" s="72">
        <f>DatosDelitos!G130</f>
        <v>1</v>
      </c>
      <c r="F24" s="72">
        <f>DatosDelitos!H130</f>
        <v>5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2</v>
      </c>
    </row>
    <row r="25" spans="2:12" ht="13.15" customHeight="1" x14ac:dyDescent="0.2">
      <c r="B25" s="224" t="s">
        <v>915</v>
      </c>
      <c r="C25" s="224"/>
      <c r="D25" s="71">
        <f>DatosDelitos!B136</f>
        <v>51</v>
      </c>
      <c r="E25" s="72">
        <f>DatosDelitos!G136</f>
        <v>8</v>
      </c>
      <c r="F25" s="72">
        <f>DatosDelitos!H136</f>
        <v>12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20</v>
      </c>
    </row>
    <row r="26" spans="2:12" ht="13.15" customHeight="1" x14ac:dyDescent="0.2">
      <c r="B26" s="225" t="s">
        <v>916</v>
      </c>
      <c r="C26" s="225"/>
      <c r="D26" s="71">
        <f>DatosDelitos!B143</f>
        <v>0</v>
      </c>
      <c r="E26" s="72">
        <f>DatosDelitos!G143</f>
        <v>0</v>
      </c>
      <c r="F26" s="72">
        <f>DatosDelitos!H143</f>
        <v>0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0</v>
      </c>
    </row>
    <row r="27" spans="2:12" ht="38.25" customHeight="1" x14ac:dyDescent="0.2">
      <c r="B27" s="224" t="s">
        <v>917</v>
      </c>
      <c r="C27" s="224"/>
      <c r="D27" s="71">
        <f>DatosDelitos!B146</f>
        <v>36</v>
      </c>
      <c r="E27" s="72">
        <f>DatosDelitos!G146</f>
        <v>3</v>
      </c>
      <c r="F27" s="72">
        <f>DatosDelitos!H146</f>
        <v>4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9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16</v>
      </c>
      <c r="E28" s="72">
        <f>DatosDelitos!G155+SUM(DatosDelitos!G166:G171)</f>
        <v>11</v>
      </c>
      <c r="F28" s="72">
        <f>DatosDelitos!H155+SUM(DatosDelitos!H166:H171)</f>
        <v>4</v>
      </c>
      <c r="G28" s="72">
        <f>DatosDelitos!I155+SUM(DatosDelitos!I166:I171)</f>
        <v>0</v>
      </c>
      <c r="H28" s="72">
        <f>DatosDelitos!J155+SUM(DatosDelitos!J166:J171)</f>
        <v>1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1</v>
      </c>
      <c r="L28" s="72">
        <f>DatosDelitos!O155+SUM(DatosDelitos!O166:P171)</f>
        <v>4</v>
      </c>
    </row>
    <row r="29" spans="2:12" ht="13.15" customHeight="1" x14ac:dyDescent="0.2">
      <c r="B29" s="224" t="s">
        <v>919</v>
      </c>
      <c r="C29" s="224"/>
      <c r="D29" s="71">
        <f>SUM(DatosDelitos!B172:B176)</f>
        <v>153</v>
      </c>
      <c r="E29" s="72">
        <f>SUM(DatosDelitos!G172:G176)</f>
        <v>95</v>
      </c>
      <c r="F29" s="72">
        <f>SUM(DatosDelitos!H172:H176)</f>
        <v>116</v>
      </c>
      <c r="G29" s="72">
        <f>SUM(DatosDelitos!I172:I176)</f>
        <v>0</v>
      </c>
      <c r="H29" s="72">
        <f>SUM(DatosDelitos!J172:J176)</f>
        <v>0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12</v>
      </c>
      <c r="L29" s="72">
        <f>SUM(DatosDelitos!O172:O176)</f>
        <v>61</v>
      </c>
    </row>
    <row r="30" spans="2:12" ht="13.15" customHeight="1" x14ac:dyDescent="0.2">
      <c r="B30" s="224" t="s">
        <v>920</v>
      </c>
      <c r="C30" s="224"/>
      <c r="D30" s="71">
        <f>DatosDelitos!B177</f>
        <v>740</v>
      </c>
      <c r="E30" s="72">
        <f>DatosDelitos!G177</f>
        <v>536</v>
      </c>
      <c r="F30" s="72">
        <f>DatosDelitos!H177</f>
        <v>493</v>
      </c>
      <c r="G30" s="72">
        <f>DatosDelitos!I177</f>
        <v>0</v>
      </c>
      <c r="H30" s="72">
        <f>DatosDelitos!J177</f>
        <v>2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1759</v>
      </c>
    </row>
    <row r="31" spans="2:12" ht="13.15" customHeight="1" x14ac:dyDescent="0.2">
      <c r="B31" s="224" t="s">
        <v>921</v>
      </c>
      <c r="C31" s="224"/>
      <c r="D31" s="71">
        <f>DatosDelitos!B185</f>
        <v>285</v>
      </c>
      <c r="E31" s="72">
        <f>DatosDelitos!G185</f>
        <v>93</v>
      </c>
      <c r="F31" s="72">
        <f>DatosDelitos!H185</f>
        <v>78</v>
      </c>
      <c r="G31" s="72">
        <f>DatosDelitos!I185</f>
        <v>0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0</v>
      </c>
      <c r="L31" s="72">
        <f>DatosDelitos!O185</f>
        <v>48</v>
      </c>
    </row>
    <row r="32" spans="2:12" ht="13.15" customHeight="1" x14ac:dyDescent="0.2">
      <c r="B32" s="224" t="s">
        <v>922</v>
      </c>
      <c r="C32" s="224"/>
      <c r="D32" s="71">
        <f>DatosDelitos!B200</f>
        <v>20</v>
      </c>
      <c r="E32" s="72">
        <f>DatosDelitos!G200</f>
        <v>6</v>
      </c>
      <c r="F32" s="72">
        <f>DatosDelitos!H200</f>
        <v>10</v>
      </c>
      <c r="G32" s="72">
        <f>DatosDelitos!I200</f>
        <v>0</v>
      </c>
      <c r="H32" s="72">
        <f>DatosDelitos!J200</f>
        <v>0</v>
      </c>
      <c r="I32" s="72">
        <f>DatosDelitos!K200</f>
        <v>0</v>
      </c>
      <c r="J32" s="72">
        <f>DatosDelitos!L200</f>
        <v>0</v>
      </c>
      <c r="K32" s="72">
        <f>DatosDelitos!N200</f>
        <v>0</v>
      </c>
      <c r="L32" s="72">
        <f>DatosDelitos!O200</f>
        <v>5</v>
      </c>
    </row>
    <row r="33" spans="2:13" ht="13.15" customHeight="1" x14ac:dyDescent="0.2">
      <c r="B33" s="224" t="s">
        <v>923</v>
      </c>
      <c r="C33" s="224"/>
      <c r="D33" s="71">
        <f>DatosDelitos!B220</f>
        <v>316</v>
      </c>
      <c r="E33" s="72">
        <f>DatosDelitos!G220</f>
        <v>121</v>
      </c>
      <c r="F33" s="72">
        <f>DatosDelitos!H220</f>
        <v>119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0</v>
      </c>
      <c r="K33" s="72">
        <f>DatosDelitos!N220</f>
        <v>22</v>
      </c>
      <c r="L33" s="72">
        <f>DatosDelitos!O220</f>
        <v>186</v>
      </c>
    </row>
    <row r="34" spans="2:13" ht="13.15" customHeight="1" x14ac:dyDescent="0.2">
      <c r="B34" s="224" t="s">
        <v>924</v>
      </c>
      <c r="C34" s="224"/>
      <c r="D34" s="71">
        <f>DatosDelitos!B241</f>
        <v>2</v>
      </c>
      <c r="E34" s="72">
        <f>DatosDelitos!G241</f>
        <v>2</v>
      </c>
      <c r="F34" s="72">
        <f>DatosDelitos!H241</f>
        <v>1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0</v>
      </c>
    </row>
    <row r="35" spans="2:13" ht="13.15" customHeight="1" x14ac:dyDescent="0.2">
      <c r="B35" s="224" t="s">
        <v>925</v>
      </c>
      <c r="C35" s="224"/>
      <c r="D35" s="71">
        <f>DatosDelitos!B268</f>
        <v>292</v>
      </c>
      <c r="E35" s="72">
        <f>DatosDelitos!G268</f>
        <v>249</v>
      </c>
      <c r="F35" s="72">
        <f>DatosDelitos!H268</f>
        <v>134</v>
      </c>
      <c r="G35" s="72">
        <f>DatosDelitos!I268</f>
        <v>0</v>
      </c>
      <c r="H35" s="72">
        <f>DatosDelitos!J268</f>
        <v>0</v>
      </c>
      <c r="I35" s="72">
        <f>DatosDelitos!K268</f>
        <v>0</v>
      </c>
      <c r="J35" s="72">
        <f>DatosDelitos!L268</f>
        <v>0</v>
      </c>
      <c r="K35" s="72">
        <f>DatosDelitos!N268</f>
        <v>2</v>
      </c>
      <c r="L35" s="72">
        <f>DatosDelitos!O268</f>
        <v>101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0</v>
      </c>
      <c r="E37" s="72">
        <f>DatosDelitos!G302</f>
        <v>0</v>
      </c>
      <c r="F37" s="72">
        <f>DatosDelitos!H302</f>
        <v>0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15</v>
      </c>
      <c r="E38" s="72">
        <f>DatosDelitos!G309+DatosDelitos!G315+DatosDelitos!G317</f>
        <v>13</v>
      </c>
      <c r="F38" s="72">
        <f>DatosDelitos!H309+DatosDelitos!H315+DatosDelitos!H317</f>
        <v>14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2</v>
      </c>
    </row>
    <row r="39" spans="2:13" ht="13.15" customHeight="1" x14ac:dyDescent="0.2">
      <c r="B39" s="224" t="s">
        <v>929</v>
      </c>
      <c r="C39" s="224"/>
      <c r="D39" s="71">
        <f>DatosDelitos!B320</f>
        <v>2319</v>
      </c>
      <c r="E39" s="72">
        <f>DatosDelitos!G320</f>
        <v>0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0</v>
      </c>
    </row>
    <row r="40" spans="2:13" ht="13.15" customHeight="1" x14ac:dyDescent="0.2">
      <c r="B40" s="224" t="s">
        <v>930</v>
      </c>
      <c r="C40" s="224"/>
      <c r="D40" s="71">
        <f>DatosDelitos!B322</f>
        <v>0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0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14058</v>
      </c>
      <c r="E42" s="74">
        <f t="shared" ref="E42:L42" si="0">SUM(E11:E41)</f>
        <v>2502</v>
      </c>
      <c r="F42" s="74">
        <f t="shared" si="0"/>
        <v>2139</v>
      </c>
      <c r="G42" s="74">
        <f t="shared" si="0"/>
        <v>31</v>
      </c>
      <c r="H42" s="74">
        <f t="shared" si="0"/>
        <v>31</v>
      </c>
      <c r="I42" s="74">
        <f t="shared" si="0"/>
        <v>5</v>
      </c>
      <c r="J42" s="74">
        <f t="shared" si="0"/>
        <v>3</v>
      </c>
      <c r="K42" s="74">
        <f t="shared" si="0"/>
        <v>103</v>
      </c>
      <c r="L42" s="74">
        <f t="shared" si="0"/>
        <v>3116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67</v>
      </c>
      <c r="E49" s="77">
        <f>DatosDelitos!F13-DatosDelitos!F17</f>
        <v>35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0</v>
      </c>
      <c r="E53" s="77">
        <f>DatosDelitos!F17+DatosDelitos!F44</f>
        <v>0</v>
      </c>
    </row>
    <row r="54" spans="2:5" ht="13.15" customHeight="1" x14ac:dyDescent="0.25">
      <c r="B54" s="226" t="s">
        <v>907</v>
      </c>
      <c r="C54" s="226"/>
      <c r="D54" s="77">
        <f>DatosDelitos!E30</f>
        <v>128</v>
      </c>
      <c r="E54" s="77">
        <f>DatosDelitos!F30</f>
        <v>64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2</v>
      </c>
      <c r="E56" s="77">
        <f>DatosDelitos!F50</f>
        <v>2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1</v>
      </c>
      <c r="E58" s="77">
        <f>DatosDelitos!F74</f>
        <v>0</v>
      </c>
    </row>
    <row r="59" spans="2:5" ht="13.15" customHeight="1" x14ac:dyDescent="0.25">
      <c r="B59" s="226" t="s">
        <v>912</v>
      </c>
      <c r="C59" s="226"/>
      <c r="D59" s="77">
        <f>DatosDelitos!E81</f>
        <v>47</v>
      </c>
      <c r="E59" s="77">
        <f>DatosDelitos!F81</f>
        <v>15</v>
      </c>
    </row>
    <row r="60" spans="2:5" ht="13.15" customHeight="1" x14ac:dyDescent="0.25">
      <c r="B60" s="226" t="s">
        <v>913</v>
      </c>
      <c r="C60" s="226"/>
      <c r="D60" s="77">
        <f>DatosDelitos!E84</f>
        <v>5</v>
      </c>
      <c r="E60" s="77">
        <f>DatosDelitos!F84</f>
        <v>4</v>
      </c>
    </row>
    <row r="61" spans="2:5" ht="13.15" customHeight="1" x14ac:dyDescent="0.25">
      <c r="B61" s="226" t="s">
        <v>639</v>
      </c>
      <c r="C61" s="226"/>
      <c r="D61" s="77">
        <f>DatosDelitos!E96</f>
        <v>100</v>
      </c>
      <c r="E61" s="77">
        <f>DatosDelitos!F96</f>
        <v>33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1</v>
      </c>
      <c r="E65" s="77">
        <f>DatosDelitos!F146</f>
        <v>1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0</v>
      </c>
      <c r="E66" s="78">
        <f>DatosDelitos!F155+SUM(DatosDelitos!F166:G171)</f>
        <v>11</v>
      </c>
    </row>
    <row r="67" spans="2:5" ht="13.15" customHeight="1" x14ac:dyDescent="0.25">
      <c r="B67" s="226" t="s">
        <v>919</v>
      </c>
      <c r="C67" s="226"/>
      <c r="D67" s="77">
        <f>SUM(DatosDelitos!E172:F176)</f>
        <v>4</v>
      </c>
      <c r="E67" s="77">
        <f>SUM(DatosDelitos!F172:G176)</f>
        <v>97</v>
      </c>
    </row>
    <row r="68" spans="2:5" ht="13.15" customHeight="1" x14ac:dyDescent="0.25">
      <c r="B68" s="226" t="s">
        <v>920</v>
      </c>
      <c r="C68" s="226"/>
      <c r="D68" s="77">
        <f>DatosDelitos!E177</f>
        <v>1849</v>
      </c>
      <c r="E68" s="77">
        <f>DatosDelitos!F177</f>
        <v>1647</v>
      </c>
    </row>
    <row r="69" spans="2:5" ht="13.15" customHeight="1" x14ac:dyDescent="0.25">
      <c r="B69" s="226" t="s">
        <v>921</v>
      </c>
      <c r="C69" s="226"/>
      <c r="D69" s="77">
        <f>DatosDelitos!E185</f>
        <v>11</v>
      </c>
      <c r="E69" s="77">
        <f>DatosDelitos!F185</f>
        <v>5</v>
      </c>
    </row>
    <row r="70" spans="2:5" ht="13.15" customHeight="1" x14ac:dyDescent="0.25">
      <c r="B70" s="226" t="s">
        <v>922</v>
      </c>
      <c r="C70" s="226"/>
      <c r="D70" s="77">
        <f>DatosDelitos!E200</f>
        <v>3</v>
      </c>
      <c r="E70" s="77">
        <f>DatosDelitos!F200</f>
        <v>2</v>
      </c>
    </row>
    <row r="71" spans="2:5" ht="13.15" customHeight="1" x14ac:dyDescent="0.25">
      <c r="B71" s="226" t="s">
        <v>923</v>
      </c>
      <c r="C71" s="226"/>
      <c r="D71" s="77">
        <f>DatosDelitos!E220</f>
        <v>72</v>
      </c>
      <c r="E71" s="77">
        <f>DatosDelitos!F220</f>
        <v>69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69</v>
      </c>
      <c r="E73" s="77">
        <f>DatosDelitos!F268</f>
        <v>35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0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2359</v>
      </c>
      <c r="E80" s="77">
        <f>SUM(E48:E79)</f>
        <v>2020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1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2</v>
      </c>
    </row>
    <row r="90" spans="2:13" ht="13.15" customHeight="1" x14ac:dyDescent="0.25">
      <c r="B90" s="226" t="s">
        <v>907</v>
      </c>
      <c r="C90" s="226"/>
      <c r="D90" s="77">
        <f>DatosDelitos!M30</f>
        <v>3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6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2</v>
      </c>
    </row>
    <row r="95" spans="2:13" ht="13.15" customHeight="1" x14ac:dyDescent="0.25">
      <c r="B95" s="226" t="s">
        <v>912</v>
      </c>
      <c r="C95" s="226"/>
      <c r="D95" s="77">
        <f>DatosDelitos!M81</f>
        <v>0</v>
      </c>
    </row>
    <row r="96" spans="2:13" ht="13.15" customHeight="1" x14ac:dyDescent="0.25">
      <c r="B96" s="226" t="s">
        <v>913</v>
      </c>
      <c r="C96" s="226"/>
      <c r="D96" s="77">
        <f>DatosDelitos!M84</f>
        <v>0</v>
      </c>
    </row>
    <row r="97" spans="2:4" ht="13.15" customHeight="1" x14ac:dyDescent="0.25">
      <c r="B97" s="226" t="s">
        <v>639</v>
      </c>
      <c r="C97" s="226"/>
      <c r="D97" s="77">
        <f>DatosDelitos!M96</f>
        <v>7</v>
      </c>
    </row>
    <row r="98" spans="2:4" ht="27" customHeight="1" x14ac:dyDescent="0.25">
      <c r="B98" s="226" t="s">
        <v>935</v>
      </c>
      <c r="C98" s="226"/>
      <c r="D98" s="77">
        <f>DatosDelitos!M130</f>
        <v>0</v>
      </c>
    </row>
    <row r="99" spans="2:4" ht="13.15" customHeight="1" x14ac:dyDescent="0.25">
      <c r="B99" s="226" t="s">
        <v>915</v>
      </c>
      <c r="C99" s="226"/>
      <c r="D99" s="77">
        <f>DatosDelitos!M136</f>
        <v>2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0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0</v>
      </c>
    </row>
    <row r="103" spans="2:4" ht="13.15" customHeight="1" x14ac:dyDescent="0.25">
      <c r="B103" s="226" t="s">
        <v>845</v>
      </c>
      <c r="C103" s="226"/>
      <c r="D103" s="77">
        <f>SUM(DatosDelitos!M150:N154)</f>
        <v>10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1</v>
      </c>
    </row>
    <row r="105" spans="2:4" ht="13.15" customHeight="1" x14ac:dyDescent="0.25">
      <c r="B105" s="226" t="s">
        <v>939</v>
      </c>
      <c r="C105" s="226"/>
      <c r="D105" s="77">
        <f>SUM(DatosDelitos!M160:N164)</f>
        <v>1</v>
      </c>
    </row>
    <row r="106" spans="2:4" ht="13.15" customHeight="1" x14ac:dyDescent="0.25">
      <c r="B106" s="226" t="s">
        <v>919</v>
      </c>
      <c r="C106" s="226"/>
      <c r="D106" s="77">
        <f>SUM(DatosDelitos!M172:N176)</f>
        <v>12</v>
      </c>
    </row>
    <row r="107" spans="2:4" ht="13.15" customHeight="1" x14ac:dyDescent="0.25">
      <c r="B107" s="226" t="s">
        <v>920</v>
      </c>
      <c r="C107" s="226"/>
      <c r="D107" s="77">
        <f>DatosDelitos!M177</f>
        <v>0</v>
      </c>
    </row>
    <row r="108" spans="2:4" ht="13.15" customHeight="1" x14ac:dyDescent="0.25">
      <c r="B108" s="226" t="s">
        <v>921</v>
      </c>
      <c r="C108" s="226"/>
      <c r="D108" s="77">
        <f>DatosDelitos!M185</f>
        <v>2</v>
      </c>
    </row>
    <row r="109" spans="2:4" ht="13.15" customHeight="1" x14ac:dyDescent="0.25">
      <c r="B109" s="226" t="s">
        <v>922</v>
      </c>
      <c r="C109" s="226"/>
      <c r="D109" s="77">
        <f>DatosDelitos!M200</f>
        <v>10</v>
      </c>
    </row>
    <row r="110" spans="2:4" ht="13.15" customHeight="1" x14ac:dyDescent="0.25">
      <c r="B110" s="226" t="s">
        <v>923</v>
      </c>
      <c r="C110" s="226"/>
      <c r="D110" s="77">
        <f>DatosDelitos!M220</f>
        <v>3</v>
      </c>
    </row>
    <row r="111" spans="2:4" ht="13.15" customHeight="1" x14ac:dyDescent="0.25">
      <c r="B111" s="226" t="s">
        <v>924</v>
      </c>
      <c r="C111" s="226"/>
      <c r="D111" s="77">
        <f>DatosDelitos!M241</f>
        <v>4</v>
      </c>
    </row>
    <row r="112" spans="2:4" ht="13.15" customHeight="1" x14ac:dyDescent="0.25">
      <c r="B112" s="226" t="s">
        <v>925</v>
      </c>
      <c r="C112" s="226"/>
      <c r="D112" s="77">
        <f>DatosDelitos!M268</f>
        <v>1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69</v>
      </c>
    </row>
    <row r="117" spans="2:4" ht="13.9" customHeight="1" x14ac:dyDescent="0.25">
      <c r="B117" s="226" t="s">
        <v>929</v>
      </c>
      <c r="C117" s="226"/>
      <c r="D117" s="77">
        <f>DatosDelitos!M320</f>
        <v>1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137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19</v>
      </c>
      <c r="C5" s="29">
        <v>13</v>
      </c>
      <c r="D5" s="30">
        <v>0.46153846153846201</v>
      </c>
      <c r="E5" s="29">
        <v>0</v>
      </c>
      <c r="F5" s="29">
        <v>0</v>
      </c>
      <c r="G5" s="29">
        <v>0</v>
      </c>
      <c r="H5" s="29">
        <v>1</v>
      </c>
      <c r="I5" s="29">
        <v>4</v>
      </c>
      <c r="J5" s="29">
        <v>6</v>
      </c>
      <c r="K5" s="29">
        <v>1</v>
      </c>
      <c r="L5" s="29">
        <v>0</v>
      </c>
      <c r="M5" s="29">
        <v>0</v>
      </c>
      <c r="N5" s="29">
        <v>9</v>
      </c>
      <c r="O5" s="29">
        <v>6</v>
      </c>
    </row>
    <row r="6" spans="1:15" x14ac:dyDescent="0.25">
      <c r="A6" s="12" t="s">
        <v>302</v>
      </c>
      <c r="B6" s="13">
        <v>9</v>
      </c>
      <c r="C6" s="13">
        <v>5</v>
      </c>
      <c r="D6" s="31">
        <v>0.8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4</v>
      </c>
      <c r="K6" s="13">
        <v>1</v>
      </c>
      <c r="L6" s="13">
        <v>0</v>
      </c>
      <c r="M6" s="13">
        <v>0</v>
      </c>
      <c r="N6" s="13">
        <v>8</v>
      </c>
      <c r="O6" s="23">
        <v>3</v>
      </c>
    </row>
    <row r="7" spans="1:15" x14ac:dyDescent="0.25">
      <c r="A7" s="12" t="s">
        <v>303</v>
      </c>
      <c r="B7" s="13">
        <v>3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0</v>
      </c>
      <c r="L7" s="13">
        <v>0</v>
      </c>
      <c r="M7" s="13">
        <v>0</v>
      </c>
      <c r="N7" s="13">
        <v>1</v>
      </c>
      <c r="O7" s="23">
        <v>3</v>
      </c>
    </row>
    <row r="8" spans="1:15" x14ac:dyDescent="0.25">
      <c r="A8" s="12" t="s">
        <v>304</v>
      </c>
      <c r="B8" s="13">
        <v>1</v>
      </c>
      <c r="C8" s="13">
        <v>3</v>
      </c>
      <c r="D8" s="31">
        <v>-0.66666666666666696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305</v>
      </c>
      <c r="B9" s="13">
        <v>6</v>
      </c>
      <c r="C9" s="13">
        <v>5</v>
      </c>
      <c r="D9" s="31">
        <v>0.2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3947</v>
      </c>
      <c r="C13" s="29">
        <v>3801</v>
      </c>
      <c r="D13" s="30">
        <v>3.8410944488292603E-2</v>
      </c>
      <c r="E13" s="29">
        <v>67</v>
      </c>
      <c r="F13" s="29">
        <v>35</v>
      </c>
      <c r="G13" s="29">
        <v>257</v>
      </c>
      <c r="H13" s="29">
        <v>210</v>
      </c>
      <c r="I13" s="29">
        <v>4</v>
      </c>
      <c r="J13" s="29">
        <v>5</v>
      </c>
      <c r="K13" s="29">
        <v>2</v>
      </c>
      <c r="L13" s="29">
        <v>1</v>
      </c>
      <c r="M13" s="29">
        <v>3</v>
      </c>
      <c r="N13" s="29">
        <v>8</v>
      </c>
      <c r="O13" s="29">
        <v>163</v>
      </c>
    </row>
    <row r="14" spans="1:15" x14ac:dyDescent="0.25">
      <c r="A14" s="12" t="s">
        <v>309</v>
      </c>
      <c r="B14" s="13">
        <v>1917</v>
      </c>
      <c r="C14" s="13">
        <v>1941</v>
      </c>
      <c r="D14" s="31">
        <v>-1.2364760432766599E-2</v>
      </c>
      <c r="E14" s="13">
        <v>63</v>
      </c>
      <c r="F14" s="13">
        <v>33</v>
      </c>
      <c r="G14" s="13">
        <v>249</v>
      </c>
      <c r="H14" s="13">
        <v>200</v>
      </c>
      <c r="I14" s="13">
        <v>4</v>
      </c>
      <c r="J14" s="13">
        <v>4</v>
      </c>
      <c r="K14" s="13">
        <v>2</v>
      </c>
      <c r="L14" s="13">
        <v>1</v>
      </c>
      <c r="M14" s="13">
        <v>1</v>
      </c>
      <c r="N14" s="13">
        <v>5</v>
      </c>
      <c r="O14" s="23">
        <v>155</v>
      </c>
    </row>
    <row r="15" spans="1:15" x14ac:dyDescent="0.25">
      <c r="A15" s="12" t="s">
        <v>310</v>
      </c>
      <c r="B15" s="13">
        <v>0</v>
      </c>
      <c r="C15" s="13">
        <v>6</v>
      </c>
      <c r="D15" s="31">
        <v>-1</v>
      </c>
      <c r="E15" s="13">
        <v>0</v>
      </c>
      <c r="F15" s="13">
        <v>0</v>
      </c>
      <c r="G15" s="13">
        <v>0</v>
      </c>
      <c r="H15" s="13">
        <v>2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311</v>
      </c>
      <c r="B16" s="13">
        <v>854</v>
      </c>
      <c r="C16" s="13">
        <v>866</v>
      </c>
      <c r="D16" s="31">
        <v>-1.38568129330254E-2</v>
      </c>
      <c r="E16" s="13">
        <v>4</v>
      </c>
      <c r="F16" s="13">
        <v>2</v>
      </c>
      <c r="G16" s="13">
        <v>8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6</v>
      </c>
    </row>
    <row r="17" spans="1:15" x14ac:dyDescent="0.25">
      <c r="A17" s="12" t="s">
        <v>312</v>
      </c>
      <c r="B17" s="13">
        <v>1176</v>
      </c>
      <c r="C17" s="13">
        <v>988</v>
      </c>
      <c r="D17" s="31">
        <v>0.19028340080971701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3">
        <v>3</v>
      </c>
      <c r="O17" s="23">
        <v>0</v>
      </c>
    </row>
    <row r="18" spans="1:15" x14ac:dyDescent="0.25">
      <c r="A18" s="12" t="s">
        <v>313</v>
      </c>
      <c r="B18" s="13">
        <v>0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709</v>
      </c>
      <c r="C30" s="29">
        <v>865</v>
      </c>
      <c r="D30" s="30">
        <v>-0.18034682080924899</v>
      </c>
      <c r="E30" s="29">
        <v>128</v>
      </c>
      <c r="F30" s="29">
        <v>64</v>
      </c>
      <c r="G30" s="29">
        <v>245</v>
      </c>
      <c r="H30" s="29">
        <v>241</v>
      </c>
      <c r="I30" s="29">
        <v>4</v>
      </c>
      <c r="J30" s="29">
        <v>4</v>
      </c>
      <c r="K30" s="29">
        <v>1</v>
      </c>
      <c r="L30" s="29">
        <v>0</v>
      </c>
      <c r="M30" s="29">
        <v>3</v>
      </c>
      <c r="N30" s="29">
        <v>12</v>
      </c>
      <c r="O30" s="29">
        <v>185</v>
      </c>
    </row>
    <row r="31" spans="1:15" x14ac:dyDescent="0.25">
      <c r="A31" s="12" t="s">
        <v>326</v>
      </c>
      <c r="B31" s="13">
        <v>13</v>
      </c>
      <c r="C31" s="13">
        <v>10</v>
      </c>
      <c r="D31" s="31">
        <v>0.3</v>
      </c>
      <c r="E31" s="13">
        <v>0</v>
      </c>
      <c r="F31" s="13">
        <v>0</v>
      </c>
      <c r="G31" s="13">
        <v>7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3</v>
      </c>
    </row>
    <row r="32" spans="1:15" x14ac:dyDescent="0.25">
      <c r="A32" s="12" t="s">
        <v>327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4</v>
      </c>
      <c r="O32" s="23">
        <v>0</v>
      </c>
    </row>
    <row r="33" spans="1:15" x14ac:dyDescent="0.25">
      <c r="A33" s="12" t="s">
        <v>328</v>
      </c>
      <c r="B33" s="13">
        <v>303</v>
      </c>
      <c r="C33" s="13">
        <v>353</v>
      </c>
      <c r="D33" s="31">
        <v>-0.14164305949008499</v>
      </c>
      <c r="E33" s="13">
        <v>10</v>
      </c>
      <c r="F33" s="13">
        <v>8</v>
      </c>
      <c r="G33" s="13">
        <v>50</v>
      </c>
      <c r="H33" s="13">
        <v>46</v>
      </c>
      <c r="I33" s="13">
        <v>4</v>
      </c>
      <c r="J33" s="13">
        <v>1</v>
      </c>
      <c r="K33" s="13">
        <v>0</v>
      </c>
      <c r="L33" s="13">
        <v>0</v>
      </c>
      <c r="M33" s="13">
        <v>2</v>
      </c>
      <c r="N33" s="13">
        <v>0</v>
      </c>
      <c r="O33" s="23">
        <v>23</v>
      </c>
    </row>
    <row r="34" spans="1:15" x14ac:dyDescent="0.25">
      <c r="A34" s="12" t="s">
        <v>329</v>
      </c>
      <c r="B34" s="13">
        <v>11</v>
      </c>
      <c r="C34" s="13">
        <v>29</v>
      </c>
      <c r="D34" s="31">
        <v>-0.62068965517241403</v>
      </c>
      <c r="E34" s="13">
        <v>2</v>
      </c>
      <c r="F34" s="13">
        <v>1</v>
      </c>
      <c r="G34" s="13">
        <v>7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</v>
      </c>
    </row>
    <row r="35" spans="1:15" x14ac:dyDescent="0.25">
      <c r="A35" s="12" t="s">
        <v>330</v>
      </c>
      <c r="B35" s="13">
        <v>205</v>
      </c>
      <c r="C35" s="13">
        <v>189</v>
      </c>
      <c r="D35" s="31">
        <v>8.4656084656084707E-2</v>
      </c>
      <c r="E35" s="13">
        <v>1</v>
      </c>
      <c r="F35" s="13">
        <v>1</v>
      </c>
      <c r="G35" s="13">
        <v>21</v>
      </c>
      <c r="H35" s="13">
        <v>13</v>
      </c>
      <c r="I35" s="13">
        <v>0</v>
      </c>
      <c r="J35" s="13">
        <v>1</v>
      </c>
      <c r="K35" s="13">
        <v>0</v>
      </c>
      <c r="L35" s="13">
        <v>0</v>
      </c>
      <c r="M35" s="13">
        <v>1</v>
      </c>
      <c r="N35" s="13">
        <v>0</v>
      </c>
      <c r="O35" s="23">
        <v>2</v>
      </c>
    </row>
    <row r="36" spans="1:15" x14ac:dyDescent="0.25">
      <c r="A36" s="12" t="s">
        <v>331</v>
      </c>
      <c r="B36" s="13">
        <v>126</v>
      </c>
      <c r="C36" s="13">
        <v>157</v>
      </c>
      <c r="D36" s="31">
        <v>-0.19745222929936301</v>
      </c>
      <c r="E36" s="13">
        <v>73</v>
      </c>
      <c r="F36" s="13">
        <v>14</v>
      </c>
      <c r="G36" s="13">
        <v>122</v>
      </c>
      <c r="H36" s="13">
        <v>144</v>
      </c>
      <c r="I36" s="13">
        <v>0</v>
      </c>
      <c r="J36" s="13">
        <v>2</v>
      </c>
      <c r="K36" s="13">
        <v>1</v>
      </c>
      <c r="L36" s="13">
        <v>0</v>
      </c>
      <c r="M36" s="13">
        <v>0</v>
      </c>
      <c r="N36" s="13">
        <v>7</v>
      </c>
      <c r="O36" s="23">
        <v>111</v>
      </c>
    </row>
    <row r="37" spans="1:15" x14ac:dyDescent="0.25">
      <c r="A37" s="12" t="s">
        <v>332</v>
      </c>
      <c r="B37" s="13">
        <v>50</v>
      </c>
      <c r="C37" s="13">
        <v>53</v>
      </c>
      <c r="D37" s="31">
        <v>-5.6603773584905703E-2</v>
      </c>
      <c r="E37" s="13">
        <v>42</v>
      </c>
      <c r="F37" s="13">
        <v>40</v>
      </c>
      <c r="G37" s="13">
        <v>38</v>
      </c>
      <c r="H37" s="13">
        <v>30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3">
        <v>43</v>
      </c>
    </row>
    <row r="38" spans="1:15" x14ac:dyDescent="0.25">
      <c r="A38" s="12" t="s">
        <v>333</v>
      </c>
      <c r="B38" s="13">
        <v>0</v>
      </c>
      <c r="C38" s="13">
        <v>20</v>
      </c>
      <c r="D38" s="31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0</v>
      </c>
      <c r="C41" s="13">
        <v>54</v>
      </c>
      <c r="D41" s="31">
        <v>-1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8" t="s">
        <v>337</v>
      </c>
      <c r="B42" s="29">
        <v>63</v>
      </c>
      <c r="C42" s="29">
        <v>43</v>
      </c>
      <c r="D42" s="30">
        <v>0.46511627906976699</v>
      </c>
      <c r="E42" s="29">
        <v>0</v>
      </c>
      <c r="F42" s="29">
        <v>0</v>
      </c>
      <c r="G42" s="29">
        <v>0</v>
      </c>
      <c r="H42" s="29">
        <v>1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7</v>
      </c>
      <c r="O42" s="29">
        <v>0</v>
      </c>
    </row>
    <row r="43" spans="1:15" x14ac:dyDescent="0.25">
      <c r="A43" s="12" t="s">
        <v>338</v>
      </c>
      <c r="B43" s="13">
        <v>1</v>
      </c>
      <c r="C43" s="13">
        <v>4</v>
      </c>
      <c r="D43" s="31">
        <v>-0.75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60</v>
      </c>
      <c r="C44" s="13">
        <v>34</v>
      </c>
      <c r="D44" s="31">
        <v>0.76470588235294101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7</v>
      </c>
      <c r="O44" s="23">
        <v>0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1</v>
      </c>
      <c r="D46" s="31">
        <v>1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0</v>
      </c>
      <c r="C48" s="13">
        <v>4</v>
      </c>
      <c r="D48" s="31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168</v>
      </c>
      <c r="C50" s="29">
        <v>165</v>
      </c>
      <c r="D50" s="30">
        <v>1.8181818181818198E-2</v>
      </c>
      <c r="E50" s="29">
        <v>2</v>
      </c>
      <c r="F50" s="29">
        <v>2</v>
      </c>
      <c r="G50" s="29">
        <v>41</v>
      </c>
      <c r="H50" s="29">
        <v>28</v>
      </c>
      <c r="I50" s="29">
        <v>18</v>
      </c>
      <c r="J50" s="29">
        <v>13</v>
      </c>
      <c r="K50" s="29">
        <v>0</v>
      </c>
      <c r="L50" s="29">
        <v>0</v>
      </c>
      <c r="M50" s="29">
        <v>6</v>
      </c>
      <c r="N50" s="29">
        <v>9</v>
      </c>
      <c r="O50" s="29">
        <v>25</v>
      </c>
    </row>
    <row r="51" spans="1:15" x14ac:dyDescent="0.25">
      <c r="A51" s="12" t="s">
        <v>346</v>
      </c>
      <c r="B51" s="13">
        <v>79</v>
      </c>
      <c r="C51" s="13">
        <v>67</v>
      </c>
      <c r="D51" s="31">
        <v>0.17910447761194001</v>
      </c>
      <c r="E51" s="13">
        <v>0</v>
      </c>
      <c r="F51" s="13">
        <v>0</v>
      </c>
      <c r="G51" s="13">
        <v>8</v>
      </c>
      <c r="H51" s="13">
        <v>5</v>
      </c>
      <c r="I51" s="13">
        <v>14</v>
      </c>
      <c r="J51" s="13">
        <v>8</v>
      </c>
      <c r="K51" s="13">
        <v>0</v>
      </c>
      <c r="L51" s="13">
        <v>0</v>
      </c>
      <c r="M51" s="13">
        <v>0</v>
      </c>
      <c r="N51" s="13">
        <v>5</v>
      </c>
      <c r="O51" s="23">
        <v>11</v>
      </c>
    </row>
    <row r="52" spans="1:15" x14ac:dyDescent="0.25">
      <c r="A52" s="12" t="s">
        <v>347</v>
      </c>
      <c r="B52" s="13">
        <v>5</v>
      </c>
      <c r="C52" s="13">
        <v>3</v>
      </c>
      <c r="D52" s="31">
        <v>0.66666666666666696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3">
        <v>1</v>
      </c>
    </row>
    <row r="53" spans="1:15" x14ac:dyDescent="0.25">
      <c r="A53" s="12" t="s">
        <v>348</v>
      </c>
      <c r="B53" s="13">
        <v>49</v>
      </c>
      <c r="C53" s="13">
        <v>63</v>
      </c>
      <c r="D53" s="31">
        <v>-0.22222222222222199</v>
      </c>
      <c r="E53" s="13">
        <v>2</v>
      </c>
      <c r="F53" s="13">
        <v>2</v>
      </c>
      <c r="G53" s="13">
        <v>22</v>
      </c>
      <c r="H53" s="13">
        <v>17</v>
      </c>
      <c r="I53" s="13">
        <v>2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23">
        <v>12</v>
      </c>
    </row>
    <row r="54" spans="1:15" x14ac:dyDescent="0.25">
      <c r="A54" s="12" t="s">
        <v>349</v>
      </c>
      <c r="B54" s="13">
        <v>2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2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6</v>
      </c>
      <c r="C56" s="13">
        <v>4</v>
      </c>
      <c r="D56" s="31">
        <v>0.5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10</v>
      </c>
      <c r="C57" s="13">
        <v>14</v>
      </c>
      <c r="D57" s="31">
        <v>-0.28571428571428598</v>
      </c>
      <c r="E57" s="13">
        <v>0</v>
      </c>
      <c r="F57" s="13">
        <v>0</v>
      </c>
      <c r="G57" s="13">
        <v>4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0</v>
      </c>
      <c r="C58" s="13">
        <v>1</v>
      </c>
      <c r="D58" s="31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1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4</v>
      </c>
      <c r="C60" s="13">
        <v>0</v>
      </c>
      <c r="D60" s="31">
        <v>0</v>
      </c>
      <c r="E60" s="13">
        <v>0</v>
      </c>
      <c r="F60" s="13">
        <v>0</v>
      </c>
      <c r="G60" s="13">
        <v>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23">
        <v>0</v>
      </c>
    </row>
    <row r="61" spans="1:15" x14ac:dyDescent="0.25">
      <c r="A61" s="12" t="s">
        <v>356</v>
      </c>
      <c r="B61" s="13">
        <v>0</v>
      </c>
      <c r="C61" s="13">
        <v>2</v>
      </c>
      <c r="D61" s="31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7</v>
      </c>
      <c r="C62" s="13">
        <v>3</v>
      </c>
      <c r="D62" s="31">
        <v>1.3333333333333299</v>
      </c>
      <c r="E62" s="13">
        <v>0</v>
      </c>
      <c r="F62" s="13">
        <v>0</v>
      </c>
      <c r="G62" s="13">
        <v>3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</v>
      </c>
      <c r="C63" s="13">
        <v>1</v>
      </c>
      <c r="D63" s="31">
        <v>3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23">
        <v>0</v>
      </c>
    </row>
    <row r="64" spans="1:15" x14ac:dyDescent="0.25">
      <c r="A64" s="12" t="s">
        <v>359</v>
      </c>
      <c r="B64" s="13">
        <v>0</v>
      </c>
      <c r="C64" s="13">
        <v>1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1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2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5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0</v>
      </c>
      <c r="C72" s="29">
        <v>1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0</v>
      </c>
      <c r="C73" s="13">
        <v>1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68</v>
      </c>
      <c r="C74" s="29">
        <v>57</v>
      </c>
      <c r="D74" s="30">
        <v>0.19298245614035101</v>
      </c>
      <c r="E74" s="29">
        <v>1</v>
      </c>
      <c r="F74" s="29">
        <v>0</v>
      </c>
      <c r="G74" s="29">
        <v>8</v>
      </c>
      <c r="H74" s="29">
        <v>31</v>
      </c>
      <c r="I74" s="29">
        <v>0</v>
      </c>
      <c r="J74" s="29">
        <v>0</v>
      </c>
      <c r="K74" s="29">
        <v>1</v>
      </c>
      <c r="L74" s="29">
        <v>2</v>
      </c>
      <c r="M74" s="29">
        <v>2</v>
      </c>
      <c r="N74" s="29">
        <v>0</v>
      </c>
      <c r="O74" s="29">
        <v>5</v>
      </c>
    </row>
    <row r="75" spans="1:15" x14ac:dyDescent="0.25">
      <c r="A75" s="12" t="s">
        <v>370</v>
      </c>
      <c r="B75" s="13">
        <v>3</v>
      </c>
      <c r="C75" s="13">
        <v>18</v>
      </c>
      <c r="D75" s="31">
        <v>-0.83333333333333304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27</v>
      </c>
      <c r="C77" s="13">
        <v>27</v>
      </c>
      <c r="D77" s="31">
        <v>0</v>
      </c>
      <c r="E77" s="13">
        <v>1</v>
      </c>
      <c r="F77" s="13">
        <v>0</v>
      </c>
      <c r="G77" s="13">
        <v>8</v>
      </c>
      <c r="H77" s="13">
        <v>9</v>
      </c>
      <c r="I77" s="13">
        <v>0</v>
      </c>
      <c r="J77" s="13">
        <v>0</v>
      </c>
      <c r="K77" s="13">
        <v>1</v>
      </c>
      <c r="L77" s="13">
        <v>2</v>
      </c>
      <c r="M77" s="13">
        <v>0</v>
      </c>
      <c r="N77" s="13">
        <v>0</v>
      </c>
      <c r="O77" s="23">
        <v>3</v>
      </c>
    </row>
    <row r="78" spans="1:15" x14ac:dyDescent="0.25">
      <c r="A78" s="12" t="s">
        <v>373</v>
      </c>
      <c r="B78" s="13">
        <v>0</v>
      </c>
      <c r="C78" s="13">
        <v>2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38</v>
      </c>
      <c r="C79" s="13">
        <v>10</v>
      </c>
      <c r="D79" s="31">
        <v>2.8</v>
      </c>
      <c r="E79" s="13">
        <v>0</v>
      </c>
      <c r="F79" s="13">
        <v>0</v>
      </c>
      <c r="G79" s="13">
        <v>0</v>
      </c>
      <c r="H79" s="13">
        <v>22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162</v>
      </c>
      <c r="C81" s="29">
        <v>179</v>
      </c>
      <c r="D81" s="30">
        <v>-9.4972067039106101E-2</v>
      </c>
      <c r="E81" s="29">
        <v>47</v>
      </c>
      <c r="F81" s="29">
        <v>15</v>
      </c>
      <c r="G81" s="29">
        <v>76</v>
      </c>
      <c r="H81" s="29">
        <v>35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1</v>
      </c>
      <c r="O81" s="29">
        <v>32</v>
      </c>
    </row>
    <row r="82" spans="1:15" x14ac:dyDescent="0.25">
      <c r="A82" s="12" t="s">
        <v>377</v>
      </c>
      <c r="B82" s="13">
        <v>21</v>
      </c>
      <c r="C82" s="13">
        <v>30</v>
      </c>
      <c r="D82" s="31">
        <v>-0.3</v>
      </c>
      <c r="E82" s="13">
        <v>0</v>
      </c>
      <c r="F82" s="13">
        <v>0</v>
      </c>
      <c r="G82" s="13">
        <v>3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3</v>
      </c>
    </row>
    <row r="83" spans="1:15" x14ac:dyDescent="0.25">
      <c r="A83" s="12" t="s">
        <v>378</v>
      </c>
      <c r="B83" s="13">
        <v>141</v>
      </c>
      <c r="C83" s="13">
        <v>149</v>
      </c>
      <c r="D83" s="31">
        <v>-5.3691275167785199E-2</v>
      </c>
      <c r="E83" s="13">
        <v>47</v>
      </c>
      <c r="F83" s="13">
        <v>15</v>
      </c>
      <c r="G83" s="13">
        <v>73</v>
      </c>
      <c r="H83" s="13">
        <v>33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1</v>
      </c>
      <c r="O83" s="23">
        <v>29</v>
      </c>
    </row>
    <row r="84" spans="1:15" ht="16.7" customHeight="1" x14ac:dyDescent="0.25">
      <c r="A84" s="28" t="s">
        <v>379</v>
      </c>
      <c r="B84" s="29">
        <v>386</v>
      </c>
      <c r="C84" s="29">
        <v>464</v>
      </c>
      <c r="D84" s="30">
        <v>-0.16810344827586199</v>
      </c>
      <c r="E84" s="29">
        <v>5</v>
      </c>
      <c r="F84" s="29">
        <v>4</v>
      </c>
      <c r="G84" s="29">
        <v>122</v>
      </c>
      <c r="H84" s="29">
        <v>87</v>
      </c>
      <c r="I84" s="29">
        <v>1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73</v>
      </c>
    </row>
    <row r="85" spans="1:15" x14ac:dyDescent="0.25">
      <c r="A85" s="12" t="s">
        <v>380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2</v>
      </c>
      <c r="D87" s="31">
        <v>-1</v>
      </c>
      <c r="E87" s="13">
        <v>0</v>
      </c>
      <c r="F87" s="13">
        <v>0</v>
      </c>
      <c r="G87" s="13">
        <v>2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1</v>
      </c>
    </row>
    <row r="88" spans="1:15" x14ac:dyDescent="0.25">
      <c r="A88" s="12" t="s">
        <v>383</v>
      </c>
      <c r="B88" s="13">
        <v>22</v>
      </c>
      <c r="C88" s="13">
        <v>35</v>
      </c>
      <c r="D88" s="31">
        <v>-0.371428571428571</v>
      </c>
      <c r="E88" s="13">
        <v>2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2</v>
      </c>
      <c r="C89" s="13">
        <v>5</v>
      </c>
      <c r="D89" s="31">
        <v>-0.6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13</v>
      </c>
      <c r="C90" s="13">
        <v>14</v>
      </c>
      <c r="D90" s="31">
        <v>-7.1428571428571397E-2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28</v>
      </c>
      <c r="C91" s="13">
        <v>93</v>
      </c>
      <c r="D91" s="31">
        <v>-0.69892473118279597</v>
      </c>
      <c r="E91" s="13">
        <v>2</v>
      </c>
      <c r="F91" s="13">
        <v>2</v>
      </c>
      <c r="G91" s="13">
        <v>9</v>
      </c>
      <c r="H91" s="13">
        <v>10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20</v>
      </c>
    </row>
    <row r="92" spans="1:15" x14ac:dyDescent="0.25">
      <c r="A92" s="12" t="s">
        <v>387</v>
      </c>
      <c r="B92" s="13">
        <v>6</v>
      </c>
      <c r="C92" s="13">
        <v>8</v>
      </c>
      <c r="D92" s="31">
        <v>-0.25</v>
      </c>
      <c r="E92" s="13">
        <v>0</v>
      </c>
      <c r="F92" s="13">
        <v>0</v>
      </c>
      <c r="G92" s="13">
        <v>1</v>
      </c>
      <c r="H92" s="13">
        <v>1</v>
      </c>
      <c r="I92" s="13">
        <v>1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312</v>
      </c>
      <c r="C93" s="13">
        <v>307</v>
      </c>
      <c r="D93" s="31">
        <v>1.62866449511401E-2</v>
      </c>
      <c r="E93" s="13">
        <v>1</v>
      </c>
      <c r="F93" s="13">
        <v>1</v>
      </c>
      <c r="G93" s="13">
        <v>110</v>
      </c>
      <c r="H93" s="13">
        <v>75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51</v>
      </c>
    </row>
    <row r="94" spans="1:15" x14ac:dyDescent="0.25">
      <c r="A94" s="12" t="s">
        <v>389</v>
      </c>
      <c r="B94" s="13">
        <v>1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4286</v>
      </c>
      <c r="C96" s="29">
        <v>4722</v>
      </c>
      <c r="D96" s="30">
        <v>-9.2333756882676796E-2</v>
      </c>
      <c r="E96" s="29">
        <v>100</v>
      </c>
      <c r="F96" s="29">
        <v>33</v>
      </c>
      <c r="G96" s="29">
        <v>615</v>
      </c>
      <c r="H96" s="29">
        <v>507</v>
      </c>
      <c r="I96" s="29">
        <v>0</v>
      </c>
      <c r="J96" s="29">
        <v>0</v>
      </c>
      <c r="K96" s="29">
        <v>0</v>
      </c>
      <c r="L96" s="29">
        <v>0</v>
      </c>
      <c r="M96" s="29">
        <v>7</v>
      </c>
      <c r="N96" s="29">
        <v>20</v>
      </c>
      <c r="O96" s="29">
        <v>430</v>
      </c>
    </row>
    <row r="97" spans="1:15" x14ac:dyDescent="0.25">
      <c r="A97" s="12" t="s">
        <v>392</v>
      </c>
      <c r="B97" s="13">
        <v>910</v>
      </c>
      <c r="C97" s="13">
        <v>985</v>
      </c>
      <c r="D97" s="31">
        <v>-7.6142131979695396E-2</v>
      </c>
      <c r="E97" s="13">
        <v>6</v>
      </c>
      <c r="F97" s="13">
        <v>0</v>
      </c>
      <c r="G97" s="13">
        <v>46</v>
      </c>
      <c r="H97" s="13">
        <v>70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71</v>
      </c>
    </row>
    <row r="98" spans="1:15" x14ac:dyDescent="0.25">
      <c r="A98" s="12" t="s">
        <v>393</v>
      </c>
      <c r="B98" s="13">
        <v>429</v>
      </c>
      <c r="C98" s="13">
        <v>494</v>
      </c>
      <c r="D98" s="31">
        <v>-0.13157894736842099</v>
      </c>
      <c r="E98" s="13">
        <v>20</v>
      </c>
      <c r="F98" s="13">
        <v>11</v>
      </c>
      <c r="G98" s="13">
        <v>164</v>
      </c>
      <c r="H98" s="13">
        <v>195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</v>
      </c>
      <c r="O98" s="23">
        <v>163</v>
      </c>
    </row>
    <row r="99" spans="1:15" x14ac:dyDescent="0.25">
      <c r="A99" s="12" t="s">
        <v>394</v>
      </c>
      <c r="B99" s="13">
        <v>89</v>
      </c>
      <c r="C99" s="13">
        <v>89</v>
      </c>
      <c r="D99" s="31">
        <v>0</v>
      </c>
      <c r="E99" s="13">
        <v>1</v>
      </c>
      <c r="F99" s="13">
        <v>1</v>
      </c>
      <c r="G99" s="13">
        <v>27</v>
      </c>
      <c r="H99" s="13">
        <v>39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11</v>
      </c>
      <c r="O99" s="23">
        <v>16</v>
      </c>
    </row>
    <row r="100" spans="1:15" x14ac:dyDescent="0.25">
      <c r="A100" s="12" t="s">
        <v>395</v>
      </c>
      <c r="B100" s="13">
        <v>219</v>
      </c>
      <c r="C100" s="13">
        <v>264</v>
      </c>
      <c r="D100" s="31">
        <v>-0.170454545454545</v>
      </c>
      <c r="E100" s="13">
        <v>0</v>
      </c>
      <c r="F100" s="13">
        <v>2</v>
      </c>
      <c r="G100" s="13">
        <v>55</v>
      </c>
      <c r="H100" s="13">
        <v>40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3">
        <v>27</v>
      </c>
    </row>
    <row r="101" spans="1:15" x14ac:dyDescent="0.25">
      <c r="A101" s="12" t="s">
        <v>396</v>
      </c>
      <c r="B101" s="13">
        <v>23</v>
      </c>
      <c r="C101" s="13">
        <v>14</v>
      </c>
      <c r="D101" s="31">
        <v>0.64285714285714302</v>
      </c>
      <c r="E101" s="13">
        <v>0</v>
      </c>
      <c r="F101" s="13">
        <v>0</v>
      </c>
      <c r="G101" s="13">
        <v>0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58</v>
      </c>
      <c r="C102" s="13">
        <v>68</v>
      </c>
      <c r="D102" s="31">
        <v>-0.14705882352941199</v>
      </c>
      <c r="E102" s="13">
        <v>4</v>
      </c>
      <c r="F102" s="13">
        <v>0</v>
      </c>
      <c r="G102" s="13">
        <v>88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</v>
      </c>
    </row>
    <row r="103" spans="1:15" x14ac:dyDescent="0.25">
      <c r="A103" s="12" t="s">
        <v>398</v>
      </c>
      <c r="B103" s="13">
        <v>89</v>
      </c>
      <c r="C103" s="13">
        <v>80</v>
      </c>
      <c r="D103" s="31">
        <v>0.1125</v>
      </c>
      <c r="E103" s="13">
        <v>6</v>
      </c>
      <c r="F103" s="13">
        <v>1</v>
      </c>
      <c r="G103" s="13">
        <v>15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25">
      <c r="A104" s="12" t="s">
        <v>399</v>
      </c>
      <c r="B104" s="13">
        <v>1265</v>
      </c>
      <c r="C104" s="13">
        <v>1444</v>
      </c>
      <c r="D104" s="31">
        <v>-0.123961218836565</v>
      </c>
      <c r="E104" s="13">
        <v>2</v>
      </c>
      <c r="F104" s="13">
        <v>0</v>
      </c>
      <c r="G104" s="13">
        <v>79</v>
      </c>
      <c r="H104" s="13">
        <v>40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</v>
      </c>
      <c r="O104" s="23">
        <v>44</v>
      </c>
    </row>
    <row r="105" spans="1:15" x14ac:dyDescent="0.25">
      <c r="A105" s="12" t="s">
        <v>400</v>
      </c>
      <c r="B105" s="13">
        <v>237</v>
      </c>
      <c r="C105" s="13">
        <v>236</v>
      </c>
      <c r="D105" s="31">
        <v>4.2372881355932203E-3</v>
      </c>
      <c r="E105" s="13">
        <v>4</v>
      </c>
      <c r="F105" s="13">
        <v>4</v>
      </c>
      <c r="G105" s="13">
        <v>26</v>
      </c>
      <c r="H105" s="13">
        <v>25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25</v>
      </c>
    </row>
    <row r="106" spans="1:15" x14ac:dyDescent="0.25">
      <c r="A106" s="12" t="s">
        <v>401</v>
      </c>
      <c r="B106" s="13">
        <v>1</v>
      </c>
      <c r="C106" s="13">
        <v>12</v>
      </c>
      <c r="D106" s="31">
        <v>-0.91666666666666696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0</v>
      </c>
      <c r="C107" s="13">
        <v>16</v>
      </c>
      <c r="D107" s="31">
        <v>-1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9</v>
      </c>
      <c r="C108" s="13">
        <v>2</v>
      </c>
      <c r="D108" s="31">
        <v>3.5</v>
      </c>
      <c r="E108" s="13">
        <v>0</v>
      </c>
      <c r="F108" s="13">
        <v>0</v>
      </c>
      <c r="G108" s="13">
        <v>3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5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922</v>
      </c>
      <c r="C110" s="13">
        <v>944</v>
      </c>
      <c r="D110" s="31">
        <v>-2.3305084745762698E-2</v>
      </c>
      <c r="E110" s="13">
        <v>55</v>
      </c>
      <c r="F110" s="13">
        <v>14</v>
      </c>
      <c r="G110" s="13">
        <v>102</v>
      </c>
      <c r="H110" s="13">
        <v>81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64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18</v>
      </c>
      <c r="C113" s="13">
        <v>26</v>
      </c>
      <c r="D113" s="31">
        <v>-0.30769230769230799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1</v>
      </c>
      <c r="C114" s="13">
        <v>0</v>
      </c>
      <c r="D114" s="31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</v>
      </c>
      <c r="C115" s="13">
        <v>2</v>
      </c>
      <c r="D115" s="31">
        <v>-0.5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25">
      <c r="A116" s="12" t="s">
        <v>411</v>
      </c>
      <c r="B116" s="13">
        <v>0</v>
      </c>
      <c r="C116" s="13">
        <v>2</v>
      </c>
      <c r="D116" s="31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3</v>
      </c>
      <c r="C117" s="13">
        <v>1</v>
      </c>
      <c r="D117" s="31">
        <v>2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5</v>
      </c>
      <c r="C118" s="13">
        <v>9</v>
      </c>
      <c r="D118" s="31">
        <v>-0.44444444444444398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14</v>
      </c>
      <c r="D119" s="31">
        <v>-0.85714285714285698</v>
      </c>
      <c r="E119" s="13">
        <v>0</v>
      </c>
      <c r="F119" s="13">
        <v>0</v>
      </c>
      <c r="G119" s="13">
        <v>3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1</v>
      </c>
      <c r="C120" s="13">
        <v>10</v>
      </c>
      <c r="D120" s="31">
        <v>-0.9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6</v>
      </c>
    </row>
    <row r="121" spans="1:15" x14ac:dyDescent="0.25">
      <c r="A121" s="12" t="s">
        <v>416</v>
      </c>
      <c r="B121" s="13">
        <v>4</v>
      </c>
      <c r="C121" s="13">
        <v>3</v>
      </c>
      <c r="D121" s="31">
        <v>0.33333333333333298</v>
      </c>
      <c r="E121" s="13">
        <v>2</v>
      </c>
      <c r="F121" s="13">
        <v>0</v>
      </c>
      <c r="G121" s="13">
        <v>2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5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2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5</v>
      </c>
      <c r="C130" s="29">
        <v>8</v>
      </c>
      <c r="D130" s="30">
        <v>-0.375</v>
      </c>
      <c r="E130" s="29">
        <v>0</v>
      </c>
      <c r="F130" s="29">
        <v>0</v>
      </c>
      <c r="G130" s="29">
        <v>1</v>
      </c>
      <c r="H130" s="29">
        <v>5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2</v>
      </c>
    </row>
    <row r="131" spans="1:15" x14ac:dyDescent="0.25">
      <c r="A131" s="12" t="s">
        <v>426</v>
      </c>
      <c r="B131" s="13">
        <v>5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1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0</v>
      </c>
      <c r="C133" s="13">
        <v>4</v>
      </c>
      <c r="D133" s="31">
        <v>-1</v>
      </c>
      <c r="E133" s="13">
        <v>0</v>
      </c>
      <c r="F133" s="13">
        <v>0</v>
      </c>
      <c r="G133" s="13">
        <v>1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0</v>
      </c>
      <c r="C134" s="13">
        <v>4</v>
      </c>
      <c r="D134" s="31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51</v>
      </c>
      <c r="C136" s="29">
        <v>51</v>
      </c>
      <c r="D136" s="30">
        <v>0</v>
      </c>
      <c r="E136" s="29">
        <v>0</v>
      </c>
      <c r="F136" s="29">
        <v>0</v>
      </c>
      <c r="G136" s="29">
        <v>8</v>
      </c>
      <c r="H136" s="29">
        <v>12</v>
      </c>
      <c r="I136" s="29">
        <v>0</v>
      </c>
      <c r="J136" s="29">
        <v>0</v>
      </c>
      <c r="K136" s="29">
        <v>0</v>
      </c>
      <c r="L136" s="29">
        <v>0</v>
      </c>
      <c r="M136" s="29">
        <v>2</v>
      </c>
      <c r="N136" s="29">
        <v>0</v>
      </c>
      <c r="O136" s="29">
        <v>20</v>
      </c>
    </row>
    <row r="137" spans="1:15" x14ac:dyDescent="0.25">
      <c r="A137" s="12" t="s">
        <v>432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</v>
      </c>
      <c r="C141" s="13">
        <v>48</v>
      </c>
      <c r="D141" s="31">
        <v>-0.9375</v>
      </c>
      <c r="E141" s="13">
        <v>0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9</v>
      </c>
    </row>
    <row r="142" spans="1:15" x14ac:dyDescent="0.25">
      <c r="A142" s="12" t="s">
        <v>437</v>
      </c>
      <c r="B142" s="13">
        <v>48</v>
      </c>
      <c r="C142" s="13">
        <v>3</v>
      </c>
      <c r="D142" s="31">
        <v>15</v>
      </c>
      <c r="E142" s="13">
        <v>0</v>
      </c>
      <c r="F142" s="13">
        <v>0</v>
      </c>
      <c r="G142" s="13">
        <v>6</v>
      </c>
      <c r="H142" s="13">
        <v>10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11</v>
      </c>
    </row>
    <row r="143" spans="1:15" ht="16.7" customHeight="1" x14ac:dyDescent="0.25">
      <c r="A143" s="28" t="s">
        <v>438</v>
      </c>
      <c r="B143" s="29">
        <v>0</v>
      </c>
      <c r="C143" s="29">
        <v>1</v>
      </c>
      <c r="D143" s="30">
        <v>-1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1</v>
      </c>
      <c r="D144" s="31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36</v>
      </c>
      <c r="C146" s="29">
        <v>19</v>
      </c>
      <c r="D146" s="30">
        <v>0.89473684210526305</v>
      </c>
      <c r="E146" s="29">
        <v>1</v>
      </c>
      <c r="F146" s="29">
        <v>1</v>
      </c>
      <c r="G146" s="29">
        <v>3</v>
      </c>
      <c r="H146" s="29">
        <v>4</v>
      </c>
      <c r="I146" s="29">
        <v>0</v>
      </c>
      <c r="J146" s="29">
        <v>0</v>
      </c>
      <c r="K146" s="29">
        <v>0</v>
      </c>
      <c r="L146" s="29">
        <v>0</v>
      </c>
      <c r="M146" s="29">
        <v>10</v>
      </c>
      <c r="N146" s="29">
        <v>0</v>
      </c>
      <c r="O146" s="29">
        <v>9</v>
      </c>
    </row>
    <row r="147" spans="1:15" x14ac:dyDescent="0.25">
      <c r="A147" s="12" t="s">
        <v>442</v>
      </c>
      <c r="B147" s="13">
        <v>1</v>
      </c>
      <c r="C147" s="13">
        <v>2</v>
      </c>
      <c r="D147" s="31">
        <v>-0.5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1</v>
      </c>
      <c r="C148" s="13">
        <v>1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1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7</v>
      </c>
      <c r="C150" s="13">
        <v>8</v>
      </c>
      <c r="D150" s="31">
        <v>-0.125</v>
      </c>
      <c r="E150" s="13">
        <v>0</v>
      </c>
      <c r="F150" s="13">
        <v>0</v>
      </c>
      <c r="G150" s="13">
        <v>2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1</v>
      </c>
    </row>
    <row r="151" spans="1:15" x14ac:dyDescent="0.25">
      <c r="A151" s="12" t="s">
        <v>446</v>
      </c>
      <c r="B151" s="13">
        <v>3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2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6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18</v>
      </c>
      <c r="C154" s="13">
        <v>6</v>
      </c>
      <c r="D154" s="31">
        <v>2</v>
      </c>
      <c r="E154" s="13">
        <v>1</v>
      </c>
      <c r="F154" s="13">
        <v>1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6</v>
      </c>
    </row>
    <row r="155" spans="1:15" ht="16.7" customHeight="1" x14ac:dyDescent="0.25">
      <c r="A155" s="28" t="s">
        <v>450</v>
      </c>
      <c r="B155" s="29">
        <v>8</v>
      </c>
      <c r="C155" s="29">
        <v>4</v>
      </c>
      <c r="D155" s="30">
        <v>1</v>
      </c>
      <c r="E155" s="29">
        <v>0</v>
      </c>
      <c r="F155" s="29">
        <v>0</v>
      </c>
      <c r="G155" s="29">
        <v>0</v>
      </c>
      <c r="H155" s="29">
        <v>1</v>
      </c>
      <c r="I155" s="29">
        <v>0</v>
      </c>
      <c r="J155" s="29">
        <v>1</v>
      </c>
      <c r="K155" s="29">
        <v>0</v>
      </c>
      <c r="L155" s="29">
        <v>0</v>
      </c>
      <c r="M155" s="29">
        <v>1</v>
      </c>
      <c r="N155" s="29">
        <v>0</v>
      </c>
      <c r="O155" s="29">
        <v>3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2</v>
      </c>
      <c r="D160" s="31">
        <v>-0.5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2</v>
      </c>
    </row>
    <row r="161" spans="1:15" x14ac:dyDescent="0.25">
      <c r="A161" s="12" t="s">
        <v>456</v>
      </c>
      <c r="B161" s="13">
        <v>1</v>
      </c>
      <c r="C161" s="13">
        <v>2</v>
      </c>
      <c r="D161" s="31">
        <v>-0.5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1</v>
      </c>
    </row>
    <row r="162" spans="1:15" x14ac:dyDescent="0.25">
      <c r="A162" s="12" t="s">
        <v>457</v>
      </c>
      <c r="B162" s="13">
        <v>1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4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161</v>
      </c>
      <c r="C165" s="29">
        <v>130</v>
      </c>
      <c r="D165" s="30">
        <v>0.238461538461538</v>
      </c>
      <c r="E165" s="29">
        <v>2</v>
      </c>
      <c r="F165" s="29">
        <v>2</v>
      </c>
      <c r="G165" s="29">
        <v>106</v>
      </c>
      <c r="H165" s="29">
        <v>119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13</v>
      </c>
      <c r="O165" s="29">
        <v>62</v>
      </c>
    </row>
    <row r="166" spans="1:15" x14ac:dyDescent="0.25">
      <c r="A166" s="12" t="s">
        <v>461</v>
      </c>
      <c r="B166" s="13">
        <v>8</v>
      </c>
      <c r="C166" s="13">
        <v>9</v>
      </c>
      <c r="D166" s="31">
        <v>-0.11111111111111099</v>
      </c>
      <c r="E166" s="13">
        <v>0</v>
      </c>
      <c r="F166" s="13">
        <v>0</v>
      </c>
      <c r="G166" s="13">
        <v>11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1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120</v>
      </c>
      <c r="C172" s="13">
        <v>9</v>
      </c>
      <c r="D172" s="31">
        <v>12.3333333333333</v>
      </c>
      <c r="E172" s="13">
        <v>2</v>
      </c>
      <c r="F172" s="13">
        <v>2</v>
      </c>
      <c r="G172" s="13">
        <v>78</v>
      </c>
      <c r="H172" s="13">
        <v>63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11</v>
      </c>
      <c r="O172" s="23">
        <v>37</v>
      </c>
    </row>
    <row r="173" spans="1:15" x14ac:dyDescent="0.25">
      <c r="A173" s="12" t="s">
        <v>468</v>
      </c>
      <c r="B173" s="13">
        <v>12</v>
      </c>
      <c r="C173" s="13">
        <v>106</v>
      </c>
      <c r="D173" s="31">
        <v>-0.88679245283018904</v>
      </c>
      <c r="E173" s="13">
        <v>0</v>
      </c>
      <c r="F173" s="13">
        <v>0</v>
      </c>
      <c r="G173" s="13">
        <v>10</v>
      </c>
      <c r="H173" s="13">
        <v>45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3">
        <v>24</v>
      </c>
    </row>
    <row r="174" spans="1:15" x14ac:dyDescent="0.25">
      <c r="A174" s="12" t="s">
        <v>469</v>
      </c>
      <c r="B174" s="13">
        <v>13</v>
      </c>
      <c r="C174" s="13">
        <v>4</v>
      </c>
      <c r="D174" s="31">
        <v>2.25</v>
      </c>
      <c r="E174" s="13">
        <v>0</v>
      </c>
      <c r="F174" s="13">
        <v>0</v>
      </c>
      <c r="G174" s="13">
        <v>3</v>
      </c>
      <c r="H174" s="13">
        <v>5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8</v>
      </c>
      <c r="C175" s="13">
        <v>2</v>
      </c>
      <c r="D175" s="31">
        <v>3</v>
      </c>
      <c r="E175" s="13">
        <v>0</v>
      </c>
      <c r="F175" s="13">
        <v>0</v>
      </c>
      <c r="G175" s="13">
        <v>4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740</v>
      </c>
      <c r="C177" s="29">
        <v>558</v>
      </c>
      <c r="D177" s="30">
        <v>0.32616487455197102</v>
      </c>
      <c r="E177" s="29">
        <v>1849</v>
      </c>
      <c r="F177" s="29">
        <v>1647</v>
      </c>
      <c r="G177" s="29">
        <v>536</v>
      </c>
      <c r="H177" s="29">
        <v>493</v>
      </c>
      <c r="I177" s="29">
        <v>0</v>
      </c>
      <c r="J177" s="29">
        <v>2</v>
      </c>
      <c r="K177" s="29">
        <v>0</v>
      </c>
      <c r="L177" s="29">
        <v>0</v>
      </c>
      <c r="M177" s="29">
        <v>0</v>
      </c>
      <c r="N177" s="29">
        <v>0</v>
      </c>
      <c r="O177" s="29">
        <v>1759</v>
      </c>
    </row>
    <row r="178" spans="1:15" x14ac:dyDescent="0.25">
      <c r="A178" s="12" t="s">
        <v>473</v>
      </c>
      <c r="B178" s="13">
        <v>3</v>
      </c>
      <c r="C178" s="13">
        <v>2</v>
      </c>
      <c r="D178" s="31">
        <v>0.5</v>
      </c>
      <c r="E178" s="13">
        <v>2</v>
      </c>
      <c r="F178" s="13">
        <v>1</v>
      </c>
      <c r="G178" s="13">
        <v>1</v>
      </c>
      <c r="H178" s="13">
        <v>4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25">
      <c r="A179" s="12" t="s">
        <v>474</v>
      </c>
      <c r="B179" s="13">
        <v>452</v>
      </c>
      <c r="C179" s="13">
        <v>332</v>
      </c>
      <c r="D179" s="31">
        <v>0.36144578313253001</v>
      </c>
      <c r="E179" s="13">
        <v>1420</v>
      </c>
      <c r="F179" s="13">
        <v>1300</v>
      </c>
      <c r="G179" s="13">
        <v>346</v>
      </c>
      <c r="H179" s="13">
        <v>324</v>
      </c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0</v>
      </c>
      <c r="O179" s="23">
        <v>1307</v>
      </c>
    </row>
    <row r="180" spans="1:15" x14ac:dyDescent="0.25">
      <c r="A180" s="12" t="s">
        <v>475</v>
      </c>
      <c r="B180" s="13">
        <v>78</v>
      </c>
      <c r="C180" s="13">
        <v>28</v>
      </c>
      <c r="D180" s="31">
        <v>1.78571428571429</v>
      </c>
      <c r="E180" s="13">
        <v>34</v>
      </c>
      <c r="F180" s="13">
        <v>28</v>
      </c>
      <c r="G180" s="13">
        <v>71</v>
      </c>
      <c r="H180" s="13">
        <v>65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60</v>
      </c>
    </row>
    <row r="181" spans="1:15" x14ac:dyDescent="0.25">
      <c r="A181" s="12" t="s">
        <v>476</v>
      </c>
      <c r="B181" s="13">
        <v>0</v>
      </c>
      <c r="C181" s="13">
        <v>2</v>
      </c>
      <c r="D181" s="31">
        <v>-1</v>
      </c>
      <c r="E181" s="13">
        <v>0</v>
      </c>
      <c r="F181" s="13">
        <v>0</v>
      </c>
      <c r="G181" s="13">
        <v>2</v>
      </c>
      <c r="H181" s="13">
        <v>0</v>
      </c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66</v>
      </c>
      <c r="C182" s="13">
        <v>16</v>
      </c>
      <c r="D182" s="31">
        <v>3.125</v>
      </c>
      <c r="E182" s="13">
        <v>175</v>
      </c>
      <c r="F182" s="13">
        <v>125</v>
      </c>
      <c r="G182" s="13">
        <v>45</v>
      </c>
      <c r="H182" s="13">
        <v>36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122</v>
      </c>
    </row>
    <row r="183" spans="1:15" x14ac:dyDescent="0.25">
      <c r="A183" s="12" t="s">
        <v>478</v>
      </c>
      <c r="B183" s="13">
        <v>62</v>
      </c>
      <c r="C183" s="13">
        <v>113</v>
      </c>
      <c r="D183" s="31">
        <v>-0.45132743362831901</v>
      </c>
      <c r="E183" s="13">
        <v>213</v>
      </c>
      <c r="F183" s="13">
        <v>193</v>
      </c>
      <c r="G183" s="13">
        <v>61</v>
      </c>
      <c r="H183" s="13">
        <v>59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261</v>
      </c>
    </row>
    <row r="184" spans="1:15" x14ac:dyDescent="0.25">
      <c r="A184" s="12" t="s">
        <v>479</v>
      </c>
      <c r="B184" s="13">
        <v>79</v>
      </c>
      <c r="C184" s="13">
        <v>65</v>
      </c>
      <c r="D184" s="31">
        <v>0.21538461538461501</v>
      </c>
      <c r="E184" s="13">
        <v>5</v>
      </c>
      <c r="F184" s="13">
        <v>0</v>
      </c>
      <c r="G184" s="13">
        <v>10</v>
      </c>
      <c r="H184" s="13">
        <v>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4</v>
      </c>
    </row>
    <row r="185" spans="1:15" ht="16.7" customHeight="1" x14ac:dyDescent="0.25">
      <c r="A185" s="28" t="s">
        <v>480</v>
      </c>
      <c r="B185" s="29">
        <v>285</v>
      </c>
      <c r="C185" s="29">
        <v>289</v>
      </c>
      <c r="D185" s="30">
        <v>-1.3840830449827E-2</v>
      </c>
      <c r="E185" s="29">
        <v>11</v>
      </c>
      <c r="F185" s="29">
        <v>5</v>
      </c>
      <c r="G185" s="29">
        <v>93</v>
      </c>
      <c r="H185" s="29">
        <v>78</v>
      </c>
      <c r="I185" s="29">
        <v>0</v>
      </c>
      <c r="J185" s="29">
        <v>0</v>
      </c>
      <c r="K185" s="29">
        <v>0</v>
      </c>
      <c r="L185" s="29">
        <v>0</v>
      </c>
      <c r="M185" s="29">
        <v>2</v>
      </c>
      <c r="N185" s="29">
        <v>0</v>
      </c>
      <c r="O185" s="29">
        <v>48</v>
      </c>
    </row>
    <row r="186" spans="1:15" x14ac:dyDescent="0.25">
      <c r="A186" s="12" t="s">
        <v>481</v>
      </c>
      <c r="B186" s="13">
        <v>4</v>
      </c>
      <c r="C186" s="13">
        <v>14</v>
      </c>
      <c r="D186" s="31">
        <v>-0.71428571428571397</v>
      </c>
      <c r="E186" s="13">
        <v>0</v>
      </c>
      <c r="F186" s="13">
        <v>0</v>
      </c>
      <c r="G186" s="13">
        <v>3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192</v>
      </c>
      <c r="C188" s="13">
        <v>110</v>
      </c>
      <c r="D188" s="31">
        <v>0.74545454545454604</v>
      </c>
      <c r="E188" s="13">
        <v>7</v>
      </c>
      <c r="F188" s="13">
        <v>4</v>
      </c>
      <c r="G188" s="13">
        <v>60</v>
      </c>
      <c r="H188" s="13">
        <v>52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30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7</v>
      </c>
      <c r="C190" s="13">
        <v>13</v>
      </c>
      <c r="D190" s="31">
        <v>-0.46153846153846201</v>
      </c>
      <c r="E190" s="13">
        <v>1</v>
      </c>
      <c r="F190" s="13">
        <v>1</v>
      </c>
      <c r="G190" s="13">
        <v>6</v>
      </c>
      <c r="H190" s="13">
        <v>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6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14</v>
      </c>
      <c r="C192" s="13">
        <v>47</v>
      </c>
      <c r="D192" s="31">
        <v>-0.70212765957446799</v>
      </c>
      <c r="E192" s="13">
        <v>3</v>
      </c>
      <c r="F192" s="13">
        <v>0</v>
      </c>
      <c r="G192" s="13">
        <v>13</v>
      </c>
      <c r="H192" s="13">
        <v>10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8</v>
      </c>
    </row>
    <row r="193" spans="1:15" x14ac:dyDescent="0.25">
      <c r="A193" s="12" t="s">
        <v>488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1</v>
      </c>
      <c r="D195" s="31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67</v>
      </c>
      <c r="C196" s="13">
        <v>101</v>
      </c>
      <c r="D196" s="31">
        <v>-0.33663366336633699</v>
      </c>
      <c r="E196" s="13">
        <v>0</v>
      </c>
      <c r="F196" s="13">
        <v>0</v>
      </c>
      <c r="G196" s="13">
        <v>9</v>
      </c>
      <c r="H196" s="13">
        <v>6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4</v>
      </c>
    </row>
    <row r="197" spans="1:15" x14ac:dyDescent="0.25">
      <c r="A197" s="12" t="s">
        <v>492</v>
      </c>
      <c r="B197" s="13">
        <v>1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0</v>
      </c>
      <c r="C198" s="13">
        <v>2</v>
      </c>
      <c r="D198" s="31">
        <v>-1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20</v>
      </c>
      <c r="C200" s="29">
        <v>33</v>
      </c>
      <c r="D200" s="30">
        <v>-0.39393939393939398</v>
      </c>
      <c r="E200" s="29">
        <v>3</v>
      </c>
      <c r="F200" s="29">
        <v>2</v>
      </c>
      <c r="G200" s="29">
        <v>6</v>
      </c>
      <c r="H200" s="29">
        <v>10</v>
      </c>
      <c r="I200" s="29">
        <v>0</v>
      </c>
      <c r="J200" s="29">
        <v>0</v>
      </c>
      <c r="K200" s="29">
        <v>0</v>
      </c>
      <c r="L200" s="29">
        <v>0</v>
      </c>
      <c r="M200" s="29">
        <v>10</v>
      </c>
      <c r="N200" s="29">
        <v>0</v>
      </c>
      <c r="O200" s="29">
        <v>5</v>
      </c>
    </row>
    <row r="201" spans="1:15" x14ac:dyDescent="0.25">
      <c r="A201" s="12" t="s">
        <v>496</v>
      </c>
      <c r="B201" s="13">
        <v>6</v>
      </c>
      <c r="C201" s="13">
        <v>4</v>
      </c>
      <c r="D201" s="31">
        <v>0.5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9</v>
      </c>
      <c r="C205" s="13">
        <v>20</v>
      </c>
      <c r="D205" s="31">
        <v>-0.55000000000000004</v>
      </c>
      <c r="E205" s="13">
        <v>3</v>
      </c>
      <c r="F205" s="13">
        <v>2</v>
      </c>
      <c r="G205" s="13">
        <v>5</v>
      </c>
      <c r="H205" s="13">
        <v>8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5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</v>
      </c>
      <c r="C211" s="13">
        <v>2</v>
      </c>
      <c r="D211" s="31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1</v>
      </c>
      <c r="C212" s="13">
        <v>1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2</v>
      </c>
      <c r="C213" s="13">
        <v>4</v>
      </c>
      <c r="D213" s="31">
        <v>-0.5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1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1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316</v>
      </c>
      <c r="C220" s="29">
        <v>466</v>
      </c>
      <c r="D220" s="30">
        <v>-0.321888412017167</v>
      </c>
      <c r="E220" s="29">
        <v>72</v>
      </c>
      <c r="F220" s="29">
        <v>69</v>
      </c>
      <c r="G220" s="29">
        <v>121</v>
      </c>
      <c r="H220" s="29">
        <v>119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22</v>
      </c>
      <c r="O220" s="29">
        <v>186</v>
      </c>
    </row>
    <row r="221" spans="1:15" x14ac:dyDescent="0.25">
      <c r="A221" s="12" t="s">
        <v>516</v>
      </c>
      <c r="B221" s="13">
        <v>1</v>
      </c>
      <c r="C221" s="13">
        <v>3</v>
      </c>
      <c r="D221" s="31">
        <v>-0.66666666666666696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2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1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2</v>
      </c>
      <c r="C226" s="13">
        <v>2</v>
      </c>
      <c r="D226" s="31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1</v>
      </c>
      <c r="C227" s="13">
        <v>1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37</v>
      </c>
      <c r="C228" s="13">
        <v>35</v>
      </c>
      <c r="D228" s="31">
        <v>5.7142857142857099E-2</v>
      </c>
      <c r="E228" s="13">
        <v>0</v>
      </c>
      <c r="F228" s="13">
        <v>0</v>
      </c>
      <c r="G228" s="13">
        <v>9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25">
      <c r="A229" s="12" t="s">
        <v>524</v>
      </c>
      <c r="B229" s="13">
        <v>16</v>
      </c>
      <c r="C229" s="13">
        <v>8</v>
      </c>
      <c r="D229" s="31">
        <v>1</v>
      </c>
      <c r="E229" s="13">
        <v>1</v>
      </c>
      <c r="F229" s="13">
        <v>1</v>
      </c>
      <c r="G229" s="13">
        <v>5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525</v>
      </c>
      <c r="B230" s="13">
        <v>8</v>
      </c>
      <c r="C230" s="13">
        <v>23</v>
      </c>
      <c r="D230" s="31">
        <v>-0.65217391304347805</v>
      </c>
      <c r="E230" s="13">
        <v>0</v>
      </c>
      <c r="F230" s="13">
        <v>0</v>
      </c>
      <c r="G230" s="13">
        <v>6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7</v>
      </c>
      <c r="C231" s="13">
        <v>1</v>
      </c>
      <c r="D231" s="31">
        <v>6</v>
      </c>
      <c r="E231" s="13">
        <v>0</v>
      </c>
      <c r="F231" s="13">
        <v>0</v>
      </c>
      <c r="G231" s="13">
        <v>3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0</v>
      </c>
      <c r="C232" s="13">
        <v>1</v>
      </c>
      <c r="D232" s="31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2</v>
      </c>
      <c r="C233" s="13">
        <v>2</v>
      </c>
      <c r="D233" s="31">
        <v>0</v>
      </c>
      <c r="E233" s="13">
        <v>0</v>
      </c>
      <c r="F233" s="13">
        <v>0</v>
      </c>
      <c r="G233" s="13">
        <v>2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240</v>
      </c>
      <c r="C235" s="13">
        <v>390</v>
      </c>
      <c r="D235" s="31">
        <v>-0.38461538461538503</v>
      </c>
      <c r="E235" s="13">
        <v>71</v>
      </c>
      <c r="F235" s="13">
        <v>68</v>
      </c>
      <c r="G235" s="13">
        <v>95</v>
      </c>
      <c r="H235" s="13">
        <v>97</v>
      </c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22</v>
      </c>
      <c r="O235" s="23">
        <v>170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2</v>
      </c>
      <c r="C241" s="29">
        <v>9</v>
      </c>
      <c r="D241" s="30">
        <v>-0.77777777777777801</v>
      </c>
      <c r="E241" s="29">
        <v>0</v>
      </c>
      <c r="F241" s="29">
        <v>0</v>
      </c>
      <c r="G241" s="29">
        <v>2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4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4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3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2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2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2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292</v>
      </c>
      <c r="C268" s="29">
        <v>266</v>
      </c>
      <c r="D268" s="30">
        <v>9.7744360902255606E-2</v>
      </c>
      <c r="E268" s="29">
        <v>69</v>
      </c>
      <c r="F268" s="29">
        <v>35</v>
      </c>
      <c r="G268" s="29">
        <v>249</v>
      </c>
      <c r="H268" s="29">
        <v>134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2</v>
      </c>
      <c r="O268" s="29">
        <v>101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249</v>
      </c>
      <c r="C270" s="13">
        <v>169</v>
      </c>
      <c r="D270" s="31">
        <v>0.47337278106508901</v>
      </c>
      <c r="E270" s="13">
        <v>58</v>
      </c>
      <c r="F270" s="13">
        <v>27</v>
      </c>
      <c r="G270" s="13">
        <v>221</v>
      </c>
      <c r="H270" s="13">
        <v>112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80</v>
      </c>
    </row>
    <row r="271" spans="1:15" x14ac:dyDescent="0.25">
      <c r="A271" s="12" t="s">
        <v>566</v>
      </c>
      <c r="B271" s="13">
        <v>40</v>
      </c>
      <c r="C271" s="13">
        <v>79</v>
      </c>
      <c r="D271" s="31">
        <v>-0.493670886075949</v>
      </c>
      <c r="E271" s="13">
        <v>10</v>
      </c>
      <c r="F271" s="13">
        <v>8</v>
      </c>
      <c r="G271" s="13">
        <v>28</v>
      </c>
      <c r="H271" s="13">
        <v>22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20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2</v>
      </c>
      <c r="C273" s="13">
        <v>0</v>
      </c>
      <c r="D273" s="31">
        <v>0</v>
      </c>
      <c r="E273" s="13">
        <v>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0</v>
      </c>
      <c r="C274" s="13">
        <v>7</v>
      </c>
      <c r="D274" s="31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570</v>
      </c>
      <c r="B275" s="13">
        <v>0</v>
      </c>
      <c r="C275" s="13">
        <v>8</v>
      </c>
      <c r="D275" s="31">
        <v>-1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571</v>
      </c>
      <c r="B276" s="13">
        <v>1</v>
      </c>
      <c r="C276" s="13">
        <v>1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2</v>
      </c>
      <c r="D291" s="31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3</v>
      </c>
      <c r="H309" s="29">
        <v>2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3</v>
      </c>
      <c r="H310" s="13">
        <v>2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15</v>
      </c>
      <c r="C315" s="29">
        <v>38</v>
      </c>
      <c r="D315" s="30">
        <v>-0.60526315789473695</v>
      </c>
      <c r="E315" s="29">
        <v>0</v>
      </c>
      <c r="F315" s="29">
        <v>0</v>
      </c>
      <c r="G315" s="29">
        <v>10</v>
      </c>
      <c r="H315" s="29">
        <v>12</v>
      </c>
      <c r="I315" s="29">
        <v>0</v>
      </c>
      <c r="J315" s="29">
        <v>0</v>
      </c>
      <c r="K315" s="29">
        <v>0</v>
      </c>
      <c r="L315" s="29">
        <v>0</v>
      </c>
      <c r="M315" s="29">
        <v>69</v>
      </c>
      <c r="N315" s="29">
        <v>0</v>
      </c>
      <c r="O315" s="29">
        <v>2</v>
      </c>
    </row>
    <row r="316" spans="1:15" x14ac:dyDescent="0.25">
      <c r="A316" s="12" t="s">
        <v>611</v>
      </c>
      <c r="B316" s="13">
        <v>15</v>
      </c>
      <c r="C316" s="13">
        <v>38</v>
      </c>
      <c r="D316" s="31">
        <v>-0.60526315789473695</v>
      </c>
      <c r="E316" s="13">
        <v>0</v>
      </c>
      <c r="F316" s="13">
        <v>0</v>
      </c>
      <c r="G316" s="13">
        <v>10</v>
      </c>
      <c r="H316" s="13">
        <v>12</v>
      </c>
      <c r="I316" s="13">
        <v>0</v>
      </c>
      <c r="J316" s="13">
        <v>0</v>
      </c>
      <c r="K316" s="13">
        <v>0</v>
      </c>
      <c r="L316" s="13">
        <v>0</v>
      </c>
      <c r="M316" s="13">
        <v>69</v>
      </c>
      <c r="N316" s="13">
        <v>0</v>
      </c>
      <c r="O316" s="23">
        <v>2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2319</v>
      </c>
      <c r="C320" s="29">
        <v>2197</v>
      </c>
      <c r="D320" s="30">
        <v>5.5530268548019998E-2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2319</v>
      </c>
      <c r="C321" s="13">
        <v>2197</v>
      </c>
      <c r="D321" s="31">
        <v>5.5530268548019998E-2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0</v>
      </c>
      <c r="C322" s="29">
        <v>6</v>
      </c>
      <c r="D322" s="30">
        <v>-1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0</v>
      </c>
      <c r="C323" s="13">
        <v>6</v>
      </c>
      <c r="D323" s="31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14058</v>
      </c>
      <c r="C326" s="29">
        <v>14385</v>
      </c>
      <c r="D326" s="30">
        <v>-2.2732012513034399E-2</v>
      </c>
      <c r="E326" s="29">
        <v>2357</v>
      </c>
      <c r="F326" s="29">
        <v>1914</v>
      </c>
      <c r="G326" s="29">
        <v>2502</v>
      </c>
      <c r="H326" s="29">
        <v>2131</v>
      </c>
      <c r="I326" s="29">
        <v>31</v>
      </c>
      <c r="J326" s="29">
        <v>31</v>
      </c>
      <c r="K326" s="29">
        <v>5</v>
      </c>
      <c r="L326" s="29">
        <v>3</v>
      </c>
      <c r="M326" s="29">
        <v>124</v>
      </c>
      <c r="N326" s="29">
        <v>103</v>
      </c>
      <c r="O326" s="29">
        <v>3116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1</v>
      </c>
    </row>
    <row r="6" spans="1:3" x14ac:dyDescent="0.25">
      <c r="A6" s="189"/>
      <c r="B6" s="12" t="s">
        <v>309</v>
      </c>
      <c r="C6" s="23">
        <v>74</v>
      </c>
    </row>
    <row r="7" spans="1:3" x14ac:dyDescent="0.25">
      <c r="A7" s="189"/>
      <c r="B7" s="12" t="s">
        <v>626</v>
      </c>
      <c r="C7" s="23">
        <v>5</v>
      </c>
    </row>
    <row r="8" spans="1:3" x14ac:dyDescent="0.25">
      <c r="A8" s="189"/>
      <c r="B8" s="12" t="s">
        <v>627</v>
      </c>
      <c r="C8" s="23">
        <v>6</v>
      </c>
    </row>
    <row r="9" spans="1:3" x14ac:dyDescent="0.25">
      <c r="A9" s="189"/>
      <c r="B9" s="12" t="s">
        <v>628</v>
      </c>
      <c r="C9" s="23">
        <v>49</v>
      </c>
    </row>
    <row r="10" spans="1:3" x14ac:dyDescent="0.25">
      <c r="A10" s="189"/>
      <c r="B10" s="12" t="s">
        <v>629</v>
      </c>
      <c r="C10" s="23">
        <v>38</v>
      </c>
    </row>
    <row r="11" spans="1:3" x14ac:dyDescent="0.25">
      <c r="A11" s="189"/>
      <c r="B11" s="12" t="s">
        <v>630</v>
      </c>
      <c r="C11" s="23">
        <v>72</v>
      </c>
    </row>
    <row r="12" spans="1:3" x14ac:dyDescent="0.25">
      <c r="A12" s="189"/>
      <c r="B12" s="12" t="s">
        <v>405</v>
      </c>
      <c r="C12" s="23">
        <v>39</v>
      </c>
    </row>
    <row r="13" spans="1:3" x14ac:dyDescent="0.25">
      <c r="A13" s="189"/>
      <c r="B13" s="12" t="s">
        <v>631</v>
      </c>
      <c r="C13" s="23">
        <v>11</v>
      </c>
    </row>
    <row r="14" spans="1:3" x14ac:dyDescent="0.25">
      <c r="A14" s="189"/>
      <c r="B14" s="12" t="s">
        <v>632</v>
      </c>
      <c r="C14" s="23">
        <v>0</v>
      </c>
    </row>
    <row r="15" spans="1:3" x14ac:dyDescent="0.25">
      <c r="A15" s="189"/>
      <c r="B15" s="12" t="s">
        <v>475</v>
      </c>
      <c r="C15" s="23">
        <v>1</v>
      </c>
    </row>
    <row r="16" spans="1:3" x14ac:dyDescent="0.25">
      <c r="A16" s="189"/>
      <c r="B16" s="12" t="s">
        <v>633</v>
      </c>
      <c r="C16" s="23">
        <v>12</v>
      </c>
    </row>
    <row r="17" spans="1:3" x14ac:dyDescent="0.25">
      <c r="A17" s="189"/>
      <c r="B17" s="12" t="s">
        <v>634</v>
      </c>
      <c r="C17" s="23">
        <v>71</v>
      </c>
    </row>
    <row r="18" spans="1:3" x14ac:dyDescent="0.25">
      <c r="A18" s="189"/>
      <c r="B18" s="12" t="s">
        <v>635</v>
      </c>
      <c r="C18" s="23">
        <v>3</v>
      </c>
    </row>
    <row r="19" spans="1:3" x14ac:dyDescent="0.25">
      <c r="A19" s="189"/>
      <c r="B19" s="12" t="s">
        <v>636</v>
      </c>
      <c r="C19" s="23">
        <v>15</v>
      </c>
    </row>
    <row r="20" spans="1:3" x14ac:dyDescent="0.25">
      <c r="A20" s="189"/>
      <c r="B20" s="12" t="s">
        <v>637</v>
      </c>
      <c r="C20" s="23">
        <v>3</v>
      </c>
    </row>
    <row r="21" spans="1:3" x14ac:dyDescent="0.25">
      <c r="A21" s="190"/>
      <c r="B21" s="12" t="s">
        <v>105</v>
      </c>
      <c r="C21" s="23">
        <v>271</v>
      </c>
    </row>
    <row r="22" spans="1:3" x14ac:dyDescent="0.25">
      <c r="A22" s="188" t="s">
        <v>638</v>
      </c>
      <c r="B22" s="12" t="s">
        <v>639</v>
      </c>
      <c r="C22" s="23">
        <v>130</v>
      </c>
    </row>
    <row r="23" spans="1:3" x14ac:dyDescent="0.25">
      <c r="A23" s="189"/>
      <c r="B23" s="12" t="s">
        <v>640</v>
      </c>
      <c r="C23" s="23">
        <v>72</v>
      </c>
    </row>
    <row r="24" spans="1:3" x14ac:dyDescent="0.25">
      <c r="A24" s="190"/>
      <c r="B24" s="15" t="s">
        <v>641</v>
      </c>
      <c r="C24" s="33">
        <v>4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221</v>
      </c>
    </row>
    <row r="27" spans="1:3" x14ac:dyDescent="0.25">
      <c r="A27" s="188" t="s">
        <v>281</v>
      </c>
      <c r="B27" s="12" t="s">
        <v>644</v>
      </c>
      <c r="C27" s="23">
        <v>1</v>
      </c>
    </row>
    <row r="28" spans="1:3" x14ac:dyDescent="0.25">
      <c r="A28" s="189"/>
      <c r="B28" s="12" t="s">
        <v>645</v>
      </c>
      <c r="C28" s="23">
        <v>38</v>
      </c>
    </row>
    <row r="29" spans="1:3" x14ac:dyDescent="0.25">
      <c r="A29" s="189"/>
      <c r="B29" s="12" t="s">
        <v>646</v>
      </c>
      <c r="C29" s="23">
        <v>0</v>
      </c>
    </row>
    <row r="30" spans="1:3" x14ac:dyDescent="0.25">
      <c r="A30" s="190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24</v>
      </c>
    </row>
    <row r="32" spans="1:3" ht="16.7" customHeight="1" x14ac:dyDescent="0.25">
      <c r="A32" s="11" t="s">
        <v>649</v>
      </c>
      <c r="B32" s="18"/>
      <c r="C32" s="23">
        <v>79</v>
      </c>
    </row>
    <row r="33" spans="1:3" ht="16.7" customHeight="1" x14ac:dyDescent="0.25">
      <c r="A33" s="11" t="s">
        <v>650</v>
      </c>
      <c r="B33" s="18"/>
      <c r="C33" s="23">
        <v>41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3</v>
      </c>
    </row>
    <row r="36" spans="1:3" ht="16.7" customHeight="1" x14ac:dyDescent="0.25">
      <c r="A36" s="11" t="s">
        <v>653</v>
      </c>
      <c r="B36" s="18"/>
      <c r="C36" s="23">
        <v>0</v>
      </c>
    </row>
    <row r="37" spans="1:3" ht="16.7" customHeight="1" x14ac:dyDescent="0.25">
      <c r="A37" s="11" t="s">
        <v>641</v>
      </c>
      <c r="B37" s="18"/>
      <c r="C37" s="23">
        <v>61</v>
      </c>
    </row>
    <row r="38" spans="1:3" x14ac:dyDescent="0.25">
      <c r="A38" s="188" t="s">
        <v>654</v>
      </c>
      <c r="B38" s="12" t="s">
        <v>655</v>
      </c>
      <c r="C38" s="23">
        <v>29</v>
      </c>
    </row>
    <row r="39" spans="1:3" x14ac:dyDescent="0.25">
      <c r="A39" s="189"/>
      <c r="B39" s="12" t="s">
        <v>656</v>
      </c>
      <c r="C39" s="23">
        <v>0</v>
      </c>
    </row>
    <row r="40" spans="1:3" x14ac:dyDescent="0.25">
      <c r="A40" s="189"/>
      <c r="B40" s="12" t="s">
        <v>657</v>
      </c>
      <c r="C40" s="23">
        <v>0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12</v>
      </c>
    </row>
    <row r="45" spans="1:3" x14ac:dyDescent="0.25">
      <c r="A45" s="188" t="s">
        <v>75</v>
      </c>
      <c r="B45" s="12" t="s">
        <v>661</v>
      </c>
      <c r="C45" s="23">
        <v>56</v>
      </c>
    </row>
    <row r="46" spans="1:3" x14ac:dyDescent="0.25">
      <c r="A46" s="190"/>
      <c r="B46" s="12" t="s">
        <v>662</v>
      </c>
      <c r="C46" s="23">
        <v>120</v>
      </c>
    </row>
    <row r="47" spans="1:3" x14ac:dyDescent="0.25">
      <c r="A47" s="188" t="s">
        <v>663</v>
      </c>
      <c r="B47" s="12" t="s">
        <v>664</v>
      </c>
      <c r="C47" s="23">
        <v>22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867</v>
      </c>
    </row>
    <row r="51" spans="1:3" x14ac:dyDescent="0.25">
      <c r="A51" s="189"/>
      <c r="B51" s="12" t="s">
        <v>667</v>
      </c>
      <c r="C51" s="23">
        <v>54</v>
      </c>
    </row>
    <row r="52" spans="1:3" x14ac:dyDescent="0.25">
      <c r="A52" s="189"/>
      <c r="B52" s="12" t="s">
        <v>668</v>
      </c>
      <c r="C52" s="23">
        <v>74</v>
      </c>
    </row>
    <row r="53" spans="1:3" x14ac:dyDescent="0.25">
      <c r="A53" s="189"/>
      <c r="B53" s="12" t="s">
        <v>669</v>
      </c>
      <c r="C53" s="23">
        <v>350</v>
      </c>
    </row>
    <row r="54" spans="1:3" x14ac:dyDescent="0.25">
      <c r="A54" s="190"/>
      <c r="B54" s="12" t="s">
        <v>670</v>
      </c>
      <c r="C54" s="23">
        <v>35</v>
      </c>
    </row>
    <row r="55" spans="1:3" x14ac:dyDescent="0.25">
      <c r="A55" s="188" t="s">
        <v>671</v>
      </c>
      <c r="B55" s="12" t="s">
        <v>672</v>
      </c>
      <c r="C55" s="23">
        <v>354</v>
      </c>
    </row>
    <row r="56" spans="1:3" x14ac:dyDescent="0.25">
      <c r="A56" s="189"/>
      <c r="B56" s="12" t="s">
        <v>673</v>
      </c>
      <c r="C56" s="23">
        <v>19</v>
      </c>
    </row>
    <row r="57" spans="1:3" x14ac:dyDescent="0.25">
      <c r="A57" s="189"/>
      <c r="B57" s="12" t="s">
        <v>674</v>
      </c>
      <c r="C57" s="23">
        <v>38</v>
      </c>
    </row>
    <row r="58" spans="1:3" x14ac:dyDescent="0.25">
      <c r="A58" s="189"/>
      <c r="B58" s="12" t="s">
        <v>675</v>
      </c>
      <c r="C58" s="23">
        <v>166</v>
      </c>
    </row>
    <row r="59" spans="1:3" x14ac:dyDescent="0.25">
      <c r="A59" s="190"/>
      <c r="B59" s="15" t="s">
        <v>670</v>
      </c>
      <c r="C59" s="33">
        <v>131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184</v>
      </c>
    </row>
    <row r="62" spans="1:3" ht="16.7" customHeight="1" x14ac:dyDescent="0.25">
      <c r="A62" s="11" t="s">
        <v>678</v>
      </c>
      <c r="B62" s="18"/>
      <c r="C62" s="23">
        <v>559</v>
      </c>
    </row>
    <row r="63" spans="1:3" ht="16.7" customHeight="1" x14ac:dyDescent="0.25">
      <c r="A63" s="11" t="s">
        <v>679</v>
      </c>
      <c r="B63" s="18"/>
      <c r="C63" s="23">
        <v>55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88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33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24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14</v>
      </c>
    </row>
    <row r="6" spans="1:3" x14ac:dyDescent="0.25">
      <c r="A6" s="200"/>
      <c r="B6" s="37" t="s">
        <v>287</v>
      </c>
      <c r="C6" s="38">
        <v>348</v>
      </c>
    </row>
    <row r="7" spans="1:3" x14ac:dyDescent="0.25">
      <c r="A7" s="200"/>
      <c r="B7" s="37" t="s">
        <v>693</v>
      </c>
      <c r="C7" s="38">
        <v>91</v>
      </c>
    </row>
    <row r="8" spans="1:3" x14ac:dyDescent="0.25">
      <c r="A8" s="200"/>
      <c r="B8" s="37" t="s">
        <v>694</v>
      </c>
      <c r="C8" s="38">
        <v>0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155</v>
      </c>
    </row>
    <row r="13" spans="1:3" x14ac:dyDescent="0.25">
      <c r="A13" s="200"/>
      <c r="B13" s="37" t="s">
        <v>699</v>
      </c>
      <c r="C13" s="38">
        <v>34</v>
      </c>
    </row>
    <row r="14" spans="1:3" x14ac:dyDescent="0.25">
      <c r="A14" s="200"/>
      <c r="B14" s="37" t="s">
        <v>700</v>
      </c>
      <c r="C14" s="38">
        <v>86</v>
      </c>
    </row>
    <row r="15" spans="1:3" x14ac:dyDescent="0.25">
      <c r="A15" s="201"/>
      <c r="B15" s="39" t="s">
        <v>701</v>
      </c>
      <c r="C15" s="40">
        <v>70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46</v>
      </c>
    </row>
    <row r="18" spans="1:3" ht="16.7" customHeight="1" x14ac:dyDescent="0.25">
      <c r="A18" s="36" t="s">
        <v>704</v>
      </c>
      <c r="B18" s="18"/>
      <c r="C18" s="38">
        <v>17</v>
      </c>
    </row>
    <row r="19" spans="1:3" ht="16.7" customHeight="1" x14ac:dyDescent="0.25">
      <c r="A19" s="36" t="s">
        <v>705</v>
      </c>
      <c r="B19" s="18"/>
      <c r="C19" s="38">
        <v>22</v>
      </c>
    </row>
    <row r="20" spans="1:3" ht="16.7" customHeight="1" x14ac:dyDescent="0.25">
      <c r="A20" s="36" t="s">
        <v>706</v>
      </c>
      <c r="B20" s="18"/>
      <c r="C20" s="38">
        <v>40</v>
      </c>
    </row>
    <row r="21" spans="1:3" ht="16.7" customHeight="1" x14ac:dyDescent="0.25">
      <c r="A21" s="36" t="s">
        <v>707</v>
      </c>
      <c r="B21" s="18"/>
      <c r="C21" s="38">
        <v>121</v>
      </c>
    </row>
    <row r="22" spans="1:3" ht="16.7" customHeight="1" x14ac:dyDescent="0.25">
      <c r="A22" s="36" t="s">
        <v>708</v>
      </c>
      <c r="B22" s="18"/>
      <c r="C22" s="38">
        <v>169</v>
      </c>
    </row>
    <row r="23" spans="1:3" ht="16.7" customHeight="1" x14ac:dyDescent="0.25">
      <c r="A23" s="36" t="s">
        <v>709</v>
      </c>
      <c r="B23" s="18"/>
      <c r="C23" s="38">
        <v>3</v>
      </c>
    </row>
    <row r="24" spans="1:3" ht="16.7" customHeight="1" x14ac:dyDescent="0.25">
      <c r="A24" s="36" t="s">
        <v>710</v>
      </c>
      <c r="B24" s="18"/>
      <c r="C24" s="38">
        <v>1</v>
      </c>
    </row>
    <row r="25" spans="1:3" ht="16.7" customHeight="1" x14ac:dyDescent="0.25">
      <c r="A25" s="36" t="s">
        <v>711</v>
      </c>
      <c r="B25" s="18"/>
      <c r="C25" s="38">
        <v>1</v>
      </c>
    </row>
    <row r="26" spans="1:3" ht="16.7" customHeight="1" x14ac:dyDescent="0.25">
      <c r="A26" s="36" t="s">
        <v>712</v>
      </c>
      <c r="B26" s="19"/>
      <c r="C26" s="40">
        <v>78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4</v>
      </c>
    </row>
    <row r="30" spans="1:3" ht="16.7" customHeight="1" x14ac:dyDescent="0.25">
      <c r="A30" s="36" t="s">
        <v>715</v>
      </c>
      <c r="B30" s="18"/>
      <c r="C30" s="38">
        <v>94</v>
      </c>
    </row>
    <row r="31" spans="1:3" ht="16.7" customHeight="1" x14ac:dyDescent="0.25">
      <c r="A31" s="36" t="s">
        <v>716</v>
      </c>
      <c r="B31" s="18"/>
      <c r="C31" s="38">
        <v>71</v>
      </c>
    </row>
    <row r="32" spans="1:3" ht="16.7" customHeight="1" x14ac:dyDescent="0.25">
      <c r="A32" s="36" t="s">
        <v>717</v>
      </c>
      <c r="B32" s="18"/>
      <c r="C32" s="38">
        <v>127</v>
      </c>
    </row>
    <row r="33" spans="1:6" ht="16.7" customHeight="1" x14ac:dyDescent="0.25">
      <c r="A33" s="36" t="s">
        <v>718</v>
      </c>
      <c r="B33" s="18"/>
      <c r="C33" s="38">
        <v>13</v>
      </c>
    </row>
    <row r="34" spans="1:6" ht="16.7" customHeight="1" x14ac:dyDescent="0.25">
      <c r="A34" s="36" t="s">
        <v>719</v>
      </c>
      <c r="B34" s="18"/>
      <c r="C34" s="38">
        <v>64</v>
      </c>
    </row>
    <row r="35" spans="1:6" ht="16.7" customHeight="1" x14ac:dyDescent="0.25">
      <c r="A35" s="36" t="s">
        <v>720</v>
      </c>
      <c r="B35" s="18"/>
      <c r="C35" s="38">
        <v>71</v>
      </c>
    </row>
    <row r="36" spans="1:6" ht="16.7" customHeight="1" x14ac:dyDescent="0.25">
      <c r="A36" s="36" t="s">
        <v>721</v>
      </c>
      <c r="B36" s="19"/>
      <c r="C36" s="40">
        <v>0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1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97</v>
      </c>
      <c r="D44" s="42">
        <v>8</v>
      </c>
      <c r="E44" s="42">
        <v>5</v>
      </c>
      <c r="F44" s="38">
        <v>2</v>
      </c>
    </row>
    <row r="45" spans="1:6" x14ac:dyDescent="0.25">
      <c r="A45" s="200"/>
      <c r="B45" s="37" t="s">
        <v>728</v>
      </c>
      <c r="C45" s="42">
        <v>265</v>
      </c>
      <c r="D45" s="42">
        <v>86</v>
      </c>
      <c r="E45" s="42">
        <v>32</v>
      </c>
      <c r="F45" s="38">
        <v>20</v>
      </c>
    </row>
    <row r="46" spans="1:6" x14ac:dyDescent="0.25">
      <c r="A46" s="200"/>
      <c r="B46" s="37" t="s">
        <v>729</v>
      </c>
      <c r="C46" s="42">
        <v>33</v>
      </c>
      <c r="D46" s="42">
        <v>11</v>
      </c>
      <c r="E46" s="42">
        <v>2</v>
      </c>
      <c r="F46" s="38">
        <v>1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42</v>
      </c>
      <c r="D49" s="42">
        <v>211</v>
      </c>
      <c r="E49" s="42">
        <v>17</v>
      </c>
      <c r="F49" s="38">
        <v>3</v>
      </c>
    </row>
    <row r="50" spans="1:6" x14ac:dyDescent="0.25">
      <c r="A50" s="200"/>
      <c r="B50" s="37" t="s">
        <v>733</v>
      </c>
      <c r="C50" s="42">
        <v>18</v>
      </c>
      <c r="D50" s="42">
        <v>2</v>
      </c>
      <c r="E50" s="42">
        <v>5</v>
      </c>
      <c r="F50" s="38">
        <v>1</v>
      </c>
    </row>
    <row r="51" spans="1:6" x14ac:dyDescent="0.25">
      <c r="A51" s="200"/>
      <c r="B51" s="37" t="s">
        <v>734</v>
      </c>
      <c r="C51" s="42">
        <v>20</v>
      </c>
      <c r="D51" s="42">
        <v>11</v>
      </c>
      <c r="E51" s="42">
        <v>6</v>
      </c>
      <c r="F51" s="38">
        <v>1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3</v>
      </c>
      <c r="D53" s="42">
        <v>1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1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26</v>
      </c>
      <c r="D56" s="42">
        <v>21</v>
      </c>
      <c r="E56" s="42">
        <v>10</v>
      </c>
      <c r="F56" s="38">
        <v>4</v>
      </c>
    </row>
    <row r="57" spans="1:6" x14ac:dyDescent="0.25">
      <c r="A57" s="200"/>
      <c r="B57" s="37" t="s">
        <v>739</v>
      </c>
      <c r="C57" s="42">
        <v>0</v>
      </c>
      <c r="D57" s="42">
        <v>1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505</v>
      </c>
      <c r="D59" s="43">
        <v>352</v>
      </c>
      <c r="E59" s="43">
        <v>78</v>
      </c>
      <c r="F59" s="43">
        <v>32</v>
      </c>
    </row>
    <row r="60" spans="1:6" x14ac:dyDescent="0.25">
      <c r="A60" s="199" t="s">
        <v>638</v>
      </c>
      <c r="B60" s="37" t="s">
        <v>742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0</v>
      </c>
      <c r="D63" s="43">
        <v>0</v>
      </c>
      <c r="E63" s="43">
        <v>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685</v>
      </c>
    </row>
    <row r="6" spans="1:3" x14ac:dyDescent="0.25">
      <c r="A6" s="189"/>
      <c r="B6" s="12" t="s">
        <v>692</v>
      </c>
      <c r="C6" s="23">
        <v>30</v>
      </c>
    </row>
    <row r="7" spans="1:3" x14ac:dyDescent="0.25">
      <c r="A7" s="189"/>
      <c r="B7" s="12" t="s">
        <v>749</v>
      </c>
      <c r="C7" s="23">
        <v>1072</v>
      </c>
    </row>
    <row r="8" spans="1:3" x14ac:dyDescent="0.25">
      <c r="A8" s="189"/>
      <c r="B8" s="12" t="s">
        <v>750</v>
      </c>
      <c r="C8" s="23">
        <v>335</v>
      </c>
    </row>
    <row r="9" spans="1:3" x14ac:dyDescent="0.25">
      <c r="A9" s="189"/>
      <c r="B9" s="12" t="s">
        <v>694</v>
      </c>
      <c r="C9" s="23">
        <v>8</v>
      </c>
    </row>
    <row r="10" spans="1:3" x14ac:dyDescent="0.25">
      <c r="A10" s="189"/>
      <c r="B10" s="12" t="s">
        <v>695</v>
      </c>
      <c r="C10" s="23">
        <v>8</v>
      </c>
    </row>
    <row r="11" spans="1:3" x14ac:dyDescent="0.25">
      <c r="A11" s="189"/>
      <c r="B11" s="12" t="s">
        <v>751</v>
      </c>
      <c r="C11" s="23">
        <v>0</v>
      </c>
    </row>
    <row r="12" spans="1:3" x14ac:dyDescent="0.25">
      <c r="A12" s="190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729</v>
      </c>
    </row>
    <row r="15" spans="1:3" ht="16.7" customHeight="1" x14ac:dyDescent="0.25">
      <c r="A15" s="11" t="s">
        <v>755</v>
      </c>
      <c r="B15" s="18"/>
      <c r="C15" s="23">
        <v>289</v>
      </c>
    </row>
    <row r="16" spans="1:3" ht="16.7" customHeight="1" x14ac:dyDescent="0.25">
      <c r="A16" s="11" t="s">
        <v>756</v>
      </c>
      <c r="B16" s="18"/>
      <c r="C16" s="23">
        <v>197</v>
      </c>
    </row>
    <row r="17" spans="1:3" ht="16.7" customHeight="1" x14ac:dyDescent="0.25">
      <c r="A17" s="11" t="s">
        <v>757</v>
      </c>
      <c r="B17" s="19"/>
      <c r="C17" s="33">
        <v>112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247</v>
      </c>
    </row>
    <row r="23" spans="1:3" ht="16.7" customHeight="1" x14ac:dyDescent="0.25">
      <c r="A23" s="11" t="s">
        <v>704</v>
      </c>
      <c r="B23" s="18"/>
      <c r="C23" s="23">
        <v>94</v>
      </c>
    </row>
    <row r="24" spans="1:3" ht="16.7" customHeight="1" x14ac:dyDescent="0.25">
      <c r="A24" s="11" t="s">
        <v>705</v>
      </c>
      <c r="B24" s="18"/>
      <c r="C24" s="23">
        <v>145</v>
      </c>
    </row>
    <row r="25" spans="1:3" ht="16.7" customHeight="1" x14ac:dyDescent="0.25">
      <c r="A25" s="11" t="s">
        <v>706</v>
      </c>
      <c r="B25" s="18"/>
      <c r="C25" s="23">
        <v>234</v>
      </c>
    </row>
    <row r="26" spans="1:3" ht="16.7" customHeight="1" x14ac:dyDescent="0.25">
      <c r="A26" s="11" t="s">
        <v>761</v>
      </c>
      <c r="B26" s="19"/>
      <c r="C26" s="33">
        <v>238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13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35</v>
      </c>
    </row>
    <row r="33" spans="1:3" ht="16.7" customHeight="1" x14ac:dyDescent="0.25">
      <c r="A33" s="11" t="s">
        <v>766</v>
      </c>
      <c r="B33" s="18"/>
      <c r="C33" s="23">
        <v>260</v>
      </c>
    </row>
    <row r="34" spans="1:3" ht="16.7" customHeight="1" x14ac:dyDescent="0.25">
      <c r="A34" s="11" t="s">
        <v>767</v>
      </c>
      <c r="B34" s="18"/>
      <c r="C34" s="23">
        <v>377</v>
      </c>
    </row>
    <row r="35" spans="1:3" ht="16.7" customHeight="1" x14ac:dyDescent="0.25">
      <c r="A35" s="11" t="s">
        <v>718</v>
      </c>
      <c r="B35" s="18"/>
      <c r="C35" s="23">
        <v>49</v>
      </c>
    </row>
    <row r="36" spans="1:3" ht="16.7" customHeight="1" x14ac:dyDescent="0.25">
      <c r="A36" s="11" t="s">
        <v>768</v>
      </c>
      <c r="B36" s="18"/>
      <c r="C36" s="23">
        <v>263</v>
      </c>
    </row>
    <row r="37" spans="1:3" ht="16.7" customHeight="1" x14ac:dyDescent="0.25">
      <c r="A37" s="11" t="s">
        <v>769</v>
      </c>
      <c r="B37" s="18"/>
      <c r="C37" s="23">
        <v>377</v>
      </c>
    </row>
    <row r="38" spans="1:3" ht="16.7" customHeight="1" x14ac:dyDescent="0.25">
      <c r="A38" s="11" t="s">
        <v>770</v>
      </c>
      <c r="B38" s="19"/>
      <c r="C38" s="33">
        <v>152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</v>
      </c>
    </row>
    <row r="42" spans="1:3" ht="16.7" customHeight="1" x14ac:dyDescent="0.25">
      <c r="A42" s="11" t="s">
        <v>773</v>
      </c>
      <c r="B42" s="18"/>
      <c r="C42" s="23">
        <v>1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304</v>
      </c>
    </row>
    <row r="46" spans="1:3" x14ac:dyDescent="0.25">
      <c r="A46" s="189"/>
      <c r="B46" s="12" t="s">
        <v>119</v>
      </c>
      <c r="C46" s="23">
        <v>410</v>
      </c>
    </row>
    <row r="47" spans="1:3" x14ac:dyDescent="0.25">
      <c r="A47" s="189"/>
      <c r="B47" s="12" t="s">
        <v>778</v>
      </c>
      <c r="C47" s="23">
        <v>33</v>
      </c>
    </row>
    <row r="48" spans="1:3" x14ac:dyDescent="0.25">
      <c r="A48" s="190"/>
      <c r="B48" s="15" t="s">
        <v>779</v>
      </c>
      <c r="C48" s="33">
        <v>5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134</v>
      </c>
      <c r="D56" s="13">
        <v>28</v>
      </c>
      <c r="E56" s="13">
        <v>10</v>
      </c>
      <c r="F56" s="23">
        <v>4</v>
      </c>
    </row>
    <row r="57" spans="1:6" x14ac:dyDescent="0.25">
      <c r="A57" s="189"/>
      <c r="B57" s="12" t="s">
        <v>780</v>
      </c>
      <c r="C57" s="13">
        <v>680</v>
      </c>
      <c r="D57" s="13">
        <v>334</v>
      </c>
      <c r="E57" s="13">
        <v>130</v>
      </c>
      <c r="F57" s="23">
        <v>119</v>
      </c>
    </row>
    <row r="58" spans="1:6" x14ac:dyDescent="0.25">
      <c r="A58" s="189"/>
      <c r="B58" s="12" t="s">
        <v>781</v>
      </c>
      <c r="C58" s="13">
        <v>27</v>
      </c>
      <c r="D58" s="13">
        <v>46</v>
      </c>
      <c r="E58" s="13">
        <v>4</v>
      </c>
      <c r="F58" s="23">
        <v>6</v>
      </c>
    </row>
    <row r="59" spans="1:6" x14ac:dyDescent="0.25">
      <c r="A59" s="189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2</v>
      </c>
      <c r="D60" s="13">
        <v>2</v>
      </c>
      <c r="E60" s="13">
        <v>1</v>
      </c>
      <c r="F60" s="23">
        <v>1</v>
      </c>
    </row>
    <row r="61" spans="1:6" x14ac:dyDescent="0.25">
      <c r="A61" s="189"/>
      <c r="B61" s="12" t="s">
        <v>783</v>
      </c>
      <c r="C61" s="13">
        <v>128</v>
      </c>
      <c r="D61" s="13">
        <v>123</v>
      </c>
      <c r="E61" s="13">
        <v>37</v>
      </c>
      <c r="F61" s="23">
        <v>20</v>
      </c>
    </row>
    <row r="62" spans="1:6" x14ac:dyDescent="0.25">
      <c r="A62" s="189"/>
      <c r="B62" s="12" t="s">
        <v>784</v>
      </c>
      <c r="C62" s="13">
        <v>54</v>
      </c>
      <c r="D62" s="13">
        <v>32</v>
      </c>
      <c r="E62" s="13">
        <v>20</v>
      </c>
      <c r="F62" s="23">
        <v>7</v>
      </c>
    </row>
    <row r="63" spans="1:6" x14ac:dyDescent="0.25">
      <c r="A63" s="189"/>
      <c r="B63" s="12" t="s">
        <v>734</v>
      </c>
      <c r="C63" s="13">
        <v>73</v>
      </c>
      <c r="D63" s="13">
        <v>29</v>
      </c>
      <c r="E63" s="13">
        <v>118</v>
      </c>
      <c r="F63" s="23">
        <v>14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1</v>
      </c>
      <c r="D65" s="13">
        <v>3</v>
      </c>
      <c r="E65" s="13">
        <v>0</v>
      </c>
      <c r="F65" s="23">
        <v>1</v>
      </c>
    </row>
    <row r="66" spans="1:6" x14ac:dyDescent="0.25">
      <c r="A66" s="189"/>
      <c r="B66" s="12" t="s">
        <v>736</v>
      </c>
      <c r="C66" s="13">
        <v>6</v>
      </c>
      <c r="D66" s="13">
        <v>2</v>
      </c>
      <c r="E66" s="13">
        <v>2</v>
      </c>
      <c r="F66" s="23">
        <v>1</v>
      </c>
    </row>
    <row r="67" spans="1:6" x14ac:dyDescent="0.25">
      <c r="A67" s="189"/>
      <c r="B67" s="12" t="s">
        <v>737</v>
      </c>
      <c r="C67" s="13">
        <v>2</v>
      </c>
      <c r="D67" s="13">
        <v>1</v>
      </c>
      <c r="E67" s="13">
        <v>1</v>
      </c>
      <c r="F67" s="23">
        <v>0</v>
      </c>
    </row>
    <row r="68" spans="1:6" x14ac:dyDescent="0.25">
      <c r="A68" s="189"/>
      <c r="B68" s="12" t="s">
        <v>785</v>
      </c>
      <c r="C68" s="13">
        <v>197</v>
      </c>
      <c r="D68" s="13">
        <v>141</v>
      </c>
      <c r="E68" s="13">
        <v>50</v>
      </c>
      <c r="F68" s="23">
        <v>36</v>
      </c>
    </row>
    <row r="69" spans="1:6" x14ac:dyDescent="0.25">
      <c r="A69" s="189"/>
      <c r="B69" s="12" t="s">
        <v>786</v>
      </c>
      <c r="C69" s="13">
        <v>66</v>
      </c>
      <c r="D69" s="13">
        <v>116</v>
      </c>
      <c r="E69" s="13">
        <v>64</v>
      </c>
      <c r="F69" s="23">
        <v>20</v>
      </c>
    </row>
    <row r="70" spans="1:6" x14ac:dyDescent="0.25">
      <c r="A70" s="189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0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1371</v>
      </c>
      <c r="D72" s="45">
        <v>857</v>
      </c>
      <c r="E72" s="45">
        <v>437</v>
      </c>
      <c r="F72" s="45">
        <v>229</v>
      </c>
    </row>
    <row r="73" spans="1:6" x14ac:dyDescent="0.25">
      <c r="A73" s="188" t="s">
        <v>787</v>
      </c>
      <c r="B73" s="12" t="s">
        <v>742</v>
      </c>
      <c r="C73" s="13">
        <v>128</v>
      </c>
      <c r="D73" s="13">
        <v>123</v>
      </c>
      <c r="E73" s="13">
        <v>37</v>
      </c>
      <c r="F73" s="23">
        <v>20</v>
      </c>
    </row>
    <row r="74" spans="1:6" x14ac:dyDescent="0.25">
      <c r="A74" s="189"/>
      <c r="B74" s="12" t="s">
        <v>743</v>
      </c>
      <c r="C74" s="13">
        <v>54</v>
      </c>
      <c r="D74" s="13">
        <v>32</v>
      </c>
      <c r="E74" s="13">
        <v>20</v>
      </c>
      <c r="F74" s="23">
        <v>7</v>
      </c>
    </row>
    <row r="75" spans="1:6" x14ac:dyDescent="0.25">
      <c r="A75" s="190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2" t="s">
        <v>788</v>
      </c>
      <c r="B76" s="203"/>
      <c r="C76" s="45">
        <v>182</v>
      </c>
      <c r="D76" s="45">
        <v>155</v>
      </c>
      <c r="E76" s="45">
        <v>57</v>
      </c>
      <c r="F76" s="45">
        <v>27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5</v>
      </c>
    </row>
    <row r="6" spans="1:3" ht="16.7" customHeight="1" x14ac:dyDescent="0.25">
      <c r="A6" s="11" t="s">
        <v>791</v>
      </c>
      <c r="B6" s="18"/>
      <c r="C6" s="23">
        <v>21</v>
      </c>
    </row>
    <row r="7" spans="1:3" ht="16.7" customHeight="1" x14ac:dyDescent="0.25">
      <c r="A7" s="11" t="s">
        <v>792</v>
      </c>
      <c r="B7" s="18"/>
      <c r="C7" s="23">
        <v>1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12</v>
      </c>
    </row>
    <row r="16" spans="1:3" ht="16.7" customHeight="1" x14ac:dyDescent="0.25">
      <c r="A16" s="11" t="s">
        <v>800</v>
      </c>
      <c r="B16" s="18"/>
      <c r="C16" s="23">
        <v>27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11</v>
      </c>
    </row>
    <row r="25" spans="1:3" ht="16.7" customHeight="1" x14ac:dyDescent="0.25">
      <c r="A25" s="11" t="s">
        <v>809</v>
      </c>
      <c r="B25" s="18"/>
      <c r="C25" s="23">
        <v>11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68</v>
      </c>
    </row>
    <row r="6" spans="1:3" ht="16.7" customHeight="1" x14ac:dyDescent="0.25">
      <c r="A6" s="11" t="s">
        <v>814</v>
      </c>
      <c r="B6" s="18"/>
      <c r="C6" s="23">
        <v>95</v>
      </c>
    </row>
    <row r="7" spans="1:3" ht="16.7" customHeight="1" x14ac:dyDescent="0.25">
      <c r="A7" s="11" t="s">
        <v>815</v>
      </c>
      <c r="B7" s="18"/>
      <c r="C7" s="23">
        <v>10</v>
      </c>
    </row>
    <row r="8" spans="1:3" ht="16.7" customHeight="1" x14ac:dyDescent="0.25">
      <c r="A8" s="11" t="s">
        <v>816</v>
      </c>
      <c r="B8" s="18"/>
      <c r="C8" s="23">
        <v>45</v>
      </c>
    </row>
    <row r="9" spans="1:3" ht="16.7" customHeight="1" x14ac:dyDescent="0.25">
      <c r="A9" s="11" t="s">
        <v>817</v>
      </c>
      <c r="B9" s="18"/>
      <c r="C9" s="23">
        <v>2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39</v>
      </c>
    </row>
    <row r="14" spans="1:3" ht="16.7" customHeight="1" x14ac:dyDescent="0.25">
      <c r="A14" s="11" t="s">
        <v>821</v>
      </c>
      <c r="B14" s="18"/>
      <c r="C14" s="23">
        <v>8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13</v>
      </c>
    </row>
    <row r="18" spans="1:3" ht="16.7" customHeight="1" x14ac:dyDescent="0.25">
      <c r="A18" s="11" t="s">
        <v>825</v>
      </c>
      <c r="B18" s="18"/>
      <c r="C18" s="23">
        <v>20</v>
      </c>
    </row>
    <row r="19" spans="1:3" ht="16.7" customHeight="1" x14ac:dyDescent="0.25">
      <c r="A19" s="11" t="s">
        <v>826</v>
      </c>
      <c r="B19" s="19"/>
      <c r="C19" s="33">
        <v>23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3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2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1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740</v>
      </c>
      <c r="C5" s="29">
        <v>558</v>
      </c>
      <c r="D5" s="30">
        <v>0.32616487455197102</v>
      </c>
      <c r="E5" s="29">
        <v>1849</v>
      </c>
      <c r="F5" s="29">
        <v>1647</v>
      </c>
      <c r="G5" s="29">
        <v>536</v>
      </c>
      <c r="H5" s="29">
        <v>493</v>
      </c>
      <c r="I5" s="29">
        <v>0</v>
      </c>
      <c r="J5" s="29">
        <v>2</v>
      </c>
      <c r="K5" s="29">
        <v>0</v>
      </c>
      <c r="L5" s="29">
        <v>0</v>
      </c>
      <c r="M5" s="29">
        <v>0</v>
      </c>
      <c r="N5" s="29">
        <v>0</v>
      </c>
      <c r="O5" s="29">
        <v>1759</v>
      </c>
    </row>
    <row r="6" spans="1:15" x14ac:dyDescent="0.25">
      <c r="A6" s="12" t="s">
        <v>473</v>
      </c>
      <c r="B6" s="13">
        <v>3</v>
      </c>
      <c r="C6" s="13">
        <v>2</v>
      </c>
      <c r="D6" s="31">
        <v>0.5</v>
      </c>
      <c r="E6" s="13">
        <v>2</v>
      </c>
      <c r="F6" s="13">
        <v>1</v>
      </c>
      <c r="G6" s="13">
        <v>1</v>
      </c>
      <c r="H6" s="13"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25">
      <c r="A7" s="12" t="s">
        <v>474</v>
      </c>
      <c r="B7" s="13">
        <v>452</v>
      </c>
      <c r="C7" s="13">
        <v>332</v>
      </c>
      <c r="D7" s="31">
        <v>0.36144578313253001</v>
      </c>
      <c r="E7" s="13">
        <v>1420</v>
      </c>
      <c r="F7" s="13">
        <v>1300</v>
      </c>
      <c r="G7" s="13">
        <v>346</v>
      </c>
      <c r="H7" s="13">
        <v>324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3">
        <v>1307</v>
      </c>
    </row>
    <row r="8" spans="1:15" x14ac:dyDescent="0.25">
      <c r="A8" s="12" t="s">
        <v>475</v>
      </c>
      <c r="B8" s="13">
        <v>78</v>
      </c>
      <c r="C8" s="13">
        <v>28</v>
      </c>
      <c r="D8" s="31">
        <v>1.78571428571429</v>
      </c>
      <c r="E8" s="13">
        <v>34</v>
      </c>
      <c r="F8" s="13">
        <v>28</v>
      </c>
      <c r="G8" s="13">
        <v>71</v>
      </c>
      <c r="H8" s="13">
        <v>65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60</v>
      </c>
    </row>
    <row r="9" spans="1:15" x14ac:dyDescent="0.25">
      <c r="A9" s="12" t="s">
        <v>476</v>
      </c>
      <c r="B9" s="13">
        <v>0</v>
      </c>
      <c r="C9" s="13">
        <v>2</v>
      </c>
      <c r="D9" s="31">
        <v>-1</v>
      </c>
      <c r="E9" s="13">
        <v>0</v>
      </c>
      <c r="F9" s="13">
        <v>0</v>
      </c>
      <c r="G9" s="13">
        <v>2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66</v>
      </c>
      <c r="C10" s="13">
        <v>16</v>
      </c>
      <c r="D10" s="31">
        <v>3.125</v>
      </c>
      <c r="E10" s="13">
        <v>175</v>
      </c>
      <c r="F10" s="13">
        <v>125</v>
      </c>
      <c r="G10" s="13">
        <v>45</v>
      </c>
      <c r="H10" s="13">
        <v>36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122</v>
      </c>
    </row>
    <row r="11" spans="1:15" x14ac:dyDescent="0.25">
      <c r="A11" s="12" t="s">
        <v>478</v>
      </c>
      <c r="B11" s="13">
        <v>62</v>
      </c>
      <c r="C11" s="13">
        <v>113</v>
      </c>
      <c r="D11" s="31">
        <v>-0.45132743362831901</v>
      </c>
      <c r="E11" s="13">
        <v>213</v>
      </c>
      <c r="F11" s="13">
        <v>193</v>
      </c>
      <c r="G11" s="13">
        <v>61</v>
      </c>
      <c r="H11" s="13">
        <v>59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261</v>
      </c>
    </row>
    <row r="12" spans="1:15" x14ac:dyDescent="0.25">
      <c r="A12" s="15" t="s">
        <v>479</v>
      </c>
      <c r="B12" s="16">
        <v>79</v>
      </c>
      <c r="C12" s="16">
        <v>65</v>
      </c>
      <c r="D12" s="46">
        <v>0.21538461538461501</v>
      </c>
      <c r="E12" s="16">
        <v>5</v>
      </c>
      <c r="F12" s="16">
        <v>0</v>
      </c>
      <c r="G12" s="16">
        <v>10</v>
      </c>
      <c r="H12" s="16">
        <v>5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2018-04-19T09:18:22Z</dcterms:created>
  <dcterms:modified xsi:type="dcterms:W3CDTF">2018-05-08T09:37:47Z</dcterms:modified>
</cp:coreProperties>
</file>