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E80" i="12" s="1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H42" i="12" s="1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G42" i="12" s="1"/>
  <c r="F11" i="12"/>
  <c r="F42" i="12" s="1"/>
  <c r="E11" i="12"/>
  <c r="D11" i="12"/>
  <c r="D42" i="12" s="1"/>
  <c r="L42" i="12"/>
  <c r="K42" i="12"/>
  <c r="J42" i="12"/>
  <c r="I42" i="12"/>
  <c r="E42" i="12"/>
  <c r="D120" i="12" l="1"/>
  <c r="D8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<sst xmlns="http://schemas.openxmlformats.org/spreadsheetml/2006/main" count="1831" uniqueCount="1096">
  <si>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</si>
  <si>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</si>
  <si>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</si>
  <si>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</si>
  <si>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</si>
  <si>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</si>
  <si>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Cuenca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</si>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</sst>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61-4F4D-90E3-EA360D369E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61-4F4D-90E3-EA360D369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395</c:v>
                </c:pt>
                <c:pt idx="1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1-4F4D-90E3-EA360D369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42-4A4C-AAA8-DC383F389E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42-4A4C-AAA8-DC383F389E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136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2-4A4C-AAA8-DC383F389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FA-4A06-B916-EC35D02CCF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FA-4A06-B916-EC35D02CCF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FA-4A06-B916-EC35D02CCFA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156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FA-4A06-B916-EC35D02CC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E4-4976-BDF4-AB60094D36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E4-4976-BDF4-AB60094D36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83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4-4976-BDF4-AB60094D3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27-489D-9400-580AC182FD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27-489D-9400-580AC182FD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1081</c:v>
                </c:pt>
                <c:pt idx="1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27-489D-9400-580AC182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297</c:v>
              </c:pt>
              <c:pt idx="1">
                <c:v>849</c:v>
              </c:pt>
              <c:pt idx="2">
                <c:v>5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DB0-4D67-A97C-F6C0234C4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261</c:v>
              </c:pt>
              <c:pt idx="1">
                <c:v>643</c:v>
              </c:pt>
              <c:pt idx="2">
                <c:v>23</c:v>
              </c:pt>
              <c:pt idx="3">
                <c:v>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B7-4F72-AB72-72709EE9C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</c:v>
              </c:pt>
              <c:pt idx="1">
                <c:v>78</c:v>
              </c:pt>
              <c:pt idx="2">
                <c:v>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4F8-4C92-9FC5-DD11E93E6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92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8C1-462E-A2CF-00E11DD5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450</c:v>
              </c:pt>
              <c:pt idx="1">
                <c:v>8</c:v>
              </c:pt>
              <c:pt idx="2">
                <c:v>66</c:v>
              </c:pt>
              <c:pt idx="3">
                <c:v>6</c:v>
              </c:pt>
              <c:pt idx="4">
                <c:v>1</c:v>
              </c:pt>
              <c:pt idx="5">
                <c:v>3</c:v>
              </c:pt>
              <c:pt idx="6">
                <c:v>36</c:v>
              </c:pt>
              <c:pt idx="7">
                <c:v>107</c:v>
              </c:pt>
              <c:pt idx="8">
                <c:v>24</c:v>
              </c:pt>
              <c:pt idx="9">
                <c:v>502</c:v>
              </c:pt>
            </c:numLit>
          </c:val>
          <c:extLst>
            <c:ext xmlns:c16="http://schemas.microsoft.com/office/drawing/2014/chart" uri="{C3380CC4-5D6E-409C-BE32-E72D297353CC}">
              <c16:uniqueId val="{00000000-A601-4530-AFCE-810F005C3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</c:v>
              </c:pt>
              <c:pt idx="1">
                <c:v>86</c:v>
              </c:pt>
              <c:pt idx="2">
                <c:v>65</c:v>
              </c:pt>
              <c:pt idx="3">
                <c:v>39</c:v>
              </c:pt>
              <c:pt idx="4">
                <c:v>99</c:v>
              </c:pt>
              <c:pt idx="5">
                <c:v>68</c:v>
              </c:pt>
              <c:pt idx="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558B-499B-8E37-47BBA2EE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22-4E24-8571-75782757D0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22-4E24-8571-75782757D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2-4E24-8571-75782757D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2759</c:v>
              </c:pt>
              <c:pt idx="1">
                <c:v>354</c:v>
              </c:pt>
              <c:pt idx="2">
                <c:v>173</c:v>
              </c:pt>
              <c:pt idx="3">
                <c:v>155</c:v>
              </c:pt>
              <c:pt idx="4">
                <c:v>935</c:v>
              </c:pt>
              <c:pt idx="5">
                <c:v>143</c:v>
              </c:pt>
              <c:pt idx="6">
                <c:v>155</c:v>
              </c:pt>
              <c:pt idx="7">
                <c:v>1703</c:v>
              </c:pt>
              <c:pt idx="8">
                <c:v>310</c:v>
              </c:pt>
            </c:numLit>
          </c:val>
          <c:extLst>
            <c:ext xmlns:c16="http://schemas.microsoft.com/office/drawing/2014/chart" uri="{C3380CC4-5D6E-409C-BE32-E72D297353CC}">
              <c16:uniqueId val="{00000000-1AA7-4997-A1DF-02F91F80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126</c:v>
              </c:pt>
              <c:pt idx="1">
                <c:v>204</c:v>
              </c:pt>
              <c:pt idx="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E0D5-4757-9FD8-776E3E8F3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60</c:v>
              </c:pt>
              <c:pt idx="1">
                <c:v>18</c:v>
              </c:pt>
              <c:pt idx="2">
                <c:v>15</c:v>
              </c:pt>
              <c:pt idx="3">
                <c:v>12</c:v>
              </c:pt>
              <c:pt idx="4">
                <c:v>179</c:v>
              </c:pt>
              <c:pt idx="5">
                <c:v>13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714-411A-9855-88ABEC48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91</c:v>
              </c:pt>
              <c:pt idx="1">
                <c:v>108</c:v>
              </c:pt>
              <c:pt idx="2">
                <c:v>291</c:v>
              </c:pt>
              <c:pt idx="3">
                <c:v>117</c:v>
              </c:pt>
              <c:pt idx="4">
                <c:v>67</c:v>
              </c:pt>
              <c:pt idx="5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2F39-4614-9873-09A4419FA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217</c:v>
              </c:pt>
              <c:pt idx="2">
                <c:v>118</c:v>
              </c:pt>
              <c:pt idx="3">
                <c:v>75</c:v>
              </c:pt>
              <c:pt idx="4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5C25-4C68-8201-4BE4A9298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87-4437-B7B8-C2597C8E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Falsedades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9A-453E-ADB9-22AA544D9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ED-4EF0-A277-4B93CC8AB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Derechos trabajadores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76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2D51-4BA3-9DF9-A51E7739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Libertad sexual</c:v>
                </c:pt>
                <c:pt idx="1">
                  <c:v>Patrimonio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6BE-4AFA-A5D1-2091103C9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41-48E3-B6C3-AD65B8C934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41-48E3-B6C3-AD65B8C934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1-48E3-B6C3-AD65B8C9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57</c:v>
              </c:pt>
              <c:pt idx="1">
                <c:v>53</c:v>
              </c:pt>
              <c:pt idx="2">
                <c:v>127</c:v>
              </c:pt>
              <c:pt idx="3">
                <c:v>258</c:v>
              </c:pt>
              <c:pt idx="4">
                <c:v>63</c:v>
              </c:pt>
              <c:pt idx="5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0802-45B4-98F5-E54FB0C3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E7-43AD-A329-2DD2DCD7D0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E7-43AD-A329-2DD2DCD7D0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E7-43AD-A329-2DD2DCD7D06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10</c:v>
                </c:pt>
                <c:pt idx="1">
                  <c:v>17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E7-43AD-A329-2DD2DCD7D0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59-4813-BB96-5AC6452C64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59-4813-BB96-5AC6452C64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59-4813-BB96-5AC6452C64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59-4813-BB96-5AC6452C64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59-4813-BB96-5AC6452C64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A59-4813-BB96-5AC6452C641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A59-4813-BB96-5AC6452C641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A59-4813-BB96-5AC6452C641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A59-4813-BB96-5AC6452C641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9-4813-BB96-5AC6452C64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59-4813-BB96-5AC6452C64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59-4813-BB96-5AC6452C64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43</c:v>
                </c:pt>
                <c:pt idx="1">
                  <c:v>14</c:v>
                </c:pt>
                <c:pt idx="2">
                  <c:v>1</c:v>
                </c:pt>
                <c:pt idx="3">
                  <c:v>20</c:v>
                </c:pt>
                <c:pt idx="4">
                  <c:v>20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59-4813-BB96-5AC6452C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83-4D38-BB28-C9D64F0E83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83-4D38-BB28-C9D64F0E83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83-4D38-BB28-C9D64F0E83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83-4D38-BB28-C9D64F0E83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83-4D38-BB28-C9D64F0E83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96</c:v>
                </c:pt>
                <c:pt idx="1">
                  <c:v>9</c:v>
                </c:pt>
                <c:pt idx="2">
                  <c:v>1</c:v>
                </c:pt>
                <c:pt idx="3">
                  <c:v>48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83-4D38-BB28-C9D64F0E8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78-4ED5-BECE-50E0C41AB7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78-4ED5-BECE-50E0C41AB7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78-4ED5-BECE-50E0C41AB7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78-4ED5-BECE-50E0C41AB7F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78-4ED5-BECE-50E0C41AB7F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78-4ED5-BECE-50E0C41AB7F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78-4ED5-BECE-50E0C41AB7F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78-4ED5-BECE-50E0C41AB7F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78-4ED5-BECE-50E0C41AB7F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78-4ED5-BECE-50E0C41AB7F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78-4ED5-BECE-50E0C41AB7F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78-4ED5-BECE-50E0C41AB7F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78-4ED5-BECE-50E0C41AB7F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78-4ED5-BECE-50E0C41AB7F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78-4ED5-BECE-50E0C41AB7F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42</c:v>
                </c:pt>
                <c:pt idx="2">
                  <c:v>2</c:v>
                </c:pt>
                <c:pt idx="3">
                  <c:v>10</c:v>
                </c:pt>
                <c:pt idx="4">
                  <c:v>21</c:v>
                </c:pt>
                <c:pt idx="5">
                  <c:v>8</c:v>
                </c:pt>
                <c:pt idx="6">
                  <c:v>9</c:v>
                </c:pt>
                <c:pt idx="7">
                  <c:v>19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23</c:v>
                </c:pt>
                <c:pt idx="12">
                  <c:v>22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78-4ED5-BECE-50E0C41AB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F3-4022-B8C9-CC794BF5E4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F3-4022-B8C9-CC794BF5E4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F3-4022-B8C9-CC794BF5E4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F3-4022-B8C9-CC794BF5E4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F3-4022-B8C9-CC794BF5E4C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3F3-4022-B8C9-CC794BF5E4C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3F3-4022-B8C9-CC794BF5E4C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3F3-4022-B8C9-CC794BF5E4C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3F3-4022-B8C9-CC794BF5E4C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3F3-4022-B8C9-CC794BF5E4C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3F3-4022-B8C9-CC794BF5E4C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39</c:v>
                </c:pt>
                <c:pt idx="1">
                  <c:v>1</c:v>
                </c:pt>
                <c:pt idx="2">
                  <c:v>61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F3-4022-B8C9-CC794BF5E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1D1-86FC-EC7F817724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90-41D1-86FC-EC7F817724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90-41D1-86FC-EC7F817724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D90-41D1-86FC-EC7F817724D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D90-41D1-86FC-EC7F81772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246</c:v>
                </c:pt>
                <c:pt idx="1">
                  <c:v>24</c:v>
                </c:pt>
                <c:pt idx="2">
                  <c:v>28</c:v>
                </c:pt>
                <c:pt idx="3">
                  <c:v>103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0-41D1-86FC-EC7F81772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BB-4AEE-91A9-E7752711A7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BB-4AEE-91A9-E7752711A7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BB-4AEE-91A9-E7752711A7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9BB-4AEE-91A9-E7752711A7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B-4AEE-91A9-E7752711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E3-4420-8D11-73FD5A7AE4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E3-4420-8D11-73FD5A7AE4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E3-4420-8D11-73FD5A7AE4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E3-4420-8D11-73FD5A7AE4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E3-4420-8D11-73FD5A7AE4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E3-4420-8D11-73FD5A7AE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D6-45AA-A0E1-AA6C4A00D8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D6-45AA-A0E1-AA6C4A00D8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6-45AA-A0E1-AA6C4A00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C-4D61-BCBD-259EEE8846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C-4D61-BCBD-259EEE8846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EC-4D61-BCBD-259EEE884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EC-4D61-BCBD-259EEE884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3E-460F-86CE-2E9A9F2969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3E-460F-86CE-2E9A9F2969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3E-460F-86CE-2E9A9F2969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3E-460F-86CE-2E9A9F2969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E-460F-86CE-2E9A9F29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AA4-48EB-BA35-291D3603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2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10E2-4545-AEC9-963CC1133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</c:v>
              </c:pt>
              <c:pt idx="2">
                <c:v>2</c:v>
              </c:pt>
              <c:pt idx="3">
                <c:v>2</c:v>
              </c:pt>
              <c:pt idx="4">
                <c:v>21</c:v>
              </c:pt>
              <c:pt idx="5">
                <c:v>6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320-495F-B79D-6AC2CEA14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4B-47E7-9EED-ECEC9D1D5E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4B-47E7-9EED-ECEC9D1D5E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B-47E7-9EED-ECEC9D1D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1A-43BB-BE7A-1C0C9D3809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1A-43BB-BE7A-1C0C9D3809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1A-43BB-BE7A-1C0C9D3809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D1A-43BB-BE7A-1C0C9D380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12</c:v>
                </c:pt>
                <c:pt idx="1">
                  <c:v>60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A-43BB-BE7A-1C0C9D38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220</c:v>
              </c:pt>
              <c:pt idx="1">
                <c:v>47</c:v>
              </c:pt>
              <c:pt idx="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1-CC99-4289-BE16-9F6F1B3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81</c:v>
              </c:pt>
              <c:pt idx="1">
                <c:v>37</c:v>
              </c:pt>
              <c:pt idx="2">
                <c:v>1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1-8BFF-4310-96ED-9A204D521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70</c:v>
              </c:pt>
              <c:pt idx="1">
                <c:v>19</c:v>
              </c:pt>
              <c:pt idx="2">
                <c:v>90</c:v>
              </c:pt>
              <c:pt idx="3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1-F4E6-4E2D-BEF3-5A9CDE91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05-4A1C-997D-FB8AADAE9D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05-4A1C-997D-FB8AADAE9D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05-4A1C-997D-FB8AADAE9D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340</c:v>
                </c:pt>
                <c:pt idx="1">
                  <c:v>442</c:v>
                </c:pt>
                <c:pt idx="2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05-4A1C-997D-FB8AADAE9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533</c:v>
              </c:pt>
            </c:numLit>
          </c:val>
          <c:extLst>
            <c:ext xmlns:c16="http://schemas.microsoft.com/office/drawing/2014/chart" uri="{C3380CC4-5D6E-409C-BE32-E72D297353CC}">
              <c16:uniqueId val="{00000001-99EC-4085-BC8B-F78698D03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0081-4402-AB34-40C5B7F4F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8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2E1-4C03-BE11-B0D0BC74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78</c:v>
              </c:pt>
              <c:pt idx="2">
                <c:v>9</c:v>
              </c:pt>
              <c:pt idx="3">
                <c:v>3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7518-4381-85D2-54FDAD64F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121</c:v>
              </c:pt>
              <c:pt idx="2">
                <c:v>1</c:v>
              </c:pt>
              <c:pt idx="3">
                <c:v>6</c:v>
              </c:pt>
              <c:pt idx="4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990C-440B-A8A6-4EE98406C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113</c:v>
              </c:pt>
              <c:pt idx="2">
                <c:v>6</c:v>
              </c:pt>
              <c:pt idx="3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B2CA-409E-982D-E49C622C0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75</c:v>
              </c:pt>
              <c:pt idx="2">
                <c:v>1</c:v>
              </c:pt>
              <c:pt idx="3">
                <c:v>1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D4D1-4C37-AB39-138D587D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4</c:v>
              </c:pt>
              <c:pt idx="2">
                <c:v>4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CD4D-4DFC-8E57-2F4EEB526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70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8EF-4AC3-B23D-704E8D893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168</c:v>
              </c:pt>
              <c:pt idx="2">
                <c:v>1</c:v>
              </c:pt>
              <c:pt idx="3">
                <c:v>8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2312-4C78-9497-09DBE00E4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17-41F1-8DFE-C83E8F28B3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17-41F1-8DFE-C83E8F28B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180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7-41F1-8DFE-C83E8F28B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748-4141-8579-86E38740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75E3-4C74-90F7-0F7B5F0D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EF1-4728-A376-20FE0977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D54-41E4-A7DC-7B8A09839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8B-44F9-AC27-F05F047F8D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8B-44F9-AC27-F05F047F8D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1167</c:v>
                </c:pt>
                <c:pt idx="1">
                  <c:v>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B-44F9-AC27-F05F047F8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C0-4278-A305-9BB1EEC610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C0-4278-A305-9BB1EEC610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C0-4278-A305-9BB1EEC610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</c:v>
                </c:pt>
                <c:pt idx="1">
                  <c:v>46</c:v>
                </c:pt>
                <c:pt idx="2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C0-4278-A305-9BB1EEC6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3-4369-A111-E06CD869A2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13-4369-A111-E06CD869A2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185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3-4369-A111-E06CD869A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9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39</xdr:row>
      <xdr:rowOff>152399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1</v>
      </c>
      <c r="D6" s="13">
        <v>1</v>
      </c>
      <c r="E6" s="23">
        <v>2</v>
      </c>
    </row>
    <row r="7" spans="1:5" ht="16.7" customHeight="1" x14ac:dyDescent="0.25">
      <c r="A7" s="11" t="s">
        <v>846</v>
      </c>
      <c r="B7" s="18"/>
      <c r="C7" s="13">
        <v>5</v>
      </c>
      <c r="D7" s="13">
        <v>8</v>
      </c>
      <c r="E7" s="23">
        <v>0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0</v>
      </c>
      <c r="D9" s="13">
        <v>0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6</v>
      </c>
      <c r="D12" s="49">
        <v>9</v>
      </c>
      <c r="E12" s="49">
        <v>3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1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</v>
      </c>
    </row>
    <row r="21" spans="1:3" ht="16.7" customHeight="1" x14ac:dyDescent="0.25">
      <c r="A21" s="11" t="s">
        <v>846</v>
      </c>
      <c r="B21" s="18"/>
      <c r="C21" s="23">
        <v>8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2</v>
      </c>
    </row>
    <row r="24" spans="1:3" ht="16.7" customHeight="1" x14ac:dyDescent="0.25">
      <c r="A24" s="11" t="s">
        <v>456</v>
      </c>
      <c r="B24" s="18"/>
      <c r="C24" s="23">
        <v>7</v>
      </c>
    </row>
    <row r="25" spans="1:3" ht="16.7" customHeight="1" x14ac:dyDescent="0.25">
      <c r="A25" s="11" t="s">
        <v>849</v>
      </c>
      <c r="B25" s="18"/>
      <c r="C25" s="23">
        <v>2</v>
      </c>
    </row>
    <row r="26" spans="1:3" ht="16.7" customHeight="1" x14ac:dyDescent="0.25">
      <c r="A26" s="202" t="s">
        <v>621</v>
      </c>
      <c r="B26" s="203"/>
      <c r="C26" s="45">
        <v>20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20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20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1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2</v>
      </c>
    </row>
    <row r="47" spans="1:3" ht="16.7" customHeight="1" x14ac:dyDescent="0.25">
      <c r="A47" s="202" t="s">
        <v>621</v>
      </c>
      <c r="B47" s="203"/>
      <c r="C47" s="45">
        <v>5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2</v>
      </c>
    </row>
    <row r="53" spans="1:3" x14ac:dyDescent="0.25">
      <c r="A53" s="190"/>
      <c r="B53" s="12" t="s">
        <v>76</v>
      </c>
      <c r="C53" s="23">
        <v>0</v>
      </c>
    </row>
    <row r="54" spans="1:3" x14ac:dyDescent="0.25">
      <c r="A54" s="188" t="s">
        <v>846</v>
      </c>
      <c r="B54" s="12" t="s">
        <v>75</v>
      </c>
      <c r="C54" s="23">
        <v>0</v>
      </c>
    </row>
    <row r="55" spans="1:3" x14ac:dyDescent="0.25">
      <c r="A55" s="190"/>
      <c r="B55" s="12" t="s">
        <v>76</v>
      </c>
      <c r="C55" s="23">
        <v>1</v>
      </c>
    </row>
    <row r="56" spans="1:3" x14ac:dyDescent="0.25">
      <c r="A56" s="188" t="s">
        <v>847</v>
      </c>
      <c r="B56" s="12" t="s">
        <v>75</v>
      </c>
      <c r="C56" s="23">
        <v>0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1</v>
      </c>
    </row>
    <row r="59" spans="1:3" x14ac:dyDescent="0.25">
      <c r="A59" s="190"/>
      <c r="B59" s="12" t="s">
        <v>76</v>
      </c>
      <c r="C59" s="23">
        <v>0</v>
      </c>
    </row>
    <row r="60" spans="1:3" x14ac:dyDescent="0.25">
      <c r="A60" s="188" t="s">
        <v>456</v>
      </c>
      <c r="B60" s="12" t="s">
        <v>75</v>
      </c>
      <c r="C60" s="23">
        <v>1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1</v>
      </c>
    </row>
    <row r="63" spans="1:3" x14ac:dyDescent="0.25">
      <c r="A63" s="190"/>
      <c r="B63" s="12" t="s">
        <v>76</v>
      </c>
      <c r="C63" s="23">
        <v>0</v>
      </c>
    </row>
    <row r="64" spans="1:3" ht="16.7" customHeight="1" x14ac:dyDescent="0.25">
      <c r="A64" s="202" t="s">
        <v>621</v>
      </c>
      <c r="B64" s="203"/>
      <c r="C64" s="45">
        <v>6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25">
      <c r="A7" s="190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2</v>
      </c>
      <c r="D9" s="13">
        <v>3</v>
      </c>
      <c r="E9" s="13">
        <v>0</v>
      </c>
      <c r="F9" s="23">
        <v>0</v>
      </c>
    </row>
    <row r="10" spans="1:6" x14ac:dyDescent="0.25">
      <c r="A10" s="189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0</v>
      </c>
      <c r="D13" s="13">
        <v>1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4</v>
      </c>
      <c r="D14" s="13">
        <v>4</v>
      </c>
      <c r="E14" s="13">
        <v>2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42</v>
      </c>
      <c r="D15" s="13">
        <v>4</v>
      </c>
      <c r="E15" s="13">
        <v>3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1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50</v>
      </c>
      <c r="D22" s="49">
        <v>12</v>
      </c>
      <c r="E22" s="49">
        <v>5</v>
      </c>
      <c r="F22" s="49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4" t="s">
        <v>621</v>
      </c>
      <c r="B27" s="45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5</v>
      </c>
    </row>
    <row r="30" spans="1:6" ht="16.7" customHeight="1" x14ac:dyDescent="0.25">
      <c r="A30" s="11" t="s">
        <v>890</v>
      </c>
      <c r="B30" s="23">
        <v>0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4" t="s">
        <v>621</v>
      </c>
      <c r="B32" s="45">
        <v>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10</v>
      </c>
    </row>
    <row r="35" spans="1:2" ht="16.7" customHeight="1" x14ac:dyDescent="0.25">
      <c r="A35" s="11" t="s">
        <v>893</v>
      </c>
      <c r="B35" s="23">
        <v>5</v>
      </c>
    </row>
    <row r="36" spans="1:2" ht="16.7" customHeight="1" x14ac:dyDescent="0.25">
      <c r="A36" s="44" t="s">
        <v>621</v>
      </c>
      <c r="B36" s="45">
        <v>15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6687</v>
      </c>
      <c r="D7" s="118">
        <f>SUM(DatosGenerales!C16:C20)</f>
        <v>1167</v>
      </c>
      <c r="E7" s="119">
        <f>SUM(DatosGenerales!C13:C15)</f>
        <v>5897</v>
      </c>
      <c r="I7" s="120">
        <f>DatosGenerales!C27</f>
        <v>388</v>
      </c>
      <c r="J7" s="118">
        <f>DatosGenerales!C28</f>
        <v>24</v>
      </c>
      <c r="K7" s="117">
        <f>SUM(DatosGenerales!C29:C30)</f>
        <v>46</v>
      </c>
      <c r="L7" s="118">
        <f>DatosGenerales!C32</f>
        <v>261</v>
      </c>
      <c r="M7" s="117">
        <f>DatosGenerales!C81</f>
        <v>185</v>
      </c>
      <c r="N7" s="121">
        <f>L7-M7</f>
        <v>76</v>
      </c>
      <c r="O7" s="121"/>
      <c r="Q7" s="122">
        <f>DatosGenerales!C32</f>
        <v>261</v>
      </c>
      <c r="R7" s="123">
        <f>DatosGenerales!C43</f>
        <v>643</v>
      </c>
      <c r="S7" s="123">
        <f>DatosGenerales!C44</f>
        <v>23</v>
      </c>
      <c r="T7" s="123">
        <f>DatosGenerales!C55</f>
        <v>6</v>
      </c>
      <c r="U7" s="123">
        <f>DatosGenerales!C66</f>
        <v>1</v>
      </c>
      <c r="V7" s="124">
        <f>SUM(Q7:U7)</f>
        <v>934</v>
      </c>
      <c r="Z7" s="120">
        <f>SUM(DatosGenerales!C90,DatosGenerales!C91,DatosGenerales!C93)</f>
        <v>395</v>
      </c>
      <c r="AA7" s="118">
        <f>SUM(DatosGenerales!C92,DatosGenerales!C94)</f>
        <v>217</v>
      </c>
      <c r="AB7" s="118">
        <f>DatosGenerales!C90</f>
        <v>83</v>
      </c>
      <c r="AC7" s="125">
        <f>DatosGenerales!C91</f>
        <v>244</v>
      </c>
      <c r="AH7" s="120">
        <f>SUM(DatosGenerales!C98,DatosGenerales!C99,DatosGenerales!C101)</f>
        <v>19</v>
      </c>
      <c r="AI7" s="118">
        <f>SUM(DatosGenerales!C100,DatosGenerales!C102)</f>
        <v>11</v>
      </c>
      <c r="AJ7" s="118">
        <f>DatosGenerales!C98</f>
        <v>1</v>
      </c>
      <c r="AK7" s="125">
        <f>DatosGenerales!C99</f>
        <v>12</v>
      </c>
      <c r="AP7" s="120">
        <f>SUM(DatosGenerales!C116:C117)</f>
        <v>11</v>
      </c>
      <c r="AQ7" s="118">
        <f>SUM(DatosGenerales!C118:C119)</f>
        <v>0</v>
      </c>
      <c r="AR7" s="125">
        <f>SUM(DatosGenerales!C120:C121)</f>
        <v>1</v>
      </c>
      <c r="AV7" s="120">
        <f>DatosGenerales!C125</f>
        <v>0</v>
      </c>
      <c r="AW7" s="118">
        <f>DatosGenerales!C126</f>
        <v>46</v>
      </c>
      <c r="AX7" s="118">
        <f>DatosGenerales!C127</f>
        <v>78</v>
      </c>
      <c r="AY7" s="118">
        <f>DatosGenerales!C128</f>
        <v>0</v>
      </c>
      <c r="AZ7" s="118">
        <f>DatosGenerales!C129</f>
        <v>9</v>
      </c>
      <c r="BA7" s="125">
        <f>DatosGenerales!C130</f>
        <v>2</v>
      </c>
      <c r="BE7" s="120">
        <f>DatosGenerales!C131</f>
        <v>28</v>
      </c>
      <c r="BF7" s="118">
        <f>DatosGenerales!C132</f>
        <v>92</v>
      </c>
      <c r="BG7" s="124">
        <f>DatosGenerales!C134</f>
        <v>15</v>
      </c>
      <c r="BK7" s="120">
        <f>DatosGenerales!C233</f>
        <v>450</v>
      </c>
      <c r="BL7" s="123">
        <f>DatosGenerales!C237</f>
        <v>8</v>
      </c>
      <c r="BM7" s="123">
        <f>DatosGenerales!C271</f>
        <v>66</v>
      </c>
      <c r="BN7" s="123">
        <f>DatosGenerales!C273</f>
        <v>6</v>
      </c>
      <c r="BO7" s="123">
        <f>DatosGenerales!C283</f>
        <v>1</v>
      </c>
      <c r="BP7" s="123">
        <f>DatosGenerales!C287</f>
        <v>0</v>
      </c>
      <c r="BQ7" s="123">
        <f>DatosGenerales!C299</f>
        <v>3</v>
      </c>
      <c r="BR7" s="123">
        <f>DatosGenerales!C303</f>
        <v>36</v>
      </c>
      <c r="BS7" s="125">
        <f>DatosGenerales!C307</f>
        <v>107</v>
      </c>
      <c r="BT7" s="125">
        <f>DatosGenerales!C321</f>
        <v>24</v>
      </c>
      <c r="BU7" s="125">
        <f>DatosGenerales!C344</f>
        <v>502</v>
      </c>
      <c r="BX7" s="120">
        <f>DatosGenerales!C176</f>
        <v>340</v>
      </c>
      <c r="BY7" s="118">
        <f>DatosGenerales!C177</f>
        <v>442</v>
      </c>
      <c r="BZ7" s="125">
        <f>DatosGenerales!C178</f>
        <v>183</v>
      </c>
      <c r="CE7" s="120">
        <f>DatosGenerales!C184</f>
        <v>180</v>
      </c>
      <c r="CF7" s="125">
        <f>DatosGenerales!C187</f>
        <v>41</v>
      </c>
      <c r="CL7" s="120">
        <f>DatosGenerales!C35</f>
        <v>1081</v>
      </c>
      <c r="CM7" s="125">
        <f>DatosGenerales!C36</f>
        <v>664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136</v>
      </c>
      <c r="BL53" s="138">
        <f>SUM(DatosGenerales!C221,DatosGenerales!C223,DatosGenerales!C225)</f>
        <v>130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6</v>
      </c>
      <c r="BL66" s="138">
        <f>SUM(DatosGenerales!C222:C223)</f>
        <v>156</v>
      </c>
      <c r="BM66" s="138">
        <f>SUM(DatosGenerales!C224:C225)</f>
        <v>104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246</v>
      </c>
      <c r="E8" s="123">
        <f>DatosMenores!C51</f>
        <v>24</v>
      </c>
      <c r="F8" s="123">
        <f>DatosMenores!C52</f>
        <v>28</v>
      </c>
      <c r="G8" s="123">
        <f>DatosMenores!C53</f>
        <v>103</v>
      </c>
      <c r="H8" s="117">
        <f>DatosMenores!C54</f>
        <v>4</v>
      </c>
      <c r="I8" s="100"/>
      <c r="L8" s="117">
        <f>DatosMenores!C44</f>
        <v>10</v>
      </c>
      <c r="M8" s="118">
        <f>DatosMenores!C45</f>
        <v>17</v>
      </c>
      <c r="N8" s="118">
        <f>DatosMenores!C46</f>
        <v>26</v>
      </c>
      <c r="O8" s="118">
        <f>DatosMenores!C47</f>
        <v>0</v>
      </c>
      <c r="P8" s="119">
        <f>DatosMenores!C48</f>
        <v>0</v>
      </c>
      <c r="S8" s="117">
        <f>DatosMenores!C26</f>
        <v>43</v>
      </c>
      <c r="T8" s="118">
        <f>SUM(DatosMenores!C27:C30)</f>
        <v>14</v>
      </c>
      <c r="U8" s="118">
        <f>DatosMenores!C31</f>
        <v>1</v>
      </c>
      <c r="V8" s="118">
        <f>DatosMenores!C32</f>
        <v>20</v>
      </c>
      <c r="W8" s="118">
        <f>DatosMenores!C33</f>
        <v>20</v>
      </c>
      <c r="X8" s="118">
        <f>DatosMenores!C34</f>
        <v>1</v>
      </c>
      <c r="Y8" s="118">
        <f>DatosMenores!C36</f>
        <v>0</v>
      </c>
      <c r="Z8" s="118">
        <f>DatosMenores!C35</f>
        <v>1</v>
      </c>
      <c r="AA8" s="119">
        <f>DatosMenores!C37</f>
        <v>3</v>
      </c>
      <c r="AC8" s="102"/>
      <c r="AE8" s="122">
        <f>DatosMenores!C5</f>
        <v>0</v>
      </c>
      <c r="AF8" s="123">
        <f>DatosMenores!C6</f>
        <v>42</v>
      </c>
      <c r="AG8" s="123">
        <f>DatosMenores!C7</f>
        <v>2</v>
      </c>
      <c r="AH8" s="123">
        <f>DatosMenores!C8</f>
        <v>10</v>
      </c>
      <c r="AI8" s="123">
        <f>DatosMenores!C9</f>
        <v>21</v>
      </c>
      <c r="AJ8" s="117">
        <f>DatosMenores!C10</f>
        <v>8</v>
      </c>
      <c r="AK8" s="123">
        <f>DatosMenores!C11</f>
        <v>9</v>
      </c>
      <c r="AL8" s="123">
        <f>DatosMenores!C12</f>
        <v>19</v>
      </c>
      <c r="AM8" s="119">
        <f>DatosMenores!C13</f>
        <v>1</v>
      </c>
      <c r="AN8" s="102"/>
      <c r="AP8" s="122">
        <f>DatosMenores!C61</f>
        <v>39</v>
      </c>
      <c r="AQ8" s="122">
        <f>DatosMenores!C62</f>
        <v>1</v>
      </c>
      <c r="AR8" s="123">
        <f>DatosMenores!C63</f>
        <v>61</v>
      </c>
      <c r="AS8" s="123">
        <f>DatosMenores!C66</f>
        <v>1</v>
      </c>
      <c r="AT8" s="123">
        <f>DatosMenores!C67</f>
        <v>8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96</v>
      </c>
      <c r="E10" s="118">
        <f>DatosMenores!C56</f>
        <v>9</v>
      </c>
      <c r="F10" s="125">
        <f>DatosMenores!C57</f>
        <v>1</v>
      </c>
      <c r="G10" s="125">
        <f>DatosMenores!C58</f>
        <v>48</v>
      </c>
      <c r="H10" s="125">
        <f>DatosMenores!C59</f>
        <v>26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0</v>
      </c>
      <c r="AF11" s="123">
        <f>DatosMenores!C15</f>
        <v>2</v>
      </c>
      <c r="AG11" s="123">
        <f>DatosMenores!C16</f>
        <v>23</v>
      </c>
      <c r="AH11" s="123">
        <f>DatosMenores!C17</f>
        <v>22</v>
      </c>
      <c r="AI11" s="123">
        <f>DatosMenores!C18</f>
        <v>3</v>
      </c>
      <c r="AJ11" s="123">
        <f>DatosMenores!C19</f>
        <v>2</v>
      </c>
      <c r="AK11" s="123">
        <f>DatosMenores!C20</f>
        <v>0</v>
      </c>
      <c r="AL11" s="119">
        <f>DatosMenores!C21</f>
        <v>3</v>
      </c>
      <c r="AP11" s="122">
        <f>DatosMenores!C70</f>
        <v>0</v>
      </c>
      <c r="AQ11" s="123">
        <f>DatosMenores!C69</f>
        <v>13</v>
      </c>
      <c r="AR11" s="123">
        <f>DatosMenores!C71</f>
        <v>0</v>
      </c>
      <c r="AS11" s="122">
        <f>DatosMenores!C64</f>
        <v>0</v>
      </c>
      <c r="AT11" s="117">
        <f>DatosMenores!C65</f>
        <v>14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20</v>
      </c>
      <c r="E4" s="160"/>
      <c r="F4" s="163" t="s">
        <v>1078</v>
      </c>
      <c r="G4" s="165">
        <f>DatosViolenciaDoméstica!E59</f>
        <v>9</v>
      </c>
      <c r="H4" s="166"/>
    </row>
    <row r="5" spans="1:29" x14ac:dyDescent="0.2">
      <c r="C5" s="163" t="s">
        <v>10</v>
      </c>
      <c r="D5" s="164">
        <f>DatosViolenciaDoméstica!C6</f>
        <v>25</v>
      </c>
      <c r="E5" s="160"/>
      <c r="F5" s="163" t="s">
        <v>1079</v>
      </c>
      <c r="G5" s="167">
        <f>DatosViolenciaDoméstica!F59</f>
        <v>6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26</v>
      </c>
      <c r="E6" s="160"/>
    </row>
    <row r="7" spans="1:29" x14ac:dyDescent="0.2">
      <c r="C7" s="163" t="s">
        <v>53</v>
      </c>
      <c r="D7" s="164">
        <f>DatosViolenciaDoméstica!C8</f>
        <v>0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259</v>
      </c>
      <c r="E4" s="160"/>
      <c r="F4" s="163" t="s">
        <v>1078</v>
      </c>
      <c r="G4" s="165">
        <f>DatosViolenciaGénero!E72</f>
        <v>81</v>
      </c>
      <c r="H4" s="166"/>
    </row>
    <row r="5" spans="1:29" x14ac:dyDescent="0.2">
      <c r="C5" s="163" t="s">
        <v>33</v>
      </c>
      <c r="D5" s="164">
        <f>DatosViolenciaGénero!C5</f>
        <v>110</v>
      </c>
      <c r="E5" s="160"/>
      <c r="F5" s="163" t="s">
        <v>1079</v>
      </c>
      <c r="G5" s="165">
        <f>DatosViolenciaGénero!F72</f>
        <v>18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110</v>
      </c>
      <c r="G6" s="160"/>
    </row>
    <row r="7" spans="1:29" x14ac:dyDescent="0.2">
      <c r="C7" s="163" t="s">
        <v>53</v>
      </c>
      <c r="D7" s="174">
        <f>DatosViolenciaGénero!C9</f>
        <v>1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0</v>
      </c>
      <c r="E8" s="160"/>
    </row>
    <row r="9" spans="1:29" x14ac:dyDescent="0.2">
      <c r="C9" s="163" t="s">
        <v>1085</v>
      </c>
      <c r="D9" s="164">
        <f>DatosViolenciaGénero!C12</f>
        <v>1</v>
      </c>
      <c r="E9" s="160"/>
    </row>
    <row r="10" spans="1:29" x14ac:dyDescent="0.2">
      <c r="C10" s="163" t="s">
        <v>1077</v>
      </c>
      <c r="D10" s="174">
        <f>DatosViolenciaGénero!C6</f>
        <v>42</v>
      </c>
      <c r="G10" s="160"/>
    </row>
    <row r="11" spans="1:29" x14ac:dyDescent="0.2">
      <c r="C11" s="163" t="s">
        <v>1081</v>
      </c>
      <c r="D11" s="174">
        <f>DatosViolenciaGénero!C10</f>
        <v>1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2</v>
      </c>
      <c r="N6" s="186">
        <f>DatosMedioAmbiente!C54</f>
        <v>0</v>
      </c>
      <c r="O6" s="186">
        <f>DatosMedioAmbiente!C56</f>
        <v>0</v>
      </c>
      <c r="P6" s="186">
        <f>DatosMedioAmbiente!C58</f>
        <v>1</v>
      </c>
      <c r="Q6" s="186">
        <f>DatosMedioAmbiente!C60</f>
        <v>1</v>
      </c>
      <c r="R6" s="186">
        <f>DatosMedioAmbiente!C62</f>
        <v>1</v>
      </c>
      <c r="U6" s="186">
        <f>DatosMedioAmbiente!C53</f>
        <v>0</v>
      </c>
      <c r="V6" s="186">
        <f>DatosMedioAmbiente!C55</f>
        <v>1</v>
      </c>
      <c r="W6" s="186">
        <f>DatosMedioAmbiente!C57</f>
        <v>0</v>
      </c>
      <c r="X6" s="186">
        <f>DatosMedioAmbiente!C59</f>
        <v>0</v>
      </c>
      <c r="Y6" s="186">
        <f>DatosMedioAmbiente!C61</f>
        <v>0</v>
      </c>
      <c r="Z6" s="186">
        <f>DatosMedioAmbiente!C63</f>
        <v>0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2480</v>
      </c>
      <c r="D8" s="13">
        <v>3359</v>
      </c>
      <c r="E8" s="14">
        <v>-0.26168502530514998</v>
      </c>
    </row>
    <row r="9" spans="1:5" x14ac:dyDescent="0.25">
      <c r="A9" s="189"/>
      <c r="B9" s="12" t="s">
        <v>16</v>
      </c>
      <c r="C9" s="13">
        <v>6687</v>
      </c>
      <c r="D9" s="13">
        <v>7047</v>
      </c>
      <c r="E9" s="14">
        <v>-5.1085568326947599E-2</v>
      </c>
    </row>
    <row r="10" spans="1:5" x14ac:dyDescent="0.25">
      <c r="A10" s="189"/>
      <c r="B10" s="12" t="s">
        <v>17</v>
      </c>
      <c r="C10" s="13">
        <v>5693</v>
      </c>
      <c r="D10" s="13">
        <v>6260</v>
      </c>
      <c r="E10" s="14">
        <v>-9.0575079872204506E-2</v>
      </c>
    </row>
    <row r="11" spans="1:5" x14ac:dyDescent="0.25">
      <c r="A11" s="189"/>
      <c r="B11" s="12" t="s">
        <v>18</v>
      </c>
      <c r="C11" s="13">
        <v>88</v>
      </c>
      <c r="D11" s="13">
        <v>131</v>
      </c>
      <c r="E11" s="14">
        <v>-0.32824427480916002</v>
      </c>
    </row>
    <row r="12" spans="1:5" x14ac:dyDescent="0.25">
      <c r="A12" s="190"/>
      <c r="B12" s="12" t="s">
        <v>19</v>
      </c>
      <c r="C12" s="13">
        <v>2191</v>
      </c>
      <c r="D12" s="13">
        <v>2480</v>
      </c>
      <c r="E12" s="14">
        <v>-0.116532258064516</v>
      </c>
    </row>
    <row r="13" spans="1:5" x14ac:dyDescent="0.25">
      <c r="A13" s="188" t="s">
        <v>20</v>
      </c>
      <c r="B13" s="12" t="s">
        <v>21</v>
      </c>
      <c r="C13" s="13">
        <v>1062</v>
      </c>
      <c r="D13" s="13">
        <v>1324</v>
      </c>
      <c r="E13" s="14">
        <v>-0.19788519637462201</v>
      </c>
    </row>
    <row r="14" spans="1:5" x14ac:dyDescent="0.25">
      <c r="A14" s="189"/>
      <c r="B14" s="12" t="s">
        <v>22</v>
      </c>
      <c r="C14" s="13">
        <v>1110</v>
      </c>
      <c r="D14" s="13">
        <v>1114</v>
      </c>
      <c r="E14" s="14">
        <v>-3.5906642728904801E-3</v>
      </c>
    </row>
    <row r="15" spans="1:5" x14ac:dyDescent="0.25">
      <c r="A15" s="190"/>
      <c r="B15" s="12" t="s">
        <v>23</v>
      </c>
      <c r="C15" s="13">
        <v>3725</v>
      </c>
      <c r="D15" s="13">
        <v>4407</v>
      </c>
      <c r="E15" s="14">
        <v>-0.1547538007715</v>
      </c>
    </row>
    <row r="16" spans="1:5" x14ac:dyDescent="0.25">
      <c r="A16" s="188" t="s">
        <v>24</v>
      </c>
      <c r="B16" s="12" t="s">
        <v>25</v>
      </c>
      <c r="C16" s="13">
        <v>297</v>
      </c>
      <c r="D16" s="13">
        <v>419</v>
      </c>
      <c r="E16" s="14">
        <v>-0.29116945107398601</v>
      </c>
    </row>
    <row r="17" spans="1:5" x14ac:dyDescent="0.25">
      <c r="A17" s="189"/>
      <c r="B17" s="12" t="s">
        <v>26</v>
      </c>
      <c r="C17" s="13">
        <v>849</v>
      </c>
      <c r="D17" s="13">
        <v>767</v>
      </c>
      <c r="E17" s="14">
        <v>0.106910039113429</v>
      </c>
    </row>
    <row r="18" spans="1:5" x14ac:dyDescent="0.25">
      <c r="A18" s="189"/>
      <c r="B18" s="12" t="s">
        <v>27</v>
      </c>
      <c r="C18" s="13">
        <v>5</v>
      </c>
      <c r="D18" s="13">
        <v>2</v>
      </c>
      <c r="E18" s="14">
        <v>1.5</v>
      </c>
    </row>
    <row r="19" spans="1:5" x14ac:dyDescent="0.25">
      <c r="A19" s="189"/>
      <c r="B19" s="12" t="s">
        <v>28</v>
      </c>
      <c r="C19" s="13">
        <v>0</v>
      </c>
      <c r="D19" s="13">
        <v>1</v>
      </c>
      <c r="E19" s="14">
        <v>-1</v>
      </c>
    </row>
    <row r="20" spans="1:5" x14ac:dyDescent="0.25">
      <c r="A20" s="190"/>
      <c r="B20" s="15" t="s">
        <v>29</v>
      </c>
      <c r="C20" s="16">
        <v>16</v>
      </c>
      <c r="D20" s="16">
        <v>23</v>
      </c>
      <c r="E20" s="17">
        <v>-0.30434782608695699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127</v>
      </c>
      <c r="D23" s="13">
        <v>296</v>
      </c>
      <c r="E23" s="14">
        <v>-0.57094594594594605</v>
      </c>
    </row>
    <row r="24" spans="1:5" ht="16.7" customHeight="1" x14ac:dyDescent="0.25">
      <c r="A24" s="11" t="s">
        <v>32</v>
      </c>
      <c r="B24" s="19"/>
      <c r="C24" s="16">
        <v>34</v>
      </c>
      <c r="D24" s="16">
        <v>74</v>
      </c>
      <c r="E24" s="17">
        <v>-0.54054054054054101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388</v>
      </c>
      <c r="D27" s="13">
        <v>368</v>
      </c>
      <c r="E27" s="14">
        <v>5.4347826086956499E-2</v>
      </c>
    </row>
    <row r="28" spans="1:5" x14ac:dyDescent="0.25">
      <c r="A28" s="188" t="s">
        <v>35</v>
      </c>
      <c r="B28" s="12" t="s">
        <v>36</v>
      </c>
      <c r="C28" s="13">
        <v>24</v>
      </c>
      <c r="D28" s="13">
        <v>28</v>
      </c>
      <c r="E28" s="14">
        <v>-0.14285714285714299</v>
      </c>
    </row>
    <row r="29" spans="1:5" x14ac:dyDescent="0.25">
      <c r="A29" s="189"/>
      <c r="B29" s="12" t="s">
        <v>37</v>
      </c>
      <c r="C29" s="13">
        <v>46</v>
      </c>
      <c r="D29" s="13">
        <v>70</v>
      </c>
      <c r="E29" s="14">
        <v>-0.34285714285714303</v>
      </c>
    </row>
    <row r="30" spans="1:5" x14ac:dyDescent="0.25">
      <c r="A30" s="189"/>
      <c r="B30" s="12" t="s">
        <v>38</v>
      </c>
      <c r="C30" s="13">
        <v>0</v>
      </c>
      <c r="D30" s="13">
        <v>4</v>
      </c>
      <c r="E30" s="14">
        <v>-1</v>
      </c>
    </row>
    <row r="31" spans="1:5" x14ac:dyDescent="0.25">
      <c r="A31" s="189"/>
      <c r="B31" s="12" t="s">
        <v>39</v>
      </c>
      <c r="C31" s="13">
        <v>15</v>
      </c>
      <c r="D31" s="13">
        <v>7</v>
      </c>
      <c r="E31" s="14">
        <v>1.1428571428571399</v>
      </c>
    </row>
    <row r="32" spans="1:5" x14ac:dyDescent="0.25">
      <c r="A32" s="190"/>
      <c r="B32" s="15" t="s">
        <v>40</v>
      </c>
      <c r="C32" s="16">
        <v>261</v>
      </c>
      <c r="D32" s="16">
        <v>259</v>
      </c>
      <c r="E32" s="17">
        <v>7.7220077220077196E-3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1081</v>
      </c>
      <c r="D35" s="13">
        <v>1019</v>
      </c>
      <c r="E35" s="14">
        <v>6.0843964671246302E-2</v>
      </c>
    </row>
    <row r="36" spans="1:5" ht="16.7" customHeight="1" x14ac:dyDescent="0.25">
      <c r="A36" s="11" t="s">
        <v>43</v>
      </c>
      <c r="B36" s="19"/>
      <c r="C36" s="16">
        <v>664</v>
      </c>
      <c r="D36" s="16">
        <v>576</v>
      </c>
      <c r="E36" s="17">
        <v>0.15277777777777801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715</v>
      </c>
      <c r="D39" s="13">
        <v>661</v>
      </c>
      <c r="E39" s="14">
        <v>8.1694402420574894E-2</v>
      </c>
    </row>
    <row r="40" spans="1:5" x14ac:dyDescent="0.25">
      <c r="A40" s="189"/>
      <c r="B40" s="12" t="s">
        <v>46</v>
      </c>
      <c r="C40" s="13">
        <v>25</v>
      </c>
      <c r="D40" s="13">
        <v>13</v>
      </c>
      <c r="E40" s="14">
        <v>0.92307692307692302</v>
      </c>
    </row>
    <row r="41" spans="1:5" x14ac:dyDescent="0.25">
      <c r="A41" s="189"/>
      <c r="B41" s="12" t="s">
        <v>47</v>
      </c>
      <c r="C41" s="13">
        <v>849</v>
      </c>
      <c r="D41" s="13">
        <v>773</v>
      </c>
      <c r="E41" s="14">
        <v>9.8318240620957301E-2</v>
      </c>
    </row>
    <row r="42" spans="1:5" x14ac:dyDescent="0.25">
      <c r="A42" s="190"/>
      <c r="B42" s="12" t="s">
        <v>19</v>
      </c>
      <c r="C42" s="13">
        <v>798</v>
      </c>
      <c r="D42" s="13">
        <v>715</v>
      </c>
      <c r="E42" s="14">
        <v>0.11608391608391599</v>
      </c>
    </row>
    <row r="43" spans="1:5" x14ac:dyDescent="0.25">
      <c r="A43" s="188" t="s">
        <v>48</v>
      </c>
      <c r="B43" s="12" t="s">
        <v>49</v>
      </c>
      <c r="C43" s="13">
        <v>643</v>
      </c>
      <c r="D43" s="13">
        <v>580</v>
      </c>
      <c r="E43" s="14">
        <v>0.10862068965517201</v>
      </c>
    </row>
    <row r="44" spans="1:5" x14ac:dyDescent="0.25">
      <c r="A44" s="189"/>
      <c r="B44" s="12" t="s">
        <v>50</v>
      </c>
      <c r="C44" s="13">
        <v>23</v>
      </c>
      <c r="D44" s="13">
        <v>12</v>
      </c>
      <c r="E44" s="14">
        <v>0.91666666666666696</v>
      </c>
    </row>
    <row r="45" spans="1:5" x14ac:dyDescent="0.25">
      <c r="A45" s="189"/>
      <c r="B45" s="12" t="s">
        <v>51</v>
      </c>
      <c r="C45" s="13">
        <v>92</v>
      </c>
      <c r="D45" s="13">
        <v>112</v>
      </c>
      <c r="E45" s="14">
        <v>-0.17857142857142899</v>
      </c>
    </row>
    <row r="46" spans="1:5" x14ac:dyDescent="0.25">
      <c r="A46" s="190"/>
      <c r="B46" s="15" t="s">
        <v>52</v>
      </c>
      <c r="C46" s="16">
        <v>33</v>
      </c>
      <c r="D46" s="16">
        <v>28</v>
      </c>
      <c r="E46" s="17">
        <v>0.17857142857142899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8</v>
      </c>
      <c r="D49" s="13">
        <v>3</v>
      </c>
      <c r="E49" s="14">
        <v>1.6666666666666701</v>
      </c>
    </row>
    <row r="50" spans="1:5" x14ac:dyDescent="0.25">
      <c r="A50" s="18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89"/>
      <c r="B51" s="12" t="s">
        <v>15</v>
      </c>
      <c r="C51" s="13">
        <v>10</v>
      </c>
      <c r="D51" s="13">
        <v>10</v>
      </c>
      <c r="E51" s="14">
        <v>0</v>
      </c>
    </row>
    <row r="52" spans="1:5" x14ac:dyDescent="0.25">
      <c r="A52" s="189"/>
      <c r="B52" s="12" t="s">
        <v>19</v>
      </c>
      <c r="C52" s="13">
        <v>11</v>
      </c>
      <c r="D52" s="13">
        <v>10</v>
      </c>
      <c r="E52" s="14">
        <v>0.1</v>
      </c>
    </row>
    <row r="53" spans="1:5" x14ac:dyDescent="0.25">
      <c r="A53" s="189"/>
      <c r="B53" s="12" t="s">
        <v>55</v>
      </c>
      <c r="C53" s="13">
        <v>7</v>
      </c>
      <c r="D53" s="13">
        <v>2</v>
      </c>
      <c r="E53" s="14">
        <v>2.5</v>
      </c>
    </row>
    <row r="54" spans="1:5" x14ac:dyDescent="0.25">
      <c r="A54" s="190"/>
      <c r="B54" s="12" t="s">
        <v>56</v>
      </c>
      <c r="C54" s="13">
        <v>0</v>
      </c>
      <c r="D54" s="13">
        <v>1</v>
      </c>
      <c r="E54" s="14">
        <v>-1</v>
      </c>
    </row>
    <row r="55" spans="1:5" x14ac:dyDescent="0.25">
      <c r="A55" s="188" t="s">
        <v>57</v>
      </c>
      <c r="B55" s="12" t="s">
        <v>58</v>
      </c>
      <c r="C55" s="13">
        <v>6</v>
      </c>
      <c r="D55" s="13">
        <v>6</v>
      </c>
      <c r="E55" s="14">
        <v>0</v>
      </c>
    </row>
    <row r="56" spans="1:5" x14ac:dyDescent="0.25">
      <c r="A56" s="189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0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1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0</v>
      </c>
      <c r="D64" s="13">
        <v>1</v>
      </c>
      <c r="E64" s="14">
        <v>-1</v>
      </c>
    </row>
    <row r="65" spans="1:5" x14ac:dyDescent="0.25">
      <c r="A65" s="19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58</v>
      </c>
      <c r="C66" s="13">
        <v>1</v>
      </c>
      <c r="D66" s="13">
        <v>1</v>
      </c>
      <c r="E66" s="14">
        <v>0</v>
      </c>
    </row>
    <row r="67" spans="1:5" x14ac:dyDescent="0.25">
      <c r="A67" s="195"/>
      <c r="B67" s="12" t="s">
        <v>63</v>
      </c>
      <c r="C67" s="13">
        <v>1</v>
      </c>
      <c r="D67" s="13">
        <v>2</v>
      </c>
      <c r="E67" s="14">
        <v>-0.5</v>
      </c>
    </row>
    <row r="68" spans="1:5" x14ac:dyDescent="0.25">
      <c r="A68" s="196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664</v>
      </c>
      <c r="D71" s="13">
        <v>583</v>
      </c>
      <c r="E71" s="14">
        <v>0.13893653516294999</v>
      </c>
    </row>
    <row r="72" spans="1:5" x14ac:dyDescent="0.25">
      <c r="A72" s="190"/>
      <c r="B72" s="12" t="s">
        <v>68</v>
      </c>
      <c r="C72" s="13">
        <v>188</v>
      </c>
      <c r="D72" s="13">
        <v>145</v>
      </c>
      <c r="E72" s="14">
        <v>0.29655172413793102</v>
      </c>
    </row>
    <row r="73" spans="1:5" x14ac:dyDescent="0.25">
      <c r="A73" s="188" t="s">
        <v>69</v>
      </c>
      <c r="B73" s="12" t="s">
        <v>67</v>
      </c>
      <c r="C73" s="13">
        <v>624</v>
      </c>
      <c r="D73" s="13">
        <v>662</v>
      </c>
      <c r="E73" s="14">
        <v>-5.7401812688821802E-2</v>
      </c>
    </row>
    <row r="74" spans="1:5" x14ac:dyDescent="0.25">
      <c r="A74" s="190"/>
      <c r="B74" s="12" t="s">
        <v>68</v>
      </c>
      <c r="C74" s="13">
        <v>200</v>
      </c>
      <c r="D74" s="13">
        <v>246</v>
      </c>
      <c r="E74" s="14">
        <v>-0.18699186991869901</v>
      </c>
    </row>
    <row r="75" spans="1:5" x14ac:dyDescent="0.25">
      <c r="A75" s="188" t="s">
        <v>70</v>
      </c>
      <c r="B75" s="12" t="s">
        <v>67</v>
      </c>
      <c r="C75" s="13">
        <v>32</v>
      </c>
      <c r="D75" s="13">
        <v>30</v>
      </c>
      <c r="E75" s="14">
        <v>6.6666666666666693E-2</v>
      </c>
    </row>
    <row r="76" spans="1:5" x14ac:dyDescent="0.25">
      <c r="A76" s="190"/>
      <c r="B76" s="12" t="s">
        <v>68</v>
      </c>
      <c r="C76" s="13">
        <v>4</v>
      </c>
      <c r="D76" s="13">
        <v>21</v>
      </c>
      <c r="E76" s="14">
        <v>-0.80952380952380998</v>
      </c>
    </row>
    <row r="77" spans="1:5" x14ac:dyDescent="0.25">
      <c r="A77" s="18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0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185</v>
      </c>
      <c r="D81" s="13">
        <v>180</v>
      </c>
      <c r="E81" s="14">
        <v>2.7777777777777801E-2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243</v>
      </c>
      <c r="D85" s="13">
        <v>213</v>
      </c>
      <c r="E85" s="14">
        <v>0.140845070422535</v>
      </c>
    </row>
    <row r="86" spans="1:5" ht="16.7" customHeight="1" x14ac:dyDescent="0.25">
      <c r="A86" s="11" t="s">
        <v>76</v>
      </c>
      <c r="B86" s="18"/>
      <c r="C86" s="13">
        <v>373</v>
      </c>
      <c r="D86" s="13">
        <v>316</v>
      </c>
      <c r="E86" s="14">
        <v>0.180379746835443</v>
      </c>
    </row>
    <row r="87" spans="1:5" ht="16.7" customHeight="1" x14ac:dyDescent="0.25">
      <c r="A87" s="11" t="s">
        <v>73</v>
      </c>
      <c r="B87" s="19"/>
      <c r="C87" s="16">
        <v>11</v>
      </c>
      <c r="D87" s="16">
        <v>11</v>
      </c>
      <c r="E87" s="17">
        <v>0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83</v>
      </c>
      <c r="D90" s="13">
        <v>112</v>
      </c>
      <c r="E90" s="14">
        <v>-0.25892857142857101</v>
      </c>
    </row>
    <row r="91" spans="1:5" x14ac:dyDescent="0.25">
      <c r="A91" s="189"/>
      <c r="B91" s="12" t="s">
        <v>79</v>
      </c>
      <c r="C91" s="13">
        <v>244</v>
      </c>
      <c r="D91" s="13">
        <v>293</v>
      </c>
      <c r="E91" s="14">
        <v>-0.16723549488054601</v>
      </c>
    </row>
    <row r="92" spans="1:5" x14ac:dyDescent="0.25">
      <c r="A92" s="190"/>
      <c r="B92" s="12" t="s">
        <v>80</v>
      </c>
      <c r="C92" s="13">
        <v>83</v>
      </c>
      <c r="D92" s="13">
        <v>55</v>
      </c>
      <c r="E92" s="14">
        <v>0.50909090909090904</v>
      </c>
    </row>
    <row r="93" spans="1:5" x14ac:dyDescent="0.25">
      <c r="A93" s="188" t="s">
        <v>76</v>
      </c>
      <c r="B93" s="12" t="s">
        <v>81</v>
      </c>
      <c r="C93" s="13">
        <v>68</v>
      </c>
      <c r="D93" s="13">
        <v>107</v>
      </c>
      <c r="E93" s="14">
        <v>-0.36448598130841098</v>
      </c>
    </row>
    <row r="94" spans="1:5" x14ac:dyDescent="0.25">
      <c r="A94" s="190"/>
      <c r="B94" s="12" t="s">
        <v>80</v>
      </c>
      <c r="C94" s="13">
        <v>134</v>
      </c>
      <c r="D94" s="13">
        <v>113</v>
      </c>
      <c r="E94" s="14">
        <v>0.185840707964602</v>
      </c>
    </row>
    <row r="95" spans="1:5" ht="16.7" customHeight="1" x14ac:dyDescent="0.25">
      <c r="A95" s="11" t="s">
        <v>73</v>
      </c>
      <c r="B95" s="19"/>
      <c r="C95" s="16">
        <v>34</v>
      </c>
      <c r="D95" s="16">
        <v>19</v>
      </c>
      <c r="E95" s="17">
        <v>0.78947368421052599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1</v>
      </c>
      <c r="D98" s="13">
        <v>1</v>
      </c>
      <c r="E98" s="14">
        <v>0</v>
      </c>
    </row>
    <row r="99" spans="1:5" x14ac:dyDescent="0.25">
      <c r="A99" s="189"/>
      <c r="B99" s="12" t="s">
        <v>79</v>
      </c>
      <c r="C99" s="13">
        <v>12</v>
      </c>
      <c r="D99" s="13">
        <v>15</v>
      </c>
      <c r="E99" s="14">
        <v>-0.2</v>
      </c>
    </row>
    <row r="100" spans="1:5" x14ac:dyDescent="0.25">
      <c r="A100" s="190"/>
      <c r="B100" s="12" t="s">
        <v>80</v>
      </c>
      <c r="C100" s="13">
        <v>3</v>
      </c>
      <c r="D100" s="13">
        <v>2</v>
      </c>
      <c r="E100" s="14">
        <v>0.5</v>
      </c>
    </row>
    <row r="101" spans="1:5" x14ac:dyDescent="0.25">
      <c r="A101" s="188" t="s">
        <v>76</v>
      </c>
      <c r="B101" s="12" t="s">
        <v>81</v>
      </c>
      <c r="C101" s="13">
        <v>6</v>
      </c>
      <c r="D101" s="13">
        <v>5</v>
      </c>
      <c r="E101" s="14">
        <v>0.2</v>
      </c>
    </row>
    <row r="102" spans="1:5" x14ac:dyDescent="0.25">
      <c r="A102" s="190"/>
      <c r="B102" s="12" t="s">
        <v>80</v>
      </c>
      <c r="C102" s="13">
        <v>8</v>
      </c>
      <c r="D102" s="13">
        <v>8</v>
      </c>
      <c r="E102" s="14">
        <v>0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64</v>
      </c>
      <c r="D108" s="13">
        <v>65</v>
      </c>
      <c r="E108" s="14">
        <v>-1.5384615384615399E-2</v>
      </c>
    </row>
    <row r="109" spans="1:5" x14ac:dyDescent="0.25">
      <c r="A109" s="190"/>
      <c r="B109" s="12" t="s">
        <v>86</v>
      </c>
      <c r="C109" s="13">
        <v>172</v>
      </c>
      <c r="D109" s="13">
        <v>157</v>
      </c>
      <c r="E109" s="14">
        <v>9.5541401273885398E-2</v>
      </c>
    </row>
    <row r="110" spans="1:5" x14ac:dyDescent="0.25">
      <c r="A110" s="188" t="s">
        <v>88</v>
      </c>
      <c r="B110" s="12" t="s">
        <v>85</v>
      </c>
      <c r="C110" s="13">
        <v>1428</v>
      </c>
      <c r="D110" s="13">
        <v>1518</v>
      </c>
      <c r="E110" s="14">
        <v>-5.9288537549407098E-2</v>
      </c>
    </row>
    <row r="111" spans="1:5" x14ac:dyDescent="0.25">
      <c r="A111" s="190"/>
      <c r="B111" s="12" t="s">
        <v>86</v>
      </c>
      <c r="C111" s="13">
        <v>2910</v>
      </c>
      <c r="D111" s="13">
        <v>3082</v>
      </c>
      <c r="E111" s="14">
        <v>-5.5807916937053899E-2</v>
      </c>
    </row>
    <row r="112" spans="1:5" x14ac:dyDescent="0.25">
      <c r="A112" s="188" t="s">
        <v>89</v>
      </c>
      <c r="B112" s="12" t="s">
        <v>85</v>
      </c>
      <c r="C112" s="13">
        <v>0</v>
      </c>
      <c r="D112" s="21"/>
      <c r="E112" s="14">
        <v>0</v>
      </c>
    </row>
    <row r="113" spans="1:5" x14ac:dyDescent="0.25">
      <c r="A113" s="190"/>
      <c r="B113" s="15" t="s">
        <v>86</v>
      </c>
      <c r="C113" s="16">
        <v>0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11</v>
      </c>
      <c r="D116" s="13">
        <v>17</v>
      </c>
      <c r="E116" s="14">
        <v>-0.35294117647058798</v>
      </c>
    </row>
    <row r="117" spans="1:5" x14ac:dyDescent="0.25">
      <c r="A117" s="190"/>
      <c r="B117" s="12" t="s">
        <v>93</v>
      </c>
      <c r="C117" s="13">
        <v>0</v>
      </c>
      <c r="D117" s="13">
        <v>0</v>
      </c>
      <c r="E117" s="14">
        <v>0</v>
      </c>
    </row>
    <row r="118" spans="1:5" x14ac:dyDescent="0.25">
      <c r="A118" s="188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0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8" t="s">
        <v>95</v>
      </c>
      <c r="B120" s="12" t="s">
        <v>92</v>
      </c>
      <c r="C120" s="13">
        <v>1</v>
      </c>
      <c r="D120" s="13">
        <v>2</v>
      </c>
      <c r="E120" s="14">
        <v>-0.5</v>
      </c>
    </row>
    <row r="121" spans="1:5" x14ac:dyDescent="0.25">
      <c r="A121" s="190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135</v>
      </c>
      <c r="D124" s="13">
        <v>148</v>
      </c>
      <c r="E124" s="14">
        <v>-8.7837837837837801E-2</v>
      </c>
    </row>
    <row r="125" spans="1:5" x14ac:dyDescent="0.25">
      <c r="A125" s="188" t="s">
        <v>99</v>
      </c>
      <c r="B125" s="12" t="s">
        <v>100</v>
      </c>
      <c r="C125" s="13">
        <v>0</v>
      </c>
      <c r="D125" s="13">
        <v>2</v>
      </c>
      <c r="E125" s="14">
        <v>-1</v>
      </c>
    </row>
    <row r="126" spans="1:5" x14ac:dyDescent="0.25">
      <c r="A126" s="189"/>
      <c r="B126" s="12" t="s">
        <v>101</v>
      </c>
      <c r="C126" s="13">
        <v>46</v>
      </c>
      <c r="D126" s="13">
        <v>19</v>
      </c>
      <c r="E126" s="14">
        <v>1.42105263157895</v>
      </c>
    </row>
    <row r="127" spans="1:5" x14ac:dyDescent="0.25">
      <c r="A127" s="189"/>
      <c r="B127" s="12" t="s">
        <v>102</v>
      </c>
      <c r="C127" s="13">
        <v>78</v>
      </c>
      <c r="D127" s="13">
        <v>103</v>
      </c>
      <c r="E127" s="14">
        <v>-0.242718446601942</v>
      </c>
    </row>
    <row r="128" spans="1:5" x14ac:dyDescent="0.25">
      <c r="A128" s="189"/>
      <c r="B128" s="12" t="s">
        <v>103</v>
      </c>
      <c r="C128" s="13">
        <v>0</v>
      </c>
      <c r="D128" s="13">
        <v>5</v>
      </c>
      <c r="E128" s="14">
        <v>-1</v>
      </c>
    </row>
    <row r="129" spans="1:5" x14ac:dyDescent="0.25">
      <c r="A129" s="189"/>
      <c r="B129" s="12" t="s">
        <v>104</v>
      </c>
      <c r="C129" s="13">
        <v>9</v>
      </c>
      <c r="D129" s="13">
        <v>17</v>
      </c>
      <c r="E129" s="14">
        <v>-0.47058823529411797</v>
      </c>
    </row>
    <row r="130" spans="1:5" x14ac:dyDescent="0.25">
      <c r="A130" s="190"/>
      <c r="B130" s="12" t="s">
        <v>105</v>
      </c>
      <c r="C130" s="13">
        <v>2</v>
      </c>
      <c r="D130" s="13">
        <v>2</v>
      </c>
      <c r="E130" s="14">
        <v>0</v>
      </c>
    </row>
    <row r="131" spans="1:5" x14ac:dyDescent="0.25">
      <c r="A131" s="188" t="s">
        <v>106</v>
      </c>
      <c r="B131" s="12" t="s">
        <v>107</v>
      </c>
      <c r="C131" s="13">
        <v>28</v>
      </c>
      <c r="D131" s="13">
        <v>42</v>
      </c>
      <c r="E131" s="14">
        <v>-0.33333333333333298</v>
      </c>
    </row>
    <row r="132" spans="1:5" x14ac:dyDescent="0.25">
      <c r="A132" s="190"/>
      <c r="B132" s="12" t="s">
        <v>108</v>
      </c>
      <c r="C132" s="13">
        <v>92</v>
      </c>
      <c r="D132" s="13">
        <v>93</v>
      </c>
      <c r="E132" s="14">
        <v>-1.0752688172042999E-2</v>
      </c>
    </row>
    <row r="133" spans="1:5" x14ac:dyDescent="0.25">
      <c r="A133" s="188" t="s">
        <v>109</v>
      </c>
      <c r="B133" s="12" t="s">
        <v>15</v>
      </c>
      <c r="C133" s="13">
        <v>13</v>
      </c>
      <c r="D133" s="13">
        <v>10</v>
      </c>
      <c r="E133" s="14">
        <v>0.3</v>
      </c>
    </row>
    <row r="134" spans="1:5" x14ac:dyDescent="0.25">
      <c r="A134" s="190"/>
      <c r="B134" s="12" t="s">
        <v>19</v>
      </c>
      <c r="C134" s="13">
        <v>15</v>
      </c>
      <c r="D134" s="13">
        <v>13</v>
      </c>
      <c r="E134" s="14">
        <v>0.15384615384615399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0</v>
      </c>
      <c r="D138" s="13">
        <v>0</v>
      </c>
      <c r="E138" s="14">
        <v>0</v>
      </c>
    </row>
    <row r="139" spans="1:5" x14ac:dyDescent="0.25">
      <c r="A139" s="189"/>
      <c r="B139" s="12" t="s">
        <v>114</v>
      </c>
      <c r="C139" s="13">
        <v>0</v>
      </c>
      <c r="D139" s="13">
        <v>0</v>
      </c>
      <c r="E139" s="14">
        <v>0</v>
      </c>
    </row>
    <row r="140" spans="1:5" x14ac:dyDescent="0.25">
      <c r="A140" s="189"/>
      <c r="B140" s="12" t="s">
        <v>115</v>
      </c>
      <c r="C140" s="13">
        <v>0</v>
      </c>
      <c r="D140" s="13">
        <v>0</v>
      </c>
      <c r="E140" s="14">
        <v>0</v>
      </c>
    </row>
    <row r="141" spans="1:5" x14ac:dyDescent="0.25">
      <c r="A141" s="189"/>
      <c r="B141" s="12" t="s">
        <v>116</v>
      </c>
      <c r="C141" s="13">
        <v>0</v>
      </c>
      <c r="D141" s="13">
        <v>0</v>
      </c>
      <c r="E141" s="14">
        <v>0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0</v>
      </c>
      <c r="D143" s="13">
        <v>0</v>
      </c>
      <c r="E143" s="14">
        <v>0</v>
      </c>
    </row>
    <row r="144" spans="1:5" x14ac:dyDescent="0.25">
      <c r="A144" s="189"/>
      <c r="B144" s="12" t="s">
        <v>119</v>
      </c>
      <c r="C144" s="13">
        <v>0</v>
      </c>
      <c r="D144" s="13">
        <v>0</v>
      </c>
      <c r="E144" s="14">
        <v>0</v>
      </c>
    </row>
    <row r="145" spans="1:5" x14ac:dyDescent="0.25">
      <c r="A145" s="189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89"/>
      <c r="B146" s="12" t="s">
        <v>121</v>
      </c>
      <c r="C146" s="13">
        <v>0</v>
      </c>
      <c r="D146" s="13">
        <v>0</v>
      </c>
      <c r="E146" s="14">
        <v>0</v>
      </c>
    </row>
    <row r="147" spans="1:5" x14ac:dyDescent="0.25">
      <c r="A147" s="189"/>
      <c r="B147" s="12" t="s">
        <v>122</v>
      </c>
      <c r="C147" s="13">
        <v>0</v>
      </c>
      <c r="D147" s="13">
        <v>0</v>
      </c>
      <c r="E147" s="14">
        <v>0</v>
      </c>
    </row>
    <row r="148" spans="1:5" x14ac:dyDescent="0.25">
      <c r="A148" s="189"/>
      <c r="B148" s="12" t="s">
        <v>123</v>
      </c>
      <c r="C148" s="13">
        <v>0</v>
      </c>
      <c r="D148" s="13">
        <v>0</v>
      </c>
      <c r="E148" s="14">
        <v>0</v>
      </c>
    </row>
    <row r="149" spans="1:5" x14ac:dyDescent="0.25">
      <c r="A149" s="189"/>
      <c r="B149" s="12" t="s">
        <v>124</v>
      </c>
      <c r="C149" s="13">
        <v>0</v>
      </c>
      <c r="D149" s="13">
        <v>0</v>
      </c>
      <c r="E149" s="14">
        <v>0</v>
      </c>
    </row>
    <row r="150" spans="1:5" x14ac:dyDescent="0.25">
      <c r="A150" s="189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89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89"/>
      <c r="B154" s="12" t="s">
        <v>129</v>
      </c>
      <c r="C154" s="13">
        <v>0</v>
      </c>
      <c r="D154" s="13">
        <v>0</v>
      </c>
      <c r="E154" s="14">
        <v>0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0</v>
      </c>
      <c r="D156" s="13">
        <v>0</v>
      </c>
      <c r="E156" s="14">
        <v>0</v>
      </c>
    </row>
    <row r="157" spans="1:5" x14ac:dyDescent="0.25">
      <c r="A157" s="189"/>
      <c r="B157" s="12" t="s">
        <v>114</v>
      </c>
      <c r="C157" s="13">
        <v>0</v>
      </c>
      <c r="D157" s="13">
        <v>0</v>
      </c>
      <c r="E157" s="14">
        <v>0</v>
      </c>
    </row>
    <row r="158" spans="1:5" x14ac:dyDescent="0.25">
      <c r="A158" s="189"/>
      <c r="B158" s="12" t="s">
        <v>115</v>
      </c>
      <c r="C158" s="13">
        <v>0</v>
      </c>
      <c r="D158" s="13">
        <v>0</v>
      </c>
      <c r="E158" s="14">
        <v>0</v>
      </c>
    </row>
    <row r="159" spans="1:5" x14ac:dyDescent="0.25">
      <c r="A159" s="189"/>
      <c r="B159" s="12" t="s">
        <v>116</v>
      </c>
      <c r="C159" s="13">
        <v>0</v>
      </c>
      <c r="D159" s="13">
        <v>0</v>
      </c>
      <c r="E159" s="14">
        <v>0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0</v>
      </c>
      <c r="D161" s="13">
        <v>0</v>
      </c>
      <c r="E161" s="14">
        <v>0</v>
      </c>
    </row>
    <row r="162" spans="1:5" x14ac:dyDescent="0.25">
      <c r="A162" s="189"/>
      <c r="B162" s="12" t="s">
        <v>119</v>
      </c>
      <c r="C162" s="13">
        <v>0</v>
      </c>
      <c r="D162" s="13">
        <v>0</v>
      </c>
      <c r="E162" s="14">
        <v>0</v>
      </c>
    </row>
    <row r="163" spans="1:5" x14ac:dyDescent="0.25">
      <c r="A163" s="189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89"/>
      <c r="B164" s="12" t="s">
        <v>121</v>
      </c>
      <c r="C164" s="13">
        <v>0</v>
      </c>
      <c r="D164" s="13">
        <v>0</v>
      </c>
      <c r="E164" s="14">
        <v>0</v>
      </c>
    </row>
    <row r="165" spans="1:5" x14ac:dyDescent="0.25">
      <c r="A165" s="189"/>
      <c r="B165" s="12" t="s">
        <v>122</v>
      </c>
      <c r="C165" s="13">
        <v>0</v>
      </c>
      <c r="D165" s="13">
        <v>0</v>
      </c>
      <c r="E165" s="14">
        <v>0</v>
      </c>
    </row>
    <row r="166" spans="1:5" x14ac:dyDescent="0.25">
      <c r="A166" s="189"/>
      <c r="B166" s="12" t="s">
        <v>123</v>
      </c>
      <c r="C166" s="13">
        <v>0</v>
      </c>
      <c r="D166" s="13">
        <v>0</v>
      </c>
      <c r="E166" s="14">
        <v>0</v>
      </c>
    </row>
    <row r="167" spans="1:5" x14ac:dyDescent="0.25">
      <c r="A167" s="189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89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89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89"/>
      <c r="B172" s="12" t="s">
        <v>129</v>
      </c>
      <c r="C172" s="13">
        <v>0</v>
      </c>
      <c r="D172" s="13">
        <v>0</v>
      </c>
      <c r="E172" s="14">
        <v>0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340</v>
      </c>
      <c r="D176" s="13">
        <v>329</v>
      </c>
      <c r="E176" s="14">
        <v>3.3434650455927098E-2</v>
      </c>
    </row>
    <row r="177" spans="1:5" ht="16.7" customHeight="1" x14ac:dyDescent="0.25">
      <c r="A177" s="11" t="s">
        <v>134</v>
      </c>
      <c r="B177" s="18"/>
      <c r="C177" s="13">
        <v>442</v>
      </c>
      <c r="D177" s="13">
        <v>565</v>
      </c>
      <c r="E177" s="14">
        <v>-0.21769911504424799</v>
      </c>
    </row>
    <row r="178" spans="1:5" ht="16.7" customHeight="1" x14ac:dyDescent="0.25">
      <c r="A178" s="11" t="s">
        <v>135</v>
      </c>
      <c r="B178" s="19"/>
      <c r="C178" s="16">
        <v>183</v>
      </c>
      <c r="D178" s="16">
        <v>161</v>
      </c>
      <c r="E178" s="17">
        <v>0.13664596273291901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273</v>
      </c>
      <c r="D181" s="13">
        <v>190</v>
      </c>
      <c r="E181" s="14">
        <v>0.43684210526315798</v>
      </c>
    </row>
    <row r="182" spans="1:5" x14ac:dyDescent="0.25">
      <c r="A182" s="189"/>
      <c r="B182" s="12" t="s">
        <v>15</v>
      </c>
      <c r="C182" s="13">
        <v>50</v>
      </c>
      <c r="D182" s="13">
        <v>44</v>
      </c>
      <c r="E182" s="14">
        <v>0.13636363636363599</v>
      </c>
    </row>
    <row r="183" spans="1:5" x14ac:dyDescent="0.25">
      <c r="A183" s="190"/>
      <c r="B183" s="12" t="s">
        <v>19</v>
      </c>
      <c r="C183" s="13">
        <v>70</v>
      </c>
      <c r="D183" s="13">
        <v>50</v>
      </c>
      <c r="E183" s="14">
        <v>0.4</v>
      </c>
    </row>
    <row r="184" spans="1:5" x14ac:dyDescent="0.25">
      <c r="A184" s="188" t="s">
        <v>139</v>
      </c>
      <c r="B184" s="12" t="s">
        <v>140</v>
      </c>
      <c r="C184" s="13">
        <v>180</v>
      </c>
      <c r="D184" s="13">
        <v>139</v>
      </c>
      <c r="E184" s="14">
        <v>0.29496402877697803</v>
      </c>
    </row>
    <row r="185" spans="1:5" x14ac:dyDescent="0.25">
      <c r="A185" s="189"/>
      <c r="B185" s="12" t="s">
        <v>141</v>
      </c>
      <c r="C185" s="13">
        <v>85</v>
      </c>
      <c r="D185" s="13">
        <v>46</v>
      </c>
      <c r="E185" s="14">
        <v>0.84782608695652195</v>
      </c>
    </row>
    <row r="186" spans="1:5" x14ac:dyDescent="0.25">
      <c r="A186" s="190"/>
      <c r="B186" s="12" t="s">
        <v>142</v>
      </c>
      <c r="C186" s="13">
        <v>2</v>
      </c>
      <c r="D186" s="13">
        <v>6</v>
      </c>
      <c r="E186" s="14">
        <v>-0.66666666666666696</v>
      </c>
    </row>
    <row r="187" spans="1:5" ht="16.7" customHeight="1" x14ac:dyDescent="0.25">
      <c r="A187" s="11" t="s">
        <v>143</v>
      </c>
      <c r="B187" s="19"/>
      <c r="C187" s="16">
        <v>41</v>
      </c>
      <c r="D187" s="16">
        <v>31</v>
      </c>
      <c r="E187" s="17">
        <v>0.32258064516128998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14</v>
      </c>
      <c r="D190" s="13">
        <v>20</v>
      </c>
      <c r="E190" s="14">
        <v>-0.3</v>
      </c>
    </row>
    <row r="191" spans="1:5" x14ac:dyDescent="0.25">
      <c r="A191" s="188" t="s">
        <v>146</v>
      </c>
      <c r="B191" s="12" t="s">
        <v>147</v>
      </c>
      <c r="C191" s="13">
        <v>2</v>
      </c>
      <c r="D191" s="13">
        <v>2</v>
      </c>
      <c r="E191" s="14">
        <v>0</v>
      </c>
    </row>
    <row r="192" spans="1:5" x14ac:dyDescent="0.25">
      <c r="A192" s="189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0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</v>
      </c>
      <c r="D199" s="13">
        <v>2</v>
      </c>
      <c r="E199" s="14">
        <v>-0.5</v>
      </c>
    </row>
    <row r="200" spans="1:5" x14ac:dyDescent="0.25">
      <c r="A200" s="188" t="s">
        <v>63</v>
      </c>
      <c r="B200" s="12" t="s">
        <v>154</v>
      </c>
      <c r="C200" s="13">
        <v>34</v>
      </c>
      <c r="D200" s="13">
        <v>17</v>
      </c>
      <c r="E200" s="14">
        <v>1</v>
      </c>
    </row>
    <row r="201" spans="1:5" x14ac:dyDescent="0.25">
      <c r="A201" s="190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0"/>
      <c r="B208" s="12" t="s">
        <v>161</v>
      </c>
      <c r="C208" s="13">
        <v>9</v>
      </c>
      <c r="D208" s="13">
        <v>21</v>
      </c>
      <c r="E208" s="14">
        <v>-0.57142857142857095</v>
      </c>
    </row>
    <row r="209" spans="1:5" ht="16.7" customHeight="1" x14ac:dyDescent="0.25">
      <c r="A209" s="11" t="s">
        <v>162</v>
      </c>
      <c r="B209" s="18"/>
      <c r="C209" s="13">
        <v>45</v>
      </c>
      <c r="D209" s="13">
        <v>150</v>
      </c>
      <c r="E209" s="14">
        <v>-0.7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2</v>
      </c>
      <c r="D218" s="13">
        <v>2</v>
      </c>
      <c r="E218" s="23">
        <v>1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1</v>
      </c>
      <c r="D220" s="13">
        <v>3</v>
      </c>
      <c r="E220" s="23">
        <v>0</v>
      </c>
    </row>
    <row r="221" spans="1:5" x14ac:dyDescent="0.25">
      <c r="A221" s="189"/>
      <c r="B221" s="12" t="s">
        <v>174</v>
      </c>
      <c r="C221" s="13">
        <v>5</v>
      </c>
      <c r="D221" s="13">
        <v>5</v>
      </c>
      <c r="E221" s="23">
        <v>0</v>
      </c>
    </row>
    <row r="222" spans="1:5" x14ac:dyDescent="0.25">
      <c r="A222" s="189"/>
      <c r="B222" s="12" t="s">
        <v>175</v>
      </c>
      <c r="C222" s="13">
        <v>70</v>
      </c>
      <c r="D222" s="13">
        <v>129</v>
      </c>
      <c r="E222" s="23">
        <v>55</v>
      </c>
    </row>
    <row r="223" spans="1:5" x14ac:dyDescent="0.25">
      <c r="A223" s="189"/>
      <c r="B223" s="12" t="s">
        <v>176</v>
      </c>
      <c r="C223" s="13">
        <v>86</v>
      </c>
      <c r="D223" s="13">
        <v>94</v>
      </c>
      <c r="E223" s="23">
        <v>0</v>
      </c>
    </row>
    <row r="224" spans="1:5" x14ac:dyDescent="0.25">
      <c r="A224" s="189"/>
      <c r="B224" s="12" t="s">
        <v>177</v>
      </c>
      <c r="C224" s="13">
        <v>65</v>
      </c>
      <c r="D224" s="13">
        <v>119</v>
      </c>
      <c r="E224" s="23">
        <v>36</v>
      </c>
    </row>
    <row r="225" spans="1:5" x14ac:dyDescent="0.25">
      <c r="A225" s="189"/>
      <c r="B225" s="12" t="s">
        <v>178</v>
      </c>
      <c r="C225" s="13">
        <v>39</v>
      </c>
      <c r="D225" s="13">
        <v>35</v>
      </c>
      <c r="E225" s="23">
        <v>0</v>
      </c>
    </row>
    <row r="226" spans="1:5" x14ac:dyDescent="0.25">
      <c r="A226" s="189"/>
      <c r="B226" s="12" t="s">
        <v>179</v>
      </c>
      <c r="C226" s="13">
        <v>0</v>
      </c>
      <c r="D226" s="13">
        <v>0</v>
      </c>
      <c r="E226" s="23">
        <v>0</v>
      </c>
    </row>
    <row r="227" spans="1:5" x14ac:dyDescent="0.25">
      <c r="A227" s="189"/>
      <c r="B227" s="12" t="s">
        <v>180</v>
      </c>
      <c r="C227" s="13">
        <v>99</v>
      </c>
      <c r="D227" s="13">
        <v>15</v>
      </c>
      <c r="E227" s="23">
        <v>60</v>
      </c>
    </row>
    <row r="228" spans="1:5" x14ac:dyDescent="0.25">
      <c r="A228" s="189"/>
      <c r="B228" s="12" t="s">
        <v>181</v>
      </c>
      <c r="C228" s="13">
        <v>68</v>
      </c>
      <c r="D228" s="13">
        <v>103</v>
      </c>
      <c r="E228" s="23">
        <v>48</v>
      </c>
    </row>
    <row r="229" spans="1:5" x14ac:dyDescent="0.25">
      <c r="A229" s="189"/>
      <c r="B229" s="12" t="s">
        <v>182</v>
      </c>
      <c r="C229" s="13">
        <v>12</v>
      </c>
      <c r="D229" s="13">
        <v>15</v>
      </c>
      <c r="E229" s="23">
        <v>0</v>
      </c>
    </row>
    <row r="230" spans="1:5" x14ac:dyDescent="0.25">
      <c r="A230" s="189"/>
      <c r="B230" s="12" t="s">
        <v>183</v>
      </c>
      <c r="C230" s="13">
        <v>0</v>
      </c>
      <c r="D230" s="13">
        <v>0</v>
      </c>
      <c r="E230" s="23">
        <v>0</v>
      </c>
    </row>
    <row r="231" spans="1:5" x14ac:dyDescent="0.25">
      <c r="A231" s="189"/>
      <c r="B231" s="12" t="s">
        <v>184</v>
      </c>
      <c r="C231" s="13">
        <v>2</v>
      </c>
      <c r="D231" s="13">
        <v>1</v>
      </c>
      <c r="E231" s="23">
        <v>0</v>
      </c>
    </row>
    <row r="232" spans="1:5" x14ac:dyDescent="0.25">
      <c r="A232" s="190"/>
      <c r="B232" s="12" t="s">
        <v>185</v>
      </c>
      <c r="C232" s="13">
        <v>1</v>
      </c>
      <c r="D232" s="13">
        <v>1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450</v>
      </c>
      <c r="D233" s="24">
        <v>522</v>
      </c>
      <c r="E233" s="25">
        <v>200</v>
      </c>
    </row>
    <row r="234" spans="1:5" x14ac:dyDescent="0.25">
      <c r="A234" s="188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89"/>
      <c r="B235" s="12" t="s">
        <v>189</v>
      </c>
      <c r="C235" s="13">
        <v>8</v>
      </c>
      <c r="D235" s="13">
        <v>11</v>
      </c>
      <c r="E235" s="23">
        <v>1</v>
      </c>
    </row>
    <row r="236" spans="1:5" x14ac:dyDescent="0.25">
      <c r="A236" s="190"/>
      <c r="B236" s="12" t="s">
        <v>190</v>
      </c>
      <c r="C236" s="13">
        <v>0</v>
      </c>
      <c r="D236" s="13">
        <v>0</v>
      </c>
      <c r="E236" s="23">
        <v>0</v>
      </c>
    </row>
    <row r="237" spans="1:5" ht="16.7" customHeight="1" x14ac:dyDescent="0.25">
      <c r="A237" s="191" t="s">
        <v>186</v>
      </c>
      <c r="B237" s="192"/>
      <c r="C237" s="24">
        <v>8</v>
      </c>
      <c r="D237" s="24">
        <v>11</v>
      </c>
      <c r="E237" s="25">
        <v>1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1</v>
      </c>
      <c r="D239" s="13">
        <v>0</v>
      </c>
      <c r="E239" s="23">
        <v>1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8</v>
      </c>
      <c r="D242" s="13">
        <v>20</v>
      </c>
      <c r="E242" s="23">
        <v>1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1</v>
      </c>
      <c r="E244" s="23">
        <v>0</v>
      </c>
    </row>
    <row r="245" spans="1:5" x14ac:dyDescent="0.25">
      <c r="A245" s="189"/>
      <c r="B245" s="12" t="s">
        <v>199</v>
      </c>
      <c r="C245" s="13">
        <v>21</v>
      </c>
      <c r="D245" s="13">
        <v>31</v>
      </c>
      <c r="E245" s="23">
        <v>12</v>
      </c>
    </row>
    <row r="246" spans="1:5" x14ac:dyDescent="0.25">
      <c r="A246" s="189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89"/>
      <c r="B247" s="12" t="s">
        <v>201</v>
      </c>
      <c r="C247" s="13">
        <v>5</v>
      </c>
      <c r="D247" s="13">
        <v>3</v>
      </c>
      <c r="E247" s="23">
        <v>4</v>
      </c>
    </row>
    <row r="248" spans="1:5" x14ac:dyDescent="0.25">
      <c r="A248" s="189"/>
      <c r="B248" s="12" t="s">
        <v>202</v>
      </c>
      <c r="C248" s="13">
        <v>0</v>
      </c>
      <c r="D248" s="13">
        <v>0</v>
      </c>
      <c r="E248" s="23">
        <v>0</v>
      </c>
    </row>
    <row r="249" spans="1:5" x14ac:dyDescent="0.25">
      <c r="A249" s="189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2</v>
      </c>
      <c r="D251" s="13">
        <v>2</v>
      </c>
      <c r="E251" s="23">
        <v>2</v>
      </c>
    </row>
    <row r="252" spans="1:5" x14ac:dyDescent="0.25">
      <c r="A252" s="189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0</v>
      </c>
      <c r="D255" s="13">
        <v>1</v>
      </c>
      <c r="E255" s="23">
        <v>0</v>
      </c>
    </row>
    <row r="256" spans="1:5" x14ac:dyDescent="0.25">
      <c r="A256" s="189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89"/>
      <c r="B257" s="12" t="s">
        <v>211</v>
      </c>
      <c r="C257" s="13">
        <v>1</v>
      </c>
      <c r="D257" s="13">
        <v>0</v>
      </c>
      <c r="E257" s="23">
        <v>1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4</v>
      </c>
      <c r="D259" s="13">
        <v>7</v>
      </c>
      <c r="E259" s="23">
        <v>2</v>
      </c>
    </row>
    <row r="260" spans="1:5" x14ac:dyDescent="0.25">
      <c r="A260" s="189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89"/>
      <c r="B261" s="12" t="s">
        <v>215</v>
      </c>
      <c r="C261" s="13">
        <v>14</v>
      </c>
      <c r="D261" s="13">
        <v>20</v>
      </c>
      <c r="E261" s="23">
        <v>9</v>
      </c>
    </row>
    <row r="262" spans="1:5" x14ac:dyDescent="0.25">
      <c r="A262" s="189"/>
      <c r="B262" s="12" t="s">
        <v>216</v>
      </c>
      <c r="C262" s="13">
        <v>5</v>
      </c>
      <c r="D262" s="13">
        <v>4</v>
      </c>
      <c r="E262" s="23">
        <v>3</v>
      </c>
    </row>
    <row r="263" spans="1:5" x14ac:dyDescent="0.25">
      <c r="A263" s="189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89"/>
      <c r="B264" s="12" t="s">
        <v>218</v>
      </c>
      <c r="C264" s="13">
        <v>2</v>
      </c>
      <c r="D264" s="13">
        <v>2</v>
      </c>
      <c r="E264" s="23">
        <v>1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0"/>
      <c r="B270" s="12" t="s">
        <v>224</v>
      </c>
      <c r="C270" s="13">
        <v>3</v>
      </c>
      <c r="D270" s="13">
        <v>7</v>
      </c>
      <c r="E270" s="23">
        <v>1</v>
      </c>
    </row>
    <row r="271" spans="1:5" ht="16.7" customHeight="1" x14ac:dyDescent="0.25">
      <c r="A271" s="191" t="s">
        <v>186</v>
      </c>
      <c r="B271" s="192"/>
      <c r="C271" s="24">
        <v>66</v>
      </c>
      <c r="D271" s="24">
        <v>98</v>
      </c>
      <c r="E271" s="25">
        <v>37</v>
      </c>
    </row>
    <row r="272" spans="1:5" ht="16.7" customHeight="1" x14ac:dyDescent="0.25">
      <c r="A272" s="11" t="s">
        <v>225</v>
      </c>
      <c r="B272" s="12" t="s">
        <v>226</v>
      </c>
      <c r="C272" s="13">
        <v>6</v>
      </c>
      <c r="D272" s="13">
        <v>8</v>
      </c>
      <c r="E272" s="23">
        <v>1</v>
      </c>
    </row>
    <row r="273" spans="1:5" ht="16.7" customHeight="1" x14ac:dyDescent="0.25">
      <c r="A273" s="191" t="s">
        <v>186</v>
      </c>
      <c r="B273" s="192"/>
      <c r="C273" s="24">
        <v>6</v>
      </c>
      <c r="D273" s="24">
        <v>8</v>
      </c>
      <c r="E273" s="25">
        <v>1</v>
      </c>
    </row>
    <row r="274" spans="1:5" x14ac:dyDescent="0.25">
      <c r="A274" s="188" t="s">
        <v>227</v>
      </c>
      <c r="B274" s="12" t="s">
        <v>228</v>
      </c>
      <c r="C274" s="13">
        <v>0</v>
      </c>
      <c r="D274" s="13">
        <v>0</v>
      </c>
      <c r="E274" s="23">
        <v>0</v>
      </c>
    </row>
    <row r="275" spans="1:5" x14ac:dyDescent="0.25">
      <c r="A275" s="189"/>
      <c r="B275" s="12" t="s">
        <v>229</v>
      </c>
      <c r="C275" s="13">
        <v>1</v>
      </c>
      <c r="D275" s="13">
        <v>4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0</v>
      </c>
      <c r="D277" s="13">
        <v>1</v>
      </c>
      <c r="E277" s="23">
        <v>0</v>
      </c>
    </row>
    <row r="278" spans="1:5" x14ac:dyDescent="0.25">
      <c r="A278" s="189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1</v>
      </c>
      <c r="D283" s="24">
        <v>5</v>
      </c>
      <c r="E283" s="25">
        <v>0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1</v>
      </c>
      <c r="D290" s="13">
        <v>0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1</v>
      </c>
      <c r="D293" s="13">
        <v>1</v>
      </c>
      <c r="E293" s="23">
        <v>0</v>
      </c>
    </row>
    <row r="294" spans="1:5" x14ac:dyDescent="0.25">
      <c r="A294" s="189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89"/>
      <c r="B296" s="12" t="s">
        <v>249</v>
      </c>
      <c r="C296" s="13">
        <v>1</v>
      </c>
      <c r="D296" s="13">
        <v>20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3</v>
      </c>
      <c r="D299" s="24">
        <v>21</v>
      </c>
      <c r="E299" s="25">
        <v>0</v>
      </c>
    </row>
    <row r="300" spans="1:5" x14ac:dyDescent="0.25">
      <c r="A300" s="188" t="s">
        <v>252</v>
      </c>
      <c r="B300" s="12" t="s">
        <v>253</v>
      </c>
      <c r="C300" s="13">
        <v>32</v>
      </c>
      <c r="D300" s="13">
        <v>17</v>
      </c>
      <c r="E300" s="23">
        <v>5</v>
      </c>
    </row>
    <row r="301" spans="1:5" x14ac:dyDescent="0.25">
      <c r="A301" s="189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0"/>
      <c r="B302" s="12" t="s">
        <v>255</v>
      </c>
      <c r="C302" s="13">
        <v>4</v>
      </c>
      <c r="D302" s="13">
        <v>10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36</v>
      </c>
      <c r="D303" s="24">
        <v>27</v>
      </c>
      <c r="E303" s="25">
        <v>5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89"/>
      <c r="B305" s="12" t="s">
        <v>258</v>
      </c>
      <c r="C305" s="13">
        <v>105</v>
      </c>
      <c r="D305" s="13">
        <v>121</v>
      </c>
      <c r="E305" s="23">
        <v>0</v>
      </c>
    </row>
    <row r="306" spans="1:5" x14ac:dyDescent="0.25">
      <c r="A306" s="190"/>
      <c r="B306" s="12" t="s">
        <v>259</v>
      </c>
      <c r="C306" s="13">
        <v>2</v>
      </c>
      <c r="D306" s="13">
        <v>4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107</v>
      </c>
      <c r="D307" s="24">
        <v>125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0</v>
      </c>
      <c r="D309" s="13">
        <v>0</v>
      </c>
      <c r="E309" s="23">
        <v>0</v>
      </c>
    </row>
    <row r="310" spans="1:5" x14ac:dyDescent="0.25">
      <c r="A310" s="189"/>
      <c r="B310" s="12" t="s">
        <v>263</v>
      </c>
      <c r="C310" s="13">
        <v>2</v>
      </c>
      <c r="D310" s="13">
        <v>3</v>
      </c>
      <c r="E310" s="23">
        <v>0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0</v>
      </c>
      <c r="D313" s="13">
        <v>1</v>
      </c>
      <c r="E313" s="23">
        <v>0</v>
      </c>
    </row>
    <row r="314" spans="1:5" x14ac:dyDescent="0.25">
      <c r="A314" s="189"/>
      <c r="B314" s="12" t="s">
        <v>266</v>
      </c>
      <c r="C314" s="13">
        <v>3</v>
      </c>
      <c r="D314" s="13">
        <v>4</v>
      </c>
      <c r="E314" s="23">
        <v>1</v>
      </c>
    </row>
    <row r="315" spans="1:5" x14ac:dyDescent="0.25">
      <c r="A315" s="189"/>
      <c r="B315" s="12" t="s">
        <v>267</v>
      </c>
      <c r="C315" s="13">
        <v>19</v>
      </c>
      <c r="D315" s="13">
        <v>23</v>
      </c>
      <c r="E315" s="23">
        <v>0</v>
      </c>
    </row>
    <row r="316" spans="1:5" x14ac:dyDescent="0.25">
      <c r="A316" s="189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24</v>
      </c>
      <c r="D321" s="24">
        <v>31</v>
      </c>
      <c r="E321" s="25">
        <v>1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10</v>
      </c>
      <c r="D323" s="13">
        <v>11</v>
      </c>
      <c r="E323" s="23">
        <v>5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34</v>
      </c>
      <c r="D325" s="13">
        <v>58</v>
      </c>
      <c r="E325" s="23">
        <v>14</v>
      </c>
    </row>
    <row r="326" spans="1:5" x14ac:dyDescent="0.25">
      <c r="A326" s="189"/>
      <c r="B326" s="12" t="s">
        <v>200</v>
      </c>
      <c r="C326" s="13">
        <v>6</v>
      </c>
      <c r="D326" s="13">
        <v>13</v>
      </c>
      <c r="E326" s="23">
        <v>1</v>
      </c>
    </row>
    <row r="327" spans="1:5" x14ac:dyDescent="0.25">
      <c r="A327" s="189"/>
      <c r="B327" s="12" t="s">
        <v>201</v>
      </c>
      <c r="C327" s="13">
        <v>19</v>
      </c>
      <c r="D327" s="13">
        <v>23</v>
      </c>
      <c r="E327" s="23">
        <v>13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89"/>
      <c r="B330" s="12" t="s">
        <v>278</v>
      </c>
      <c r="C330" s="13">
        <v>7</v>
      </c>
      <c r="D330" s="13">
        <v>5</v>
      </c>
      <c r="E330" s="23">
        <v>4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174</v>
      </c>
      <c r="D335" s="13">
        <v>198</v>
      </c>
      <c r="E335" s="23">
        <v>124</v>
      </c>
    </row>
    <row r="336" spans="1:5" x14ac:dyDescent="0.25">
      <c r="A336" s="189"/>
      <c r="B336" s="12" t="s">
        <v>281</v>
      </c>
      <c r="C336" s="13">
        <v>140</v>
      </c>
      <c r="D336" s="13">
        <v>151</v>
      </c>
      <c r="E336" s="23">
        <v>0</v>
      </c>
    </row>
    <row r="337" spans="1:5" x14ac:dyDescent="0.25">
      <c r="A337" s="189"/>
      <c r="B337" s="12" t="s">
        <v>282</v>
      </c>
      <c r="C337" s="13">
        <v>3</v>
      </c>
      <c r="D337" s="13">
        <v>3</v>
      </c>
      <c r="E337" s="23">
        <v>1</v>
      </c>
    </row>
    <row r="338" spans="1:5" x14ac:dyDescent="0.25">
      <c r="A338" s="189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89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89"/>
      <c r="B340" s="12" t="s">
        <v>284</v>
      </c>
      <c r="C340" s="13">
        <v>6</v>
      </c>
      <c r="D340" s="13">
        <v>4</v>
      </c>
      <c r="E340" s="23">
        <v>7</v>
      </c>
    </row>
    <row r="341" spans="1:5" x14ac:dyDescent="0.25">
      <c r="A341" s="189"/>
      <c r="B341" s="12" t="s">
        <v>285</v>
      </c>
      <c r="C341" s="13">
        <v>10</v>
      </c>
      <c r="D341" s="13">
        <v>8</v>
      </c>
      <c r="E341" s="23">
        <v>8</v>
      </c>
    </row>
    <row r="342" spans="1:5" x14ac:dyDescent="0.25">
      <c r="A342" s="189"/>
      <c r="B342" s="12" t="s">
        <v>221</v>
      </c>
      <c r="C342" s="13">
        <v>0</v>
      </c>
      <c r="D342" s="13">
        <v>0</v>
      </c>
      <c r="E342" s="23">
        <v>0</v>
      </c>
    </row>
    <row r="343" spans="1:5" x14ac:dyDescent="0.25">
      <c r="A343" s="190"/>
      <c r="B343" s="12" t="s">
        <v>224</v>
      </c>
      <c r="C343" s="13">
        <v>93</v>
      </c>
      <c r="D343" s="13">
        <v>231</v>
      </c>
      <c r="E343" s="23">
        <v>12</v>
      </c>
    </row>
    <row r="344" spans="1:5" ht="16.7" customHeight="1" x14ac:dyDescent="0.25">
      <c r="A344" s="191" t="s">
        <v>186</v>
      </c>
      <c r="B344" s="192"/>
      <c r="C344" s="26">
        <v>502</v>
      </c>
      <c r="D344" s="26">
        <v>705</v>
      </c>
      <c r="E344" s="27">
        <v>189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1020</v>
      </c>
      <c r="C2" s="97" t="s">
        <v>1009</v>
      </c>
      <c r="D2" s="97" t="s">
        <v>905</v>
      </c>
      <c r="E2" s="97" t="s">
        <v>909</v>
      </c>
      <c r="F2" s="97" t="s">
        <v>915</v>
      </c>
      <c r="G2" s="97" t="s">
        <v>906</v>
      </c>
      <c r="H2" s="97" t="s">
        <v>906</v>
      </c>
      <c r="I2" s="97" t="s">
        <v>905</v>
      </c>
      <c r="J2" s="97" t="s">
        <v>905</v>
      </c>
      <c r="K2" s="97" t="s">
        <v>905</v>
      </c>
      <c r="L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799</v>
      </c>
      <c r="AC2" s="97" t="s">
        <v>803</v>
      </c>
      <c r="AD2" s="97" t="s">
        <v>473</v>
      </c>
      <c r="AE2" s="97" t="s">
        <v>845</v>
      </c>
      <c r="AF2" s="97" t="s">
        <v>855</v>
      </c>
      <c r="AI2" s="97" t="s">
        <v>175</v>
      </c>
      <c r="AL2" s="97" t="s">
        <v>473</v>
      </c>
      <c r="AM2" s="97" t="s">
        <v>473</v>
      </c>
      <c r="AN2" s="97" t="s">
        <v>473</v>
      </c>
      <c r="AO2" s="97" t="s">
        <v>474</v>
      </c>
      <c r="AT2" s="97" t="s">
        <v>474</v>
      </c>
      <c r="AV2" s="97" t="s">
        <v>473</v>
      </c>
      <c r="AW2" s="97" t="s">
        <v>845</v>
      </c>
      <c r="AX2" s="97" t="s">
        <v>846</v>
      </c>
    </row>
    <row r="3" spans="1:50" x14ac:dyDescent="0.2">
      <c r="A3" s="97" t="s">
        <v>1027</v>
      </c>
      <c r="B3" s="97" t="s">
        <v>1021</v>
      </c>
      <c r="C3" s="97" t="s">
        <v>1010</v>
      </c>
      <c r="D3" s="97" t="s">
        <v>906</v>
      </c>
      <c r="E3" s="97" t="s">
        <v>639</v>
      </c>
      <c r="F3" s="97" t="s">
        <v>920</v>
      </c>
      <c r="G3" s="97" t="s">
        <v>920</v>
      </c>
      <c r="H3" s="97" t="s">
        <v>907</v>
      </c>
      <c r="I3" s="97" t="s">
        <v>906</v>
      </c>
      <c r="J3" s="97" t="s">
        <v>639</v>
      </c>
      <c r="K3" s="97" t="s">
        <v>906</v>
      </c>
      <c r="L3" s="97" t="s">
        <v>909</v>
      </c>
      <c r="O3" s="97" t="s">
        <v>906</v>
      </c>
      <c r="P3" s="97" t="s">
        <v>907</v>
      </c>
      <c r="Q3" s="97" t="s">
        <v>907</v>
      </c>
      <c r="R3" s="97" t="s">
        <v>704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B3" s="97" t="s">
        <v>800</v>
      </c>
      <c r="AC3" s="97" t="s">
        <v>804</v>
      </c>
      <c r="AD3" s="97" t="s">
        <v>474</v>
      </c>
      <c r="AE3" s="97" t="s">
        <v>846</v>
      </c>
      <c r="AI3" s="97" t="s">
        <v>176</v>
      </c>
      <c r="AL3" s="97" t="s">
        <v>474</v>
      </c>
      <c r="AM3" s="97" t="s">
        <v>474</v>
      </c>
      <c r="AN3" s="97" t="s">
        <v>474</v>
      </c>
      <c r="AO3" s="97" t="s">
        <v>475</v>
      </c>
      <c r="AT3" s="97" t="s">
        <v>478</v>
      </c>
      <c r="AV3" s="97" t="s">
        <v>474</v>
      </c>
      <c r="AW3" s="97" t="s">
        <v>848</v>
      </c>
    </row>
    <row r="4" spans="1:50" x14ac:dyDescent="0.2">
      <c r="A4" s="97" t="s">
        <v>1028</v>
      </c>
      <c r="B4" s="97" t="s">
        <v>104</v>
      </c>
      <c r="C4" s="97" t="s">
        <v>1011</v>
      </c>
      <c r="D4" s="97" t="s">
        <v>907</v>
      </c>
      <c r="E4" s="97" t="s">
        <v>918</v>
      </c>
      <c r="F4" s="97" t="s">
        <v>105</v>
      </c>
      <c r="G4" s="97" t="s">
        <v>105</v>
      </c>
      <c r="H4" s="97" t="s">
        <v>918</v>
      </c>
      <c r="I4" s="97" t="s">
        <v>639</v>
      </c>
      <c r="J4" s="97" t="s">
        <v>920</v>
      </c>
      <c r="K4" s="97" t="s">
        <v>909</v>
      </c>
      <c r="L4" s="97" t="s">
        <v>639</v>
      </c>
      <c r="O4" s="97" t="s">
        <v>639</v>
      </c>
      <c r="P4" s="97" t="s">
        <v>955</v>
      </c>
      <c r="Q4" s="97" t="s">
        <v>955</v>
      </c>
      <c r="R4" s="97" t="s">
        <v>705</v>
      </c>
      <c r="S4" s="97" t="s">
        <v>955</v>
      </c>
      <c r="T4" s="97" t="s">
        <v>952</v>
      </c>
      <c r="U4" s="97" t="s">
        <v>705</v>
      </c>
      <c r="V4" s="97" t="s">
        <v>27</v>
      </c>
      <c r="W4" s="97" t="s">
        <v>1035</v>
      </c>
      <c r="AC4" s="97" t="s">
        <v>805</v>
      </c>
      <c r="AD4" s="97" t="s">
        <v>475</v>
      </c>
      <c r="AI4" s="97" t="s">
        <v>177</v>
      </c>
      <c r="AL4" s="97" t="s">
        <v>475</v>
      </c>
      <c r="AM4" s="97" t="s">
        <v>477</v>
      </c>
      <c r="AN4" s="97" t="s">
        <v>475</v>
      </c>
      <c r="AO4" s="97" t="s">
        <v>477</v>
      </c>
      <c r="AV4" s="97" t="s">
        <v>475</v>
      </c>
      <c r="AW4" s="97" t="s">
        <v>456</v>
      </c>
    </row>
    <row r="5" spans="1:50" x14ac:dyDescent="0.2">
      <c r="A5" s="97" t="s">
        <v>694</v>
      </c>
      <c r="B5" s="97" t="s">
        <v>105</v>
      </c>
      <c r="C5" s="97" t="s">
        <v>146</v>
      </c>
      <c r="D5" s="97" t="s">
        <v>913</v>
      </c>
      <c r="E5" s="97" t="s">
        <v>919</v>
      </c>
      <c r="H5" s="97" t="s">
        <v>919</v>
      </c>
      <c r="I5" s="97" t="s">
        <v>920</v>
      </c>
      <c r="J5" s="97" t="s">
        <v>923</v>
      </c>
      <c r="K5" s="97" t="s">
        <v>921</v>
      </c>
      <c r="L5" s="97" t="s">
        <v>919</v>
      </c>
      <c r="O5" s="97" t="s">
        <v>920</v>
      </c>
      <c r="R5" s="97" t="s">
        <v>706</v>
      </c>
      <c r="T5" s="97" t="s">
        <v>955</v>
      </c>
      <c r="U5" s="97" t="s">
        <v>706</v>
      </c>
      <c r="V5" s="97" t="s">
        <v>29</v>
      </c>
      <c r="AC5" s="97" t="s">
        <v>806</v>
      </c>
      <c r="AD5" s="97" t="s">
        <v>477</v>
      </c>
      <c r="AI5" s="97" t="s">
        <v>178</v>
      </c>
      <c r="AL5" s="97" t="s">
        <v>477</v>
      </c>
      <c r="AM5" s="97" t="s">
        <v>478</v>
      </c>
      <c r="AN5" s="97" t="s">
        <v>477</v>
      </c>
      <c r="AO5" s="97" t="s">
        <v>478</v>
      </c>
      <c r="AV5" s="97" t="s">
        <v>477</v>
      </c>
      <c r="AW5" s="97" t="s">
        <v>849</v>
      </c>
    </row>
    <row r="6" spans="1:50" x14ac:dyDescent="0.2">
      <c r="A6" s="97" t="s">
        <v>1029</v>
      </c>
      <c r="C6" s="97" t="s">
        <v>1012</v>
      </c>
      <c r="D6" s="97" t="s">
        <v>639</v>
      </c>
      <c r="E6" s="97" t="s">
        <v>923</v>
      </c>
      <c r="H6" s="97" t="s">
        <v>920</v>
      </c>
      <c r="I6" s="97" t="s">
        <v>923</v>
      </c>
      <c r="J6" s="97" t="s">
        <v>105</v>
      </c>
      <c r="L6" s="97" t="s">
        <v>921</v>
      </c>
      <c r="O6" s="97" t="s">
        <v>923</v>
      </c>
      <c r="R6" s="97" t="s">
        <v>707</v>
      </c>
      <c r="AD6" s="97" t="s">
        <v>478</v>
      </c>
      <c r="AI6" s="97" t="s">
        <v>180</v>
      </c>
      <c r="AL6" s="97" t="s">
        <v>478</v>
      </c>
      <c r="AN6" s="97" t="s">
        <v>478</v>
      </c>
      <c r="AV6" s="97" t="s">
        <v>478</v>
      </c>
    </row>
    <row r="7" spans="1:50" x14ac:dyDescent="0.2">
      <c r="C7" s="97" t="s">
        <v>1014</v>
      </c>
      <c r="D7" s="97" t="s">
        <v>920</v>
      </c>
      <c r="H7" s="97" t="s">
        <v>923</v>
      </c>
      <c r="I7" s="97" t="s">
        <v>105</v>
      </c>
      <c r="L7" s="97" t="s">
        <v>925</v>
      </c>
      <c r="O7" s="97" t="s">
        <v>105</v>
      </c>
      <c r="R7" s="97" t="s">
        <v>708</v>
      </c>
      <c r="AI7" s="97" t="s">
        <v>181</v>
      </c>
    </row>
    <row r="8" spans="1:50" x14ac:dyDescent="0.2">
      <c r="C8" s="97" t="s">
        <v>253</v>
      </c>
      <c r="D8" s="97" t="s">
        <v>923</v>
      </c>
      <c r="H8" s="97" t="s">
        <v>105</v>
      </c>
      <c r="R8" s="97" t="s">
        <v>709</v>
      </c>
      <c r="AI8" s="97" t="s">
        <v>105</v>
      </c>
    </row>
    <row r="9" spans="1:50" x14ac:dyDescent="0.2">
      <c r="C9" s="97" t="s">
        <v>1015</v>
      </c>
      <c r="D9" s="97" t="s">
        <v>929</v>
      </c>
    </row>
    <row r="10" spans="1:50" x14ac:dyDescent="0.2">
      <c r="C10" s="97" t="s">
        <v>260</v>
      </c>
      <c r="D10" s="97" t="s">
        <v>105</v>
      </c>
    </row>
    <row r="11" spans="1:50" x14ac:dyDescent="0.2">
      <c r="C11" s="97" t="s">
        <v>273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220</v>
      </c>
      <c r="D4" s="91">
        <f>SUM(DatosViolenciaGénero!D52:D58)</f>
        <v>81</v>
      </c>
    </row>
    <row r="5" spans="2:4" x14ac:dyDescent="0.2">
      <c r="B5" s="90" t="s">
        <v>907</v>
      </c>
      <c r="C5" s="91">
        <f>SUM(DatosViolenciaGénero!C59:C62)</f>
        <v>47</v>
      </c>
      <c r="D5" s="91">
        <f>SUM(DatosViolenciaGénero!D59:D62)</f>
        <v>37</v>
      </c>
    </row>
    <row r="6" spans="2:4" ht="12.75" customHeight="1" x14ac:dyDescent="0.2">
      <c r="B6" s="90" t="s">
        <v>951</v>
      </c>
      <c r="C6" s="91">
        <f>DatosViolenciaGénero!C63</f>
        <v>0</v>
      </c>
      <c r="D6" s="91">
        <f>DatosViolenciaGénero!D63</f>
        <v>0</v>
      </c>
    </row>
    <row r="7" spans="2:4" ht="12.75" customHeight="1" x14ac:dyDescent="0.2">
      <c r="B7" s="90" t="s">
        <v>952</v>
      </c>
      <c r="C7" s="91">
        <f>SUM(DatosViolenciaGénero!C64:C66)</f>
        <v>0</v>
      </c>
      <c r="D7" s="91">
        <f>SUM(DatosViolenciaGénero!D64:D66)</f>
        <v>1</v>
      </c>
    </row>
    <row r="8" spans="2:4" ht="12.75" customHeight="1" x14ac:dyDescent="0.2">
      <c r="B8" s="90" t="s">
        <v>953</v>
      </c>
      <c r="C8" s="91">
        <f>DatosViolenciaGénero!C71</f>
        <v>0</v>
      </c>
      <c r="D8" s="91">
        <f>DatosViolenciaGénero!D71</f>
        <v>0</v>
      </c>
    </row>
    <row r="9" spans="2:4" ht="12.75" customHeight="1" x14ac:dyDescent="0.2">
      <c r="B9" s="90" t="s">
        <v>954</v>
      </c>
      <c r="C9" s="91">
        <f>DatosViolenciaGénero!C67</f>
        <v>0</v>
      </c>
      <c r="D9" s="91">
        <f>DatosViolenciaGénero!D67</f>
        <v>0</v>
      </c>
    </row>
    <row r="10" spans="2:4" ht="12.75" customHeight="1" x14ac:dyDescent="0.2">
      <c r="B10" s="90" t="s">
        <v>955</v>
      </c>
      <c r="C10" s="91">
        <f>SUM(DatosViolenciaGénero!C68:C71)</f>
        <v>107</v>
      </c>
      <c r="D10" s="91">
        <f>SUM(DatosViolenciaGénero!D68:D71)</f>
        <v>56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3</v>
      </c>
    </row>
    <row r="16" spans="2:4" ht="13.5" thickBot="1" x14ac:dyDescent="0.25">
      <c r="B16" s="94" t="s">
        <v>958</v>
      </c>
      <c r="C16" s="95">
        <f>DatosViolenciaGénero!C34</f>
        <v>97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33</v>
      </c>
      <c r="D4" s="91">
        <f>SUM(DatosViolenciaDoméstica!D40:D46)</f>
        <v>13</v>
      </c>
    </row>
    <row r="5" spans="2:4" x14ac:dyDescent="0.2">
      <c r="B5" s="90" t="s">
        <v>907</v>
      </c>
      <c r="C5" s="91">
        <f>SUM(DatosViolenciaDoméstica!C47:C50)</f>
        <v>1</v>
      </c>
      <c r="D5" s="91">
        <f>SUM(DatosViolenciaDoméstica!D47:D50)</f>
        <v>2</v>
      </c>
    </row>
    <row r="6" spans="2:4" ht="12.75" customHeight="1" x14ac:dyDescent="0.2">
      <c r="B6" s="90" t="s">
        <v>951</v>
      </c>
      <c r="C6" s="91">
        <f>DatosViolenciaDoméstica!C51</f>
        <v>0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0</v>
      </c>
      <c r="D7" s="91">
        <f>SUM(DatosViolenciaDoméstica!D52:D54)</f>
        <v>0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0</v>
      </c>
    </row>
    <row r="10" spans="2:4" ht="12.75" customHeight="1" x14ac:dyDescent="0.2">
      <c r="B10" s="90" t="s">
        <v>955</v>
      </c>
      <c r="C10" s="91">
        <f>SUM(DatosViolenciaDoméstica!C56:C58)</f>
        <v>11</v>
      </c>
      <c r="D10" s="91">
        <f>SUM(DatosViolenciaDoméstica!D56:D58)</f>
        <v>9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0</v>
      </c>
    </row>
    <row r="16" spans="2:4" ht="13.5" thickBot="1" x14ac:dyDescent="0.25">
      <c r="B16" s="94" t="s">
        <v>958</v>
      </c>
      <c r="C16" s="95">
        <f>DatosViolenciaDoméstica!C31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39</v>
      </c>
    </row>
    <row r="5" spans="2:3" x14ac:dyDescent="0.2">
      <c r="B5" s="84" t="s">
        <v>942</v>
      </c>
      <c r="C5" s="86">
        <f>DatosMenores!C62</f>
        <v>1</v>
      </c>
    </row>
    <row r="6" spans="2:3" x14ac:dyDescent="0.2">
      <c r="B6" s="84" t="s">
        <v>943</v>
      </c>
      <c r="C6" s="86">
        <f>DatosMenores!C63</f>
        <v>61</v>
      </c>
    </row>
    <row r="7" spans="2:3" ht="25.5" x14ac:dyDescent="0.2">
      <c r="B7" s="84" t="s">
        <v>944</v>
      </c>
      <c r="C7" s="86">
        <f>DatosMenores!C66</f>
        <v>1</v>
      </c>
    </row>
    <row r="8" spans="2:3" ht="25.5" x14ac:dyDescent="0.2">
      <c r="B8" s="84" t="s">
        <v>684</v>
      </c>
      <c r="C8" s="86">
        <f>DatosMenores!C67</f>
        <v>8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13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2759</v>
      </c>
      <c r="E11" s="68">
        <f>DatosDelitos!G5+DatosDelitos!G13-DatosDelitos!G17</f>
        <v>91</v>
      </c>
      <c r="F11" s="68">
        <f>DatosDelitos!H5+DatosDelitos!H13-DatosDelitos!H17</f>
        <v>66</v>
      </c>
      <c r="G11" s="68">
        <f>DatosDelitos!I5+DatosDelitos!I13-DatosDelitos!I17</f>
        <v>2</v>
      </c>
      <c r="H11" s="69">
        <f>DatosDelitos!J5+DatosDelitos!J13-DatosDelitos!J17</f>
        <v>2</v>
      </c>
      <c r="I11" s="69">
        <f>DatosDelitos!K5+DatosDelitos!K13-DatosDelitos!K17</f>
        <v>0</v>
      </c>
      <c r="J11" s="69">
        <f>DatosDelitos!L5+DatosDelitos!L13-DatosDelitos!L17</f>
        <v>1</v>
      </c>
      <c r="K11" s="69">
        <f>DatosDelitos!N5+DatosDelitos!N13-DatosDelitos!N17</f>
        <v>0</v>
      </c>
      <c r="L11" s="70">
        <f>DatosDelitos!O5+DatosDelitos!O13-DatosDelitos!O17</f>
        <v>57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3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354</v>
      </c>
      <c r="E15" s="72">
        <f>DatosDelitos!G17+DatosDelitos!G44</f>
        <v>108</v>
      </c>
      <c r="F15" s="72">
        <f>DatosDelitos!H16+DatosDelitos!H44</f>
        <v>6</v>
      </c>
      <c r="G15" s="72">
        <f>DatosDelitos!I17+DatosDelitos!I44</f>
        <v>1</v>
      </c>
      <c r="H15" s="72">
        <f>DatosDelitos!J17+DatosDelitos!J44</f>
        <v>0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0</v>
      </c>
      <c r="L15" s="73">
        <f>DatosDelitos!O17+DatosDelitos!O44</f>
        <v>53</v>
      </c>
    </row>
    <row r="16" spans="2:13" ht="13.15" customHeight="1" x14ac:dyDescent="0.2">
      <c r="B16" s="224" t="s">
        <v>907</v>
      </c>
      <c r="C16" s="224"/>
      <c r="D16" s="71">
        <f>DatosDelitos!B30</f>
        <v>173</v>
      </c>
      <c r="E16" s="72">
        <f>DatosDelitos!G30</f>
        <v>20</v>
      </c>
      <c r="F16" s="72">
        <f>DatosDelitos!H30</f>
        <v>33</v>
      </c>
      <c r="G16" s="72">
        <f>DatosDelitos!I30</f>
        <v>0</v>
      </c>
      <c r="H16" s="72">
        <f>DatosDelitos!J30</f>
        <v>0</v>
      </c>
      <c r="I16" s="72">
        <f>DatosDelitos!K30</f>
        <v>0</v>
      </c>
      <c r="J16" s="72">
        <f>DatosDelitos!L30</f>
        <v>0</v>
      </c>
      <c r="K16" s="72">
        <f>DatosDelitos!N30</f>
        <v>0</v>
      </c>
      <c r="L16" s="73">
        <f>DatosDelitos!O30</f>
        <v>26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3</v>
      </c>
      <c r="E17" s="72">
        <f>DatosDelitos!G42-DatosDelitos!G44</f>
        <v>0</v>
      </c>
      <c r="F17" s="72">
        <f>DatosDelitos!H42-DatosDelitos!H44</f>
        <v>2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24" t="s">
        <v>909</v>
      </c>
      <c r="C18" s="224"/>
      <c r="D18" s="71">
        <f>DatosDelitos!B50</f>
        <v>66</v>
      </c>
      <c r="E18" s="72">
        <f>DatosDelitos!G50</f>
        <v>10</v>
      </c>
      <c r="F18" s="72">
        <f>DatosDelitos!H50</f>
        <v>11</v>
      </c>
      <c r="G18" s="72">
        <f>DatosDelitos!I50</f>
        <v>4</v>
      </c>
      <c r="H18" s="72">
        <f>DatosDelitos!J50</f>
        <v>2</v>
      </c>
      <c r="I18" s="72">
        <f>DatosDelitos!K50</f>
        <v>0</v>
      </c>
      <c r="J18" s="72">
        <f>DatosDelitos!L50</f>
        <v>0</v>
      </c>
      <c r="K18" s="72">
        <f>DatosDelitos!N50</f>
        <v>2</v>
      </c>
      <c r="L18" s="73">
        <f>DatosDelitos!O50</f>
        <v>5</v>
      </c>
    </row>
    <row r="19" spans="2:12" ht="13.15" customHeight="1" x14ac:dyDescent="0.2">
      <c r="B19" s="224" t="s">
        <v>910</v>
      </c>
      <c r="C19" s="224"/>
      <c r="D19" s="71">
        <f>DatosDelitos!B72</f>
        <v>1</v>
      </c>
      <c r="E19" s="72">
        <f>DatosDelitos!G72</f>
        <v>0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0</v>
      </c>
    </row>
    <row r="20" spans="2:12" ht="27" customHeight="1" x14ac:dyDescent="0.2">
      <c r="B20" s="224" t="s">
        <v>911</v>
      </c>
      <c r="C20" s="224"/>
      <c r="D20" s="71">
        <f>DatosDelitos!B74</f>
        <v>4</v>
      </c>
      <c r="E20" s="72">
        <f>DatosDelitos!G74</f>
        <v>2</v>
      </c>
      <c r="F20" s="72">
        <f>DatosDelitos!H74</f>
        <v>2</v>
      </c>
      <c r="G20" s="72">
        <f>DatosDelitos!I74</f>
        <v>0</v>
      </c>
      <c r="H20" s="72">
        <f>DatosDelitos!J74</f>
        <v>0</v>
      </c>
      <c r="I20" s="72">
        <f>DatosDelitos!K74</f>
        <v>0</v>
      </c>
      <c r="J20" s="72">
        <f>DatosDelitos!L74</f>
        <v>0</v>
      </c>
      <c r="K20" s="72">
        <f>DatosDelitos!N74</f>
        <v>0</v>
      </c>
      <c r="L20" s="73">
        <f>DatosDelitos!O74</f>
        <v>0</v>
      </c>
    </row>
    <row r="21" spans="2:12" ht="13.15" customHeight="1" x14ac:dyDescent="0.2">
      <c r="B21" s="225" t="s">
        <v>912</v>
      </c>
      <c r="C21" s="225"/>
      <c r="D21" s="71">
        <f>DatosDelitos!B81</f>
        <v>50</v>
      </c>
      <c r="E21" s="72">
        <f>DatosDelitos!G81</f>
        <v>2</v>
      </c>
      <c r="F21" s="72">
        <f>DatosDelitos!H81</f>
        <v>2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1</v>
      </c>
    </row>
    <row r="22" spans="2:12" ht="13.15" customHeight="1" x14ac:dyDescent="0.2">
      <c r="B22" s="224" t="s">
        <v>913</v>
      </c>
      <c r="C22" s="224"/>
      <c r="D22" s="71">
        <f>DatosDelitos!B84</f>
        <v>155</v>
      </c>
      <c r="E22" s="72">
        <f>DatosDelitos!G84</f>
        <v>39</v>
      </c>
      <c r="F22" s="72">
        <f>DatosDelitos!H84</f>
        <v>31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20</v>
      </c>
    </row>
    <row r="23" spans="2:12" ht="13.15" customHeight="1" x14ac:dyDescent="0.2">
      <c r="B23" s="224" t="s">
        <v>639</v>
      </c>
      <c r="C23" s="224"/>
      <c r="D23" s="71">
        <f>DatosDelitos!B96</f>
        <v>935</v>
      </c>
      <c r="E23" s="72">
        <f>DatosDelitos!G96</f>
        <v>291</v>
      </c>
      <c r="F23" s="72">
        <f>DatosDelitos!H96</f>
        <v>217</v>
      </c>
      <c r="G23" s="72">
        <f>DatosDelitos!I96</f>
        <v>0</v>
      </c>
      <c r="H23" s="72">
        <f>DatosDelitos!J96</f>
        <v>1</v>
      </c>
      <c r="I23" s="72">
        <f>DatosDelitos!K96</f>
        <v>0</v>
      </c>
      <c r="J23" s="72">
        <f>DatosDelitos!L96</f>
        <v>0</v>
      </c>
      <c r="K23" s="72">
        <f>DatosDelitos!N96</f>
        <v>2</v>
      </c>
      <c r="L23" s="73">
        <f>DatosDelitos!O96</f>
        <v>127</v>
      </c>
    </row>
    <row r="24" spans="2:12" ht="27" customHeight="1" x14ac:dyDescent="0.2">
      <c r="B24" s="224" t="s">
        <v>914</v>
      </c>
      <c r="C24" s="224"/>
      <c r="D24" s="71">
        <f>DatosDelitos!B130</f>
        <v>5</v>
      </c>
      <c r="E24" s="72">
        <f>DatosDelitos!G130</f>
        <v>3</v>
      </c>
      <c r="F24" s="72">
        <f>DatosDelitos!H130</f>
        <v>0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1</v>
      </c>
    </row>
    <row r="25" spans="2:12" ht="13.15" customHeight="1" x14ac:dyDescent="0.2">
      <c r="B25" s="224" t="s">
        <v>915</v>
      </c>
      <c r="C25" s="224"/>
      <c r="D25" s="71">
        <f>DatosDelitos!B136</f>
        <v>17</v>
      </c>
      <c r="E25" s="72">
        <f>DatosDelitos!G136</f>
        <v>12</v>
      </c>
      <c r="F25" s="72">
        <f>DatosDelitos!H136</f>
        <v>9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3</v>
      </c>
    </row>
    <row r="26" spans="2:12" ht="13.15" customHeight="1" x14ac:dyDescent="0.2">
      <c r="B26" s="225" t="s">
        <v>916</v>
      </c>
      <c r="C26" s="225"/>
      <c r="D26" s="71">
        <f>DatosDelitos!B143</f>
        <v>0</v>
      </c>
      <c r="E26" s="72">
        <f>DatosDelitos!G143</f>
        <v>0</v>
      </c>
      <c r="F26" s="72">
        <f>DatosDelitos!H143</f>
        <v>0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0</v>
      </c>
    </row>
    <row r="27" spans="2:12" ht="38.25" customHeight="1" x14ac:dyDescent="0.2">
      <c r="B27" s="224" t="s">
        <v>917</v>
      </c>
      <c r="C27" s="224"/>
      <c r="D27" s="71">
        <f>DatosDelitos!B146</f>
        <v>20</v>
      </c>
      <c r="E27" s="72">
        <f>DatosDelitos!G146</f>
        <v>8</v>
      </c>
      <c r="F27" s="72">
        <f>DatosDelitos!H146</f>
        <v>3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5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32</v>
      </c>
      <c r="E28" s="72">
        <f>DatosDelitos!G155+SUM(DatosDelitos!G166:G171)</f>
        <v>18</v>
      </c>
      <c r="F28" s="72">
        <f>DatosDelitos!H155+SUM(DatosDelitos!H166:H171)</f>
        <v>0</v>
      </c>
      <c r="G28" s="72">
        <f>DatosDelitos!I155+SUM(DatosDelitos!I166:I171)</f>
        <v>0</v>
      </c>
      <c r="H28" s="72">
        <f>DatosDelitos!J155+SUM(DatosDelitos!J166:J171)</f>
        <v>0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2</v>
      </c>
      <c r="L28" s="72">
        <f>DatosDelitos!O155+SUM(DatosDelitos!O166:P171)</f>
        <v>1</v>
      </c>
    </row>
    <row r="29" spans="2:12" ht="13.15" customHeight="1" x14ac:dyDescent="0.2">
      <c r="B29" s="224" t="s">
        <v>919</v>
      </c>
      <c r="C29" s="224"/>
      <c r="D29" s="71">
        <f>SUM(DatosDelitos!B172:B176)</f>
        <v>25</v>
      </c>
      <c r="E29" s="72">
        <f>SUM(DatosDelitos!G172:G176)</f>
        <v>12</v>
      </c>
      <c r="F29" s="72">
        <f>SUM(DatosDelitos!H172:H176)</f>
        <v>25</v>
      </c>
      <c r="G29" s="72">
        <f>SUM(DatosDelitos!I172:I176)</f>
        <v>0</v>
      </c>
      <c r="H29" s="72">
        <f>SUM(DatosDelitos!J172:J176)</f>
        <v>1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2</v>
      </c>
      <c r="L29" s="72">
        <f>SUM(DatosDelitos!O172:O176)</f>
        <v>10</v>
      </c>
    </row>
    <row r="30" spans="2:12" ht="13.15" customHeight="1" x14ac:dyDescent="0.2">
      <c r="B30" s="224" t="s">
        <v>920</v>
      </c>
      <c r="C30" s="224"/>
      <c r="D30" s="71">
        <f>DatosDelitos!B177</f>
        <v>143</v>
      </c>
      <c r="E30" s="72">
        <f>DatosDelitos!G177</f>
        <v>117</v>
      </c>
      <c r="F30" s="72">
        <f>DatosDelitos!H177</f>
        <v>118</v>
      </c>
      <c r="G30" s="72">
        <f>DatosDelitos!I177</f>
        <v>0</v>
      </c>
      <c r="H30" s="72">
        <f>DatosDelitos!J177</f>
        <v>0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258</v>
      </c>
    </row>
    <row r="31" spans="2:12" ht="13.15" customHeight="1" x14ac:dyDescent="0.2">
      <c r="B31" s="224" t="s">
        <v>921</v>
      </c>
      <c r="C31" s="224"/>
      <c r="D31" s="71">
        <f>DatosDelitos!B185</f>
        <v>47</v>
      </c>
      <c r="E31" s="72">
        <f>DatosDelitos!G185</f>
        <v>16</v>
      </c>
      <c r="F31" s="72">
        <f>DatosDelitos!H185</f>
        <v>25</v>
      </c>
      <c r="G31" s="72">
        <f>DatosDelitos!I185</f>
        <v>1</v>
      </c>
      <c r="H31" s="72">
        <f>DatosDelitos!J185</f>
        <v>1</v>
      </c>
      <c r="I31" s="72">
        <f>DatosDelitos!K185</f>
        <v>0</v>
      </c>
      <c r="J31" s="72">
        <f>DatosDelitos!L185</f>
        <v>0</v>
      </c>
      <c r="K31" s="72">
        <f>DatosDelitos!N185</f>
        <v>0</v>
      </c>
      <c r="L31" s="72">
        <f>DatosDelitos!O185</f>
        <v>20</v>
      </c>
    </row>
    <row r="32" spans="2:12" ht="13.15" customHeight="1" x14ac:dyDescent="0.2">
      <c r="B32" s="224" t="s">
        <v>922</v>
      </c>
      <c r="C32" s="224"/>
      <c r="D32" s="71">
        <f>DatosDelitos!B200</f>
        <v>11</v>
      </c>
      <c r="E32" s="72">
        <f>DatosDelitos!G200</f>
        <v>6</v>
      </c>
      <c r="F32" s="72">
        <f>DatosDelitos!H200</f>
        <v>3</v>
      </c>
      <c r="G32" s="72">
        <f>DatosDelitos!I200</f>
        <v>0</v>
      </c>
      <c r="H32" s="72">
        <f>DatosDelitos!J200</f>
        <v>0</v>
      </c>
      <c r="I32" s="72">
        <f>DatosDelitos!K200</f>
        <v>0</v>
      </c>
      <c r="J32" s="72">
        <f>DatosDelitos!L200</f>
        <v>0</v>
      </c>
      <c r="K32" s="72">
        <f>DatosDelitos!N200</f>
        <v>0</v>
      </c>
      <c r="L32" s="72">
        <f>DatosDelitos!O200</f>
        <v>2</v>
      </c>
    </row>
    <row r="33" spans="2:13" ht="13.15" customHeight="1" x14ac:dyDescent="0.2">
      <c r="B33" s="224" t="s">
        <v>923</v>
      </c>
      <c r="C33" s="224"/>
      <c r="D33" s="71">
        <f>DatosDelitos!B220</f>
        <v>155</v>
      </c>
      <c r="E33" s="72">
        <f>DatosDelitos!G220</f>
        <v>67</v>
      </c>
      <c r="F33" s="72">
        <f>DatosDelitos!H220</f>
        <v>75</v>
      </c>
      <c r="G33" s="72">
        <f>DatosDelitos!I220</f>
        <v>0</v>
      </c>
      <c r="H33" s="72">
        <f>DatosDelitos!J220</f>
        <v>0</v>
      </c>
      <c r="I33" s="72">
        <f>DatosDelitos!K220</f>
        <v>0</v>
      </c>
      <c r="J33" s="72">
        <f>DatosDelitos!L220</f>
        <v>0</v>
      </c>
      <c r="K33" s="72">
        <f>DatosDelitos!N220</f>
        <v>3</v>
      </c>
      <c r="L33" s="72">
        <f>DatosDelitos!O220</f>
        <v>63</v>
      </c>
    </row>
    <row r="34" spans="2:13" ht="13.15" customHeight="1" x14ac:dyDescent="0.2">
      <c r="B34" s="224" t="s">
        <v>924</v>
      </c>
      <c r="C34" s="224"/>
      <c r="D34" s="71">
        <f>DatosDelitos!B241</f>
        <v>1</v>
      </c>
      <c r="E34" s="72">
        <f>DatosDelitos!G241</f>
        <v>0</v>
      </c>
      <c r="F34" s="72">
        <f>DatosDelitos!H241</f>
        <v>0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0</v>
      </c>
    </row>
    <row r="35" spans="2:13" ht="13.15" customHeight="1" x14ac:dyDescent="0.2">
      <c r="B35" s="224" t="s">
        <v>925</v>
      </c>
      <c r="C35" s="224"/>
      <c r="D35" s="71">
        <f>DatosDelitos!B268</f>
        <v>22</v>
      </c>
      <c r="E35" s="72">
        <f>DatosDelitos!G268</f>
        <v>25</v>
      </c>
      <c r="F35" s="72">
        <f>DatosDelitos!H268</f>
        <v>25</v>
      </c>
      <c r="G35" s="72">
        <f>DatosDelitos!I268</f>
        <v>0</v>
      </c>
      <c r="H35" s="72">
        <f>DatosDelitos!J268</f>
        <v>1</v>
      </c>
      <c r="I35" s="72">
        <f>DatosDelitos!K268</f>
        <v>0</v>
      </c>
      <c r="J35" s="72">
        <f>DatosDelitos!L268</f>
        <v>0</v>
      </c>
      <c r="K35" s="72">
        <f>DatosDelitos!N268</f>
        <v>0</v>
      </c>
      <c r="L35" s="72">
        <f>DatosDelitos!O268</f>
        <v>26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1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0</v>
      </c>
      <c r="E38" s="72">
        <f>DatosDelitos!G309+DatosDelitos!G315+DatosDelitos!G317</f>
        <v>0</v>
      </c>
      <c r="F38" s="72">
        <f>DatosDelitos!H309+DatosDelitos!H315+DatosDelitos!H317</f>
        <v>0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0</v>
      </c>
    </row>
    <row r="39" spans="2:13" ht="13.15" customHeight="1" x14ac:dyDescent="0.2">
      <c r="B39" s="224" t="s">
        <v>929</v>
      </c>
      <c r="C39" s="224"/>
      <c r="D39" s="71">
        <f>DatosDelitos!B320</f>
        <v>1703</v>
      </c>
      <c r="E39" s="72">
        <f>DatosDelitos!G320</f>
        <v>0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3</v>
      </c>
      <c r="E40" s="71">
        <f>DatosDelitos!G322</f>
        <v>1</v>
      </c>
      <c r="F40" s="71">
        <f>DatosDelitos!H322</f>
        <v>1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1">
        <f>DatosDelitos!O322</f>
        <v>0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6687</v>
      </c>
      <c r="E42" s="74">
        <f t="shared" ref="E42:L42" si="0">SUM(E11:E41)</f>
        <v>849</v>
      </c>
      <c r="F42" s="74">
        <f t="shared" si="0"/>
        <v>654</v>
      </c>
      <c r="G42" s="74">
        <f t="shared" si="0"/>
        <v>8</v>
      </c>
      <c r="H42" s="74">
        <f t="shared" si="0"/>
        <v>8</v>
      </c>
      <c r="I42" s="74">
        <f t="shared" si="0"/>
        <v>0</v>
      </c>
      <c r="J42" s="74">
        <f t="shared" si="0"/>
        <v>1</v>
      </c>
      <c r="K42" s="74">
        <f t="shared" si="0"/>
        <v>11</v>
      </c>
      <c r="L42" s="74">
        <f t="shared" si="0"/>
        <v>678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2</v>
      </c>
      <c r="E49" s="77">
        <f>DatosDelitos!F13-DatosDelitos!F17</f>
        <v>7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126</v>
      </c>
      <c r="E53" s="77">
        <f>DatosDelitos!F17+DatosDelitos!F44</f>
        <v>60</v>
      </c>
    </row>
    <row r="54" spans="2:5" ht="13.15" customHeight="1" x14ac:dyDescent="0.25">
      <c r="B54" s="226" t="s">
        <v>907</v>
      </c>
      <c r="C54" s="226"/>
      <c r="D54" s="77">
        <f>DatosDelitos!E30</f>
        <v>8</v>
      </c>
      <c r="E54" s="77">
        <f>DatosDelitos!F30</f>
        <v>18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0</v>
      </c>
      <c r="E56" s="77">
        <f>DatosDelitos!F50</f>
        <v>0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1</v>
      </c>
      <c r="E58" s="77">
        <f>DatosDelitos!F74</f>
        <v>0</v>
      </c>
    </row>
    <row r="59" spans="2:5" ht="13.15" customHeight="1" x14ac:dyDescent="0.25">
      <c r="B59" s="226" t="s">
        <v>912</v>
      </c>
      <c r="C59" s="226"/>
      <c r="D59" s="77">
        <f>DatosDelitos!E81</f>
        <v>1</v>
      </c>
      <c r="E59" s="77">
        <f>DatosDelitos!F81</f>
        <v>0</v>
      </c>
    </row>
    <row r="60" spans="2:5" ht="13.15" customHeight="1" x14ac:dyDescent="0.25">
      <c r="B60" s="226" t="s">
        <v>913</v>
      </c>
      <c r="C60" s="226"/>
      <c r="D60" s="77">
        <f>DatosDelitos!E84</f>
        <v>0</v>
      </c>
      <c r="E60" s="77">
        <f>DatosDelitos!F84</f>
        <v>0</v>
      </c>
    </row>
    <row r="61" spans="2:5" ht="13.15" customHeight="1" x14ac:dyDescent="0.25">
      <c r="B61" s="226" t="s">
        <v>639</v>
      </c>
      <c r="C61" s="226"/>
      <c r="D61" s="77">
        <f>DatosDelitos!E96</f>
        <v>7</v>
      </c>
      <c r="E61" s="77">
        <f>DatosDelitos!F96</f>
        <v>6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0</v>
      </c>
      <c r="E65" s="77">
        <f>DatosDelitos!F146</f>
        <v>0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1</v>
      </c>
      <c r="E66" s="78">
        <f>DatosDelitos!F155+SUM(DatosDelitos!F166:G171)</f>
        <v>15</v>
      </c>
    </row>
    <row r="67" spans="2:5" ht="13.15" customHeight="1" x14ac:dyDescent="0.25">
      <c r="B67" s="226" t="s">
        <v>919</v>
      </c>
      <c r="C67" s="226"/>
      <c r="D67" s="77">
        <f>SUM(DatosDelitos!E172:F176)</f>
        <v>0</v>
      </c>
      <c r="E67" s="77">
        <f>SUM(DatosDelitos!F172:G176)</f>
        <v>12</v>
      </c>
    </row>
    <row r="68" spans="2:5" ht="13.15" customHeight="1" x14ac:dyDescent="0.25">
      <c r="B68" s="226" t="s">
        <v>920</v>
      </c>
      <c r="C68" s="226"/>
      <c r="D68" s="77">
        <f>DatosDelitos!E177</f>
        <v>204</v>
      </c>
      <c r="E68" s="77">
        <f>DatosDelitos!F177</f>
        <v>179</v>
      </c>
    </row>
    <row r="69" spans="2:5" ht="13.15" customHeight="1" x14ac:dyDescent="0.25">
      <c r="B69" s="226" t="s">
        <v>921</v>
      </c>
      <c r="C69" s="226"/>
      <c r="D69" s="77">
        <f>DatosDelitos!E185</f>
        <v>0</v>
      </c>
      <c r="E69" s="77">
        <f>DatosDelitos!F185</f>
        <v>0</v>
      </c>
    </row>
    <row r="70" spans="2:5" ht="13.15" customHeight="1" x14ac:dyDescent="0.25">
      <c r="B70" s="226" t="s">
        <v>922</v>
      </c>
      <c r="C70" s="226"/>
      <c r="D70" s="77">
        <f>DatosDelitos!E200</f>
        <v>0</v>
      </c>
      <c r="E70" s="77">
        <f>DatosDelitos!F200</f>
        <v>0</v>
      </c>
    </row>
    <row r="71" spans="2:5" ht="13.15" customHeight="1" x14ac:dyDescent="0.25">
      <c r="B71" s="226" t="s">
        <v>923</v>
      </c>
      <c r="C71" s="226"/>
      <c r="D71" s="77">
        <f>DatosDelitos!E220</f>
        <v>21</v>
      </c>
      <c r="E71" s="77">
        <f>DatosDelitos!F220</f>
        <v>13</v>
      </c>
    </row>
    <row r="72" spans="2:5" ht="13.15" customHeight="1" x14ac:dyDescent="0.25">
      <c r="B72" s="226" t="s">
        <v>924</v>
      </c>
      <c r="C72" s="226"/>
      <c r="D72" s="77">
        <f>DatosDelitos!E241</f>
        <v>0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4</v>
      </c>
      <c r="E73" s="77">
        <f>DatosDelitos!F268</f>
        <v>2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13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388</v>
      </c>
      <c r="E80" s="77">
        <f>SUM(E48:E79)</f>
        <v>312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0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0</v>
      </c>
    </row>
    <row r="90" spans="2:13" ht="13.15" customHeight="1" x14ac:dyDescent="0.25">
      <c r="B90" s="226" t="s">
        <v>907</v>
      </c>
      <c r="C90" s="226"/>
      <c r="D90" s="77">
        <f>DatosDelitos!M30</f>
        <v>3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0</v>
      </c>
    </row>
    <row r="92" spans="2:13" ht="13.15" customHeight="1" x14ac:dyDescent="0.25">
      <c r="B92" s="226" t="s">
        <v>909</v>
      </c>
      <c r="C92" s="226"/>
      <c r="D92" s="77">
        <f>DatosDelitos!M50</f>
        <v>6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2</v>
      </c>
    </row>
    <row r="95" spans="2:13" ht="13.15" customHeight="1" x14ac:dyDescent="0.25">
      <c r="B95" s="226" t="s">
        <v>912</v>
      </c>
      <c r="C95" s="226"/>
      <c r="D95" s="77">
        <f>DatosDelitos!M81</f>
        <v>1</v>
      </c>
    </row>
    <row r="96" spans="2:13" ht="13.15" customHeight="1" x14ac:dyDescent="0.25">
      <c r="B96" s="226" t="s">
        <v>913</v>
      </c>
      <c r="C96" s="226"/>
      <c r="D96" s="77">
        <f>DatosDelitos!M84</f>
        <v>5</v>
      </c>
    </row>
    <row r="97" spans="2:4" ht="13.15" customHeight="1" x14ac:dyDescent="0.25">
      <c r="B97" s="226" t="s">
        <v>639</v>
      </c>
      <c r="C97" s="226"/>
      <c r="D97" s="77">
        <f>DatosDelitos!M96</f>
        <v>2</v>
      </c>
    </row>
    <row r="98" spans="2:4" ht="27" customHeight="1" x14ac:dyDescent="0.25">
      <c r="B98" s="226" t="s">
        <v>935</v>
      </c>
      <c r="C98" s="226"/>
      <c r="D98" s="77">
        <f>DatosDelitos!M130</f>
        <v>2</v>
      </c>
    </row>
    <row r="99" spans="2:4" ht="13.15" customHeight="1" x14ac:dyDescent="0.25">
      <c r="B99" s="226" t="s">
        <v>915</v>
      </c>
      <c r="C99" s="226"/>
      <c r="D99" s="77">
        <f>DatosDelitos!M136</f>
        <v>17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5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0</v>
      </c>
    </row>
    <row r="103" spans="2:4" ht="13.15" customHeight="1" x14ac:dyDescent="0.25">
      <c r="B103" s="226" t="s">
        <v>845</v>
      </c>
      <c r="C103" s="226"/>
      <c r="D103" s="77">
        <f>SUM(DatosDelitos!M150:N154)</f>
        <v>1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2</v>
      </c>
    </row>
    <row r="105" spans="2:4" ht="13.15" customHeight="1" x14ac:dyDescent="0.25">
      <c r="B105" s="226" t="s">
        <v>939</v>
      </c>
      <c r="C105" s="226"/>
      <c r="D105" s="77">
        <f>SUM(DatosDelitos!M160:N164)</f>
        <v>0</v>
      </c>
    </row>
    <row r="106" spans="2:4" ht="13.15" customHeight="1" x14ac:dyDescent="0.25">
      <c r="B106" s="226" t="s">
        <v>919</v>
      </c>
      <c r="C106" s="226"/>
      <c r="D106" s="77">
        <f>SUM(DatosDelitos!M172:N176)</f>
        <v>2</v>
      </c>
    </row>
    <row r="107" spans="2:4" ht="13.15" customHeight="1" x14ac:dyDescent="0.25">
      <c r="B107" s="226" t="s">
        <v>920</v>
      </c>
      <c r="C107" s="226"/>
      <c r="D107" s="77">
        <f>DatosDelitos!M177</f>
        <v>76</v>
      </c>
    </row>
    <row r="108" spans="2:4" ht="13.15" customHeight="1" x14ac:dyDescent="0.25">
      <c r="B108" s="226" t="s">
        <v>921</v>
      </c>
      <c r="C108" s="226"/>
      <c r="D108" s="77">
        <f>DatosDelitos!M185</f>
        <v>1</v>
      </c>
    </row>
    <row r="109" spans="2:4" ht="13.15" customHeight="1" x14ac:dyDescent="0.25">
      <c r="B109" s="226" t="s">
        <v>922</v>
      </c>
      <c r="C109" s="226"/>
      <c r="D109" s="77">
        <f>DatosDelitos!M200</f>
        <v>10</v>
      </c>
    </row>
    <row r="110" spans="2:4" ht="13.15" customHeight="1" x14ac:dyDescent="0.25">
      <c r="B110" s="226" t="s">
        <v>923</v>
      </c>
      <c r="C110" s="226"/>
      <c r="D110" s="77">
        <f>DatosDelitos!M220</f>
        <v>0</v>
      </c>
    </row>
    <row r="111" spans="2:4" ht="13.15" customHeight="1" x14ac:dyDescent="0.25">
      <c r="B111" s="226" t="s">
        <v>924</v>
      </c>
      <c r="C111" s="226"/>
      <c r="D111" s="77">
        <f>DatosDelitos!M241</f>
        <v>1</v>
      </c>
    </row>
    <row r="112" spans="2:4" ht="13.15" customHeight="1" x14ac:dyDescent="0.25">
      <c r="B112" s="226" t="s">
        <v>925</v>
      </c>
      <c r="C112" s="226"/>
      <c r="D112" s="77">
        <f>DatosDelitos!M268</f>
        <v>3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0</v>
      </c>
    </row>
    <row r="117" spans="2:4" ht="13.9" customHeight="1" x14ac:dyDescent="0.25">
      <c r="B117" s="226" t="s">
        <v>929</v>
      </c>
      <c r="C117" s="226"/>
      <c r="D117" s="77">
        <f>DatosDelitos!M320</f>
        <v>0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139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3</v>
      </c>
      <c r="C5" s="29">
        <v>7</v>
      </c>
      <c r="D5" s="30">
        <v>-0.57142857142857095</v>
      </c>
      <c r="E5" s="29">
        <v>0</v>
      </c>
      <c r="F5" s="29">
        <v>0</v>
      </c>
      <c r="G5" s="29">
        <v>0</v>
      </c>
      <c r="H5" s="29">
        <v>1</v>
      </c>
      <c r="I5" s="29">
        <v>1</v>
      </c>
      <c r="J5" s="29">
        <v>1</v>
      </c>
      <c r="K5" s="29">
        <v>0</v>
      </c>
      <c r="L5" s="29">
        <v>1</v>
      </c>
      <c r="M5" s="29">
        <v>0</v>
      </c>
      <c r="N5" s="29">
        <v>0</v>
      </c>
      <c r="O5" s="29">
        <v>5</v>
      </c>
    </row>
    <row r="6" spans="1:15" x14ac:dyDescent="0.25">
      <c r="A6" s="12" t="s">
        <v>302</v>
      </c>
      <c r="B6" s="13">
        <v>3</v>
      </c>
      <c r="C6" s="13">
        <v>3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303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0</v>
      </c>
      <c r="C8" s="13">
        <v>4</v>
      </c>
      <c r="D8" s="31">
        <v>-1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3072</v>
      </c>
      <c r="C13" s="29">
        <v>2907</v>
      </c>
      <c r="D13" s="30">
        <v>5.6759545923632602E-2</v>
      </c>
      <c r="E13" s="29">
        <v>114</v>
      </c>
      <c r="F13" s="29">
        <v>66</v>
      </c>
      <c r="G13" s="29">
        <v>187</v>
      </c>
      <c r="H13" s="29">
        <v>133</v>
      </c>
      <c r="I13" s="29">
        <v>2</v>
      </c>
      <c r="J13" s="29">
        <v>1</v>
      </c>
      <c r="K13" s="29">
        <v>0</v>
      </c>
      <c r="L13" s="29">
        <v>0</v>
      </c>
      <c r="M13" s="29">
        <v>0</v>
      </c>
      <c r="N13" s="29">
        <v>0</v>
      </c>
      <c r="O13" s="29">
        <v>104</v>
      </c>
    </row>
    <row r="14" spans="1:15" x14ac:dyDescent="0.25">
      <c r="A14" s="12" t="s">
        <v>309</v>
      </c>
      <c r="B14" s="13">
        <v>1650</v>
      </c>
      <c r="C14" s="13">
        <v>1658</v>
      </c>
      <c r="D14" s="31">
        <v>-4.8250904704463197E-3</v>
      </c>
      <c r="E14" s="13">
        <v>2</v>
      </c>
      <c r="F14" s="13">
        <v>7</v>
      </c>
      <c r="G14" s="13">
        <v>80</v>
      </c>
      <c r="H14" s="13">
        <v>62</v>
      </c>
      <c r="I14" s="13">
        <v>1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23">
        <v>50</v>
      </c>
    </row>
    <row r="15" spans="1:15" x14ac:dyDescent="0.25">
      <c r="A15" s="12" t="s">
        <v>310</v>
      </c>
      <c r="B15" s="13">
        <v>23</v>
      </c>
      <c r="C15" s="13">
        <v>5</v>
      </c>
      <c r="D15" s="31">
        <v>3.6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311</v>
      </c>
      <c r="B16" s="13">
        <v>1081</v>
      </c>
      <c r="C16" s="13">
        <v>939</v>
      </c>
      <c r="D16" s="31">
        <v>0.15122470713524999</v>
      </c>
      <c r="E16" s="13">
        <v>0</v>
      </c>
      <c r="F16" s="13">
        <v>0</v>
      </c>
      <c r="G16" s="13">
        <v>11</v>
      </c>
      <c r="H16" s="13">
        <v>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</v>
      </c>
    </row>
    <row r="17" spans="1:15" x14ac:dyDescent="0.25">
      <c r="A17" s="12" t="s">
        <v>312</v>
      </c>
      <c r="B17" s="13">
        <v>316</v>
      </c>
      <c r="C17" s="13">
        <v>305</v>
      </c>
      <c r="D17" s="31">
        <v>3.6065573770491799E-2</v>
      </c>
      <c r="E17" s="13">
        <v>112</v>
      </c>
      <c r="F17" s="13">
        <v>59</v>
      </c>
      <c r="G17" s="13">
        <v>96</v>
      </c>
      <c r="H17" s="13">
        <v>68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52</v>
      </c>
    </row>
    <row r="18" spans="1:15" x14ac:dyDescent="0.25">
      <c r="A18" s="12" t="s">
        <v>313</v>
      </c>
      <c r="B18" s="13">
        <v>2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3</v>
      </c>
      <c r="C20" s="29">
        <v>2</v>
      </c>
      <c r="D20" s="30">
        <v>0.5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1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2</v>
      </c>
      <c r="C22" s="13">
        <v>2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173</v>
      </c>
      <c r="C30" s="29">
        <v>197</v>
      </c>
      <c r="D30" s="30">
        <v>-0.121827411167513</v>
      </c>
      <c r="E30" s="29">
        <v>8</v>
      </c>
      <c r="F30" s="29">
        <v>18</v>
      </c>
      <c r="G30" s="29">
        <v>20</v>
      </c>
      <c r="H30" s="29">
        <v>33</v>
      </c>
      <c r="I30" s="29">
        <v>0</v>
      </c>
      <c r="J30" s="29">
        <v>0</v>
      </c>
      <c r="K30" s="29">
        <v>0</v>
      </c>
      <c r="L30" s="29">
        <v>0</v>
      </c>
      <c r="M30" s="29">
        <v>3</v>
      </c>
      <c r="N30" s="29">
        <v>0</v>
      </c>
      <c r="O30" s="29">
        <v>26</v>
      </c>
    </row>
    <row r="31" spans="1:15" x14ac:dyDescent="0.25">
      <c r="A31" s="12" t="s">
        <v>326</v>
      </c>
      <c r="B31" s="13">
        <v>4</v>
      </c>
      <c r="C31" s="13">
        <v>2</v>
      </c>
      <c r="D31" s="31">
        <v>1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97</v>
      </c>
      <c r="C33" s="13">
        <v>114</v>
      </c>
      <c r="D33" s="31">
        <v>-0.14912280701754399</v>
      </c>
      <c r="E33" s="13">
        <v>4</v>
      </c>
      <c r="F33" s="13">
        <v>1</v>
      </c>
      <c r="G33" s="13">
        <v>13</v>
      </c>
      <c r="H33" s="13">
        <v>9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3">
        <v>9</v>
      </c>
    </row>
    <row r="34" spans="1:15" x14ac:dyDescent="0.25">
      <c r="A34" s="12" t="s">
        <v>329</v>
      </c>
      <c r="B34" s="13">
        <v>14</v>
      </c>
      <c r="C34" s="13">
        <v>7</v>
      </c>
      <c r="D34" s="31">
        <v>1</v>
      </c>
      <c r="E34" s="13">
        <v>0</v>
      </c>
      <c r="F34" s="13">
        <v>1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330</v>
      </c>
      <c r="B35" s="13">
        <v>30</v>
      </c>
      <c r="C35" s="13">
        <v>34</v>
      </c>
      <c r="D35" s="31">
        <v>-0.11764705882352899</v>
      </c>
      <c r="E35" s="13">
        <v>0</v>
      </c>
      <c r="F35" s="13">
        <v>0</v>
      </c>
      <c r="G35" s="13">
        <v>2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0</v>
      </c>
    </row>
    <row r="36" spans="1:15" x14ac:dyDescent="0.25">
      <c r="A36" s="12" t="s">
        <v>331</v>
      </c>
      <c r="B36" s="13">
        <v>9</v>
      </c>
      <c r="C36" s="13">
        <v>16</v>
      </c>
      <c r="D36" s="31">
        <v>-0.4375</v>
      </c>
      <c r="E36" s="13">
        <v>3</v>
      </c>
      <c r="F36" s="13">
        <v>16</v>
      </c>
      <c r="G36" s="13">
        <v>4</v>
      </c>
      <c r="H36" s="13">
        <v>19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15</v>
      </c>
    </row>
    <row r="37" spans="1:15" x14ac:dyDescent="0.25">
      <c r="A37" s="12" t="s">
        <v>332</v>
      </c>
      <c r="B37" s="13">
        <v>0</v>
      </c>
      <c r="C37" s="13">
        <v>2</v>
      </c>
      <c r="D37" s="31">
        <v>-1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</v>
      </c>
    </row>
    <row r="38" spans="1:15" x14ac:dyDescent="0.25">
      <c r="A38" s="12" t="s">
        <v>333</v>
      </c>
      <c r="B38" s="13">
        <v>2</v>
      </c>
      <c r="C38" s="13">
        <v>1</v>
      </c>
      <c r="D38" s="31">
        <v>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17</v>
      </c>
      <c r="C41" s="13">
        <v>21</v>
      </c>
      <c r="D41" s="31">
        <v>-0.19047619047618999</v>
      </c>
      <c r="E41" s="13">
        <v>1</v>
      </c>
      <c r="F41" s="13">
        <v>0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8" t="s">
        <v>337</v>
      </c>
      <c r="B42" s="29">
        <v>41</v>
      </c>
      <c r="C42" s="29">
        <v>45</v>
      </c>
      <c r="D42" s="30">
        <v>-8.8888888888888906E-2</v>
      </c>
      <c r="E42" s="29">
        <v>14</v>
      </c>
      <c r="F42" s="29">
        <v>1</v>
      </c>
      <c r="G42" s="29">
        <v>12</v>
      </c>
      <c r="H42" s="29">
        <v>5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1</v>
      </c>
    </row>
    <row r="43" spans="1:15" x14ac:dyDescent="0.25">
      <c r="A43" s="12" t="s">
        <v>338</v>
      </c>
      <c r="B43" s="13">
        <v>2</v>
      </c>
      <c r="C43" s="13">
        <v>0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38</v>
      </c>
      <c r="C44" s="13">
        <v>44</v>
      </c>
      <c r="D44" s="31">
        <v>-0.13636363636363599</v>
      </c>
      <c r="E44" s="13">
        <v>14</v>
      </c>
      <c r="F44" s="13">
        <v>1</v>
      </c>
      <c r="G44" s="13">
        <v>12</v>
      </c>
      <c r="H44" s="13">
        <v>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</v>
      </c>
      <c r="C48" s="13">
        <v>1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66</v>
      </c>
      <c r="C50" s="29">
        <v>46</v>
      </c>
      <c r="D50" s="30">
        <v>0.434782608695652</v>
      </c>
      <c r="E50" s="29">
        <v>0</v>
      </c>
      <c r="F50" s="29">
        <v>0</v>
      </c>
      <c r="G50" s="29">
        <v>10</v>
      </c>
      <c r="H50" s="29">
        <v>11</v>
      </c>
      <c r="I50" s="29">
        <v>4</v>
      </c>
      <c r="J50" s="29">
        <v>2</v>
      </c>
      <c r="K50" s="29">
        <v>0</v>
      </c>
      <c r="L50" s="29">
        <v>0</v>
      </c>
      <c r="M50" s="29">
        <v>6</v>
      </c>
      <c r="N50" s="29">
        <v>2</v>
      </c>
      <c r="O50" s="29">
        <v>5</v>
      </c>
    </row>
    <row r="51" spans="1:15" x14ac:dyDescent="0.25">
      <c r="A51" s="12" t="s">
        <v>346</v>
      </c>
      <c r="B51" s="13">
        <v>16</v>
      </c>
      <c r="C51" s="13">
        <v>13</v>
      </c>
      <c r="D51" s="31">
        <v>0.230769230769231</v>
      </c>
      <c r="E51" s="13">
        <v>0</v>
      </c>
      <c r="F51" s="13">
        <v>0</v>
      </c>
      <c r="G51" s="13">
        <v>1</v>
      </c>
      <c r="H51" s="13">
        <v>2</v>
      </c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23">
        <v>1</v>
      </c>
    </row>
    <row r="52" spans="1:15" x14ac:dyDescent="0.25">
      <c r="A52" s="12" t="s">
        <v>347</v>
      </c>
      <c r="B52" s="13">
        <v>2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23</v>
      </c>
      <c r="C53" s="13">
        <v>11</v>
      </c>
      <c r="D53" s="31">
        <v>1.0909090909090899</v>
      </c>
      <c r="E53" s="13">
        <v>0</v>
      </c>
      <c r="F53" s="13">
        <v>0</v>
      </c>
      <c r="G53" s="13">
        <v>5</v>
      </c>
      <c r="H53" s="13">
        <v>2</v>
      </c>
      <c r="I53" s="13">
        <v>2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3">
        <v>2</v>
      </c>
    </row>
    <row r="54" spans="1:15" x14ac:dyDescent="0.25">
      <c r="A54" s="12" t="s">
        <v>349</v>
      </c>
      <c r="B54" s="13">
        <v>0</v>
      </c>
      <c r="C54" s="13">
        <v>2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</v>
      </c>
      <c r="C56" s="13">
        <v>2</v>
      </c>
      <c r="D56" s="31">
        <v>-0.5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2</v>
      </c>
      <c r="C57" s="13">
        <v>2</v>
      </c>
      <c r="D57" s="31">
        <v>0</v>
      </c>
      <c r="E57" s="13">
        <v>0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353</v>
      </c>
      <c r="B58" s="13">
        <v>1</v>
      </c>
      <c r="C58" s="13">
        <v>1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2</v>
      </c>
      <c r="C59" s="13">
        <v>2</v>
      </c>
      <c r="D59" s="31">
        <v>0</v>
      </c>
      <c r="E59" s="13">
        <v>0</v>
      </c>
      <c r="F59" s="13">
        <v>0</v>
      </c>
      <c r="G59" s="13">
        <v>0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1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5</v>
      </c>
      <c r="C61" s="13">
        <v>0</v>
      </c>
      <c r="D61" s="31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2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9</v>
      </c>
      <c r="C63" s="13">
        <v>4</v>
      </c>
      <c r="D63" s="31">
        <v>1.25</v>
      </c>
      <c r="E63" s="13">
        <v>0</v>
      </c>
      <c r="F63" s="13">
        <v>0</v>
      </c>
      <c r="G63" s="13">
        <v>2</v>
      </c>
      <c r="H63" s="13">
        <v>3</v>
      </c>
      <c r="I63" s="13">
        <v>1</v>
      </c>
      <c r="J63" s="13">
        <v>0</v>
      </c>
      <c r="K63" s="13">
        <v>0</v>
      </c>
      <c r="L63" s="13">
        <v>0</v>
      </c>
      <c r="M63" s="13">
        <v>6</v>
      </c>
      <c r="N63" s="13">
        <v>0</v>
      </c>
      <c r="O63" s="23">
        <v>2</v>
      </c>
    </row>
    <row r="64" spans="1:15" x14ac:dyDescent="0.25">
      <c r="A64" s="12" t="s">
        <v>359</v>
      </c>
      <c r="B64" s="13">
        <v>0</v>
      </c>
      <c r="C64" s="13">
        <v>7</v>
      </c>
      <c r="D64" s="31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2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2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1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1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4</v>
      </c>
      <c r="C74" s="29">
        <v>9</v>
      </c>
      <c r="D74" s="30">
        <v>-0.55555555555555602</v>
      </c>
      <c r="E74" s="29">
        <v>1</v>
      </c>
      <c r="F74" s="29">
        <v>0</v>
      </c>
      <c r="G74" s="29">
        <v>2</v>
      </c>
      <c r="H74" s="29">
        <v>2</v>
      </c>
      <c r="I74" s="29">
        <v>0</v>
      </c>
      <c r="J74" s="29">
        <v>0</v>
      </c>
      <c r="K74" s="29">
        <v>0</v>
      </c>
      <c r="L74" s="29">
        <v>0</v>
      </c>
      <c r="M74" s="29">
        <v>2</v>
      </c>
      <c r="N74" s="29">
        <v>0</v>
      </c>
      <c r="O74" s="29">
        <v>0</v>
      </c>
    </row>
    <row r="75" spans="1:15" x14ac:dyDescent="0.25">
      <c r="A75" s="12" t="s">
        <v>370</v>
      </c>
      <c r="B75" s="13">
        <v>1</v>
      </c>
      <c r="C75" s="13">
        <v>1</v>
      </c>
      <c r="D75" s="31">
        <v>0</v>
      </c>
      <c r="E75" s="13">
        <v>0</v>
      </c>
      <c r="F75" s="13">
        <v>0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3</v>
      </c>
      <c r="C77" s="13">
        <v>4</v>
      </c>
      <c r="D77" s="31">
        <v>-0.25</v>
      </c>
      <c r="E77" s="13">
        <v>1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0</v>
      </c>
      <c r="C79" s="13">
        <v>4</v>
      </c>
      <c r="D79" s="31">
        <v>-1</v>
      </c>
      <c r="E79" s="13">
        <v>0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50</v>
      </c>
      <c r="C81" s="29">
        <v>51</v>
      </c>
      <c r="D81" s="30">
        <v>-1.9607843137254902E-2</v>
      </c>
      <c r="E81" s="29">
        <v>1</v>
      </c>
      <c r="F81" s="29">
        <v>0</v>
      </c>
      <c r="G81" s="29">
        <v>2</v>
      </c>
      <c r="H81" s="29">
        <v>2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</v>
      </c>
    </row>
    <row r="82" spans="1:15" x14ac:dyDescent="0.25">
      <c r="A82" s="12" t="s">
        <v>377</v>
      </c>
      <c r="B82" s="13">
        <v>11</v>
      </c>
      <c r="C82" s="13">
        <v>13</v>
      </c>
      <c r="D82" s="31">
        <v>-0.15384615384615399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39</v>
      </c>
      <c r="C83" s="13">
        <v>38</v>
      </c>
      <c r="D83" s="31">
        <v>2.6315789473684199E-2</v>
      </c>
      <c r="E83" s="13">
        <v>1</v>
      </c>
      <c r="F83" s="13">
        <v>0</v>
      </c>
      <c r="G83" s="13">
        <v>2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</v>
      </c>
    </row>
    <row r="84" spans="1:15" ht="16.7" customHeight="1" x14ac:dyDescent="0.25">
      <c r="A84" s="28" t="s">
        <v>379</v>
      </c>
      <c r="B84" s="29">
        <v>155</v>
      </c>
      <c r="C84" s="29">
        <v>183</v>
      </c>
      <c r="D84" s="30">
        <v>-0.15300546448087399</v>
      </c>
      <c r="E84" s="29">
        <v>0</v>
      </c>
      <c r="F84" s="29">
        <v>0</v>
      </c>
      <c r="G84" s="29">
        <v>39</v>
      </c>
      <c r="H84" s="29">
        <v>31</v>
      </c>
      <c r="I84" s="29">
        <v>0</v>
      </c>
      <c r="J84" s="29">
        <v>0</v>
      </c>
      <c r="K84" s="29">
        <v>0</v>
      </c>
      <c r="L84" s="29">
        <v>0</v>
      </c>
      <c r="M84" s="29">
        <v>5</v>
      </c>
      <c r="N84" s="29">
        <v>0</v>
      </c>
      <c r="O84" s="29">
        <v>20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2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95</v>
      </c>
      <c r="C88" s="13">
        <v>90</v>
      </c>
      <c r="D88" s="31">
        <v>5.5555555555555601E-2</v>
      </c>
      <c r="E88" s="13">
        <v>0</v>
      </c>
      <c r="F88" s="13">
        <v>0</v>
      </c>
      <c r="G88" s="13">
        <v>5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</v>
      </c>
      <c r="C90" s="13">
        <v>7</v>
      </c>
      <c r="D90" s="31">
        <v>-0.85714285714285698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20</v>
      </c>
      <c r="C91" s="13">
        <v>22</v>
      </c>
      <c r="D91" s="31">
        <v>-9.0909090909090898E-2</v>
      </c>
      <c r="E91" s="13">
        <v>0</v>
      </c>
      <c r="F91" s="13">
        <v>0</v>
      </c>
      <c r="G91" s="13">
        <v>10</v>
      </c>
      <c r="H91" s="13">
        <v>29</v>
      </c>
      <c r="I91" s="13">
        <v>0</v>
      </c>
      <c r="J91" s="13">
        <v>0</v>
      </c>
      <c r="K91" s="13">
        <v>0</v>
      </c>
      <c r="L91" s="13">
        <v>0</v>
      </c>
      <c r="M91" s="13">
        <v>5</v>
      </c>
      <c r="N91" s="13">
        <v>0</v>
      </c>
      <c r="O91" s="23">
        <v>18</v>
      </c>
    </row>
    <row r="92" spans="1:15" x14ac:dyDescent="0.25">
      <c r="A92" s="12" t="s">
        <v>387</v>
      </c>
      <c r="B92" s="13">
        <v>2</v>
      </c>
      <c r="C92" s="13">
        <v>3</v>
      </c>
      <c r="D92" s="31">
        <v>-0.33333333333333298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35</v>
      </c>
      <c r="C93" s="13">
        <v>59</v>
      </c>
      <c r="D93" s="31">
        <v>-0.40677966101694901</v>
      </c>
      <c r="E93" s="13">
        <v>0</v>
      </c>
      <c r="F93" s="13">
        <v>0</v>
      </c>
      <c r="G93" s="13">
        <v>24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2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935</v>
      </c>
      <c r="C96" s="29">
        <v>1216</v>
      </c>
      <c r="D96" s="30">
        <v>-0.23108552631578899</v>
      </c>
      <c r="E96" s="29">
        <v>7</v>
      </c>
      <c r="F96" s="29">
        <v>6</v>
      </c>
      <c r="G96" s="29">
        <v>291</v>
      </c>
      <c r="H96" s="29">
        <v>217</v>
      </c>
      <c r="I96" s="29">
        <v>0</v>
      </c>
      <c r="J96" s="29">
        <v>1</v>
      </c>
      <c r="K96" s="29">
        <v>0</v>
      </c>
      <c r="L96" s="29">
        <v>0</v>
      </c>
      <c r="M96" s="29">
        <v>2</v>
      </c>
      <c r="N96" s="29">
        <v>2</v>
      </c>
      <c r="O96" s="29">
        <v>127</v>
      </c>
    </row>
    <row r="97" spans="1:15" x14ac:dyDescent="0.25">
      <c r="A97" s="12" t="s">
        <v>392</v>
      </c>
      <c r="B97" s="13">
        <v>144</v>
      </c>
      <c r="C97" s="13">
        <v>223</v>
      </c>
      <c r="D97" s="31">
        <v>-0.35426008968609901</v>
      </c>
      <c r="E97" s="13">
        <v>0</v>
      </c>
      <c r="F97" s="13">
        <v>1</v>
      </c>
      <c r="G97" s="13">
        <v>51</v>
      </c>
      <c r="H97" s="13">
        <v>29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25</v>
      </c>
    </row>
    <row r="98" spans="1:15" x14ac:dyDescent="0.25">
      <c r="A98" s="12" t="s">
        <v>393</v>
      </c>
      <c r="B98" s="13">
        <v>180</v>
      </c>
      <c r="C98" s="13">
        <v>247</v>
      </c>
      <c r="D98" s="31">
        <v>-0.271255060728745</v>
      </c>
      <c r="E98" s="13">
        <v>2</v>
      </c>
      <c r="F98" s="13">
        <v>1</v>
      </c>
      <c r="G98" s="13">
        <v>72</v>
      </c>
      <c r="H98" s="13">
        <v>64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38</v>
      </c>
    </row>
    <row r="99" spans="1:15" x14ac:dyDescent="0.25">
      <c r="A99" s="12" t="s">
        <v>394</v>
      </c>
      <c r="B99" s="13">
        <v>17</v>
      </c>
      <c r="C99" s="13">
        <v>17</v>
      </c>
      <c r="D99" s="31">
        <v>0</v>
      </c>
      <c r="E99" s="13">
        <v>0</v>
      </c>
      <c r="F99" s="13">
        <v>0</v>
      </c>
      <c r="G99" s="13">
        <v>9</v>
      </c>
      <c r="H99" s="13">
        <v>16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3</v>
      </c>
    </row>
    <row r="100" spans="1:15" x14ac:dyDescent="0.25">
      <c r="A100" s="12" t="s">
        <v>395</v>
      </c>
      <c r="B100" s="13">
        <v>39</v>
      </c>
      <c r="C100" s="13">
        <v>48</v>
      </c>
      <c r="D100" s="31">
        <v>-0.1875</v>
      </c>
      <c r="E100" s="13">
        <v>1</v>
      </c>
      <c r="F100" s="13">
        <v>1</v>
      </c>
      <c r="G100" s="13">
        <v>16</v>
      </c>
      <c r="H100" s="13">
        <v>17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7</v>
      </c>
    </row>
    <row r="101" spans="1:15" x14ac:dyDescent="0.25">
      <c r="A101" s="12" t="s">
        <v>396</v>
      </c>
      <c r="B101" s="13">
        <v>1</v>
      </c>
      <c r="C101" s="13">
        <v>2</v>
      </c>
      <c r="D101" s="31">
        <v>-0.5</v>
      </c>
      <c r="E101" s="13">
        <v>0</v>
      </c>
      <c r="F101" s="13">
        <v>0</v>
      </c>
      <c r="G101" s="13">
        <v>0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14</v>
      </c>
      <c r="C102" s="13">
        <v>17</v>
      </c>
      <c r="D102" s="31">
        <v>-0.17647058823529399</v>
      </c>
      <c r="E102" s="13">
        <v>1</v>
      </c>
      <c r="F102" s="13">
        <v>0</v>
      </c>
      <c r="G102" s="13">
        <v>4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398</v>
      </c>
      <c r="B103" s="13">
        <v>35</v>
      </c>
      <c r="C103" s="13">
        <v>38</v>
      </c>
      <c r="D103" s="31">
        <v>-7.8947368421052599E-2</v>
      </c>
      <c r="E103" s="13">
        <v>0</v>
      </c>
      <c r="F103" s="13">
        <v>0</v>
      </c>
      <c r="G103" s="13">
        <v>6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25">
      <c r="A104" s="12" t="s">
        <v>399</v>
      </c>
      <c r="B104" s="13">
        <v>222</v>
      </c>
      <c r="C104" s="13">
        <v>212</v>
      </c>
      <c r="D104" s="31">
        <v>4.71698113207547E-2</v>
      </c>
      <c r="E104" s="13">
        <v>0</v>
      </c>
      <c r="F104" s="13">
        <v>0</v>
      </c>
      <c r="G104" s="13">
        <v>56</v>
      </c>
      <c r="H104" s="13">
        <v>31</v>
      </c>
      <c r="I104" s="13">
        <v>0</v>
      </c>
      <c r="J104" s="13">
        <v>1</v>
      </c>
      <c r="K104" s="13">
        <v>0</v>
      </c>
      <c r="L104" s="13">
        <v>0</v>
      </c>
      <c r="M104" s="13">
        <v>1</v>
      </c>
      <c r="N104" s="13">
        <v>1</v>
      </c>
      <c r="O104" s="23">
        <v>13</v>
      </c>
    </row>
    <row r="105" spans="1:15" x14ac:dyDescent="0.25">
      <c r="A105" s="12" t="s">
        <v>400</v>
      </c>
      <c r="B105" s="13">
        <v>60</v>
      </c>
      <c r="C105" s="13">
        <v>68</v>
      </c>
      <c r="D105" s="31">
        <v>-0.11764705882352899</v>
      </c>
      <c r="E105" s="13">
        <v>0</v>
      </c>
      <c r="F105" s="13">
        <v>0</v>
      </c>
      <c r="G105" s="13">
        <v>18</v>
      </c>
      <c r="H105" s="13">
        <v>14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10</v>
      </c>
    </row>
    <row r="106" spans="1:15" x14ac:dyDescent="0.25">
      <c r="A106" s="12" t="s">
        <v>401</v>
      </c>
      <c r="B106" s="13">
        <v>5</v>
      </c>
      <c r="C106" s="13">
        <v>5</v>
      </c>
      <c r="D106" s="31">
        <v>0</v>
      </c>
      <c r="E106" s="13">
        <v>0</v>
      </c>
      <c r="F106" s="13">
        <v>0</v>
      </c>
      <c r="G106" s="13">
        <v>4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25">
      <c r="A107" s="12" t="s">
        <v>402</v>
      </c>
      <c r="B107" s="13">
        <v>7</v>
      </c>
      <c r="C107" s="13">
        <v>6</v>
      </c>
      <c r="D107" s="31">
        <v>0.16666666666666699</v>
      </c>
      <c r="E107" s="13">
        <v>0</v>
      </c>
      <c r="F107" s="13">
        <v>0</v>
      </c>
      <c r="G107" s="13">
        <v>10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4</v>
      </c>
      <c r="C108" s="13">
        <v>8</v>
      </c>
      <c r="D108" s="31">
        <v>-0.5</v>
      </c>
      <c r="E108" s="13">
        <v>0</v>
      </c>
      <c r="F108" s="13">
        <v>0</v>
      </c>
      <c r="G108" s="13">
        <v>4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6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193</v>
      </c>
      <c r="C110" s="13">
        <v>310</v>
      </c>
      <c r="D110" s="31">
        <v>-0.37741935483870998</v>
      </c>
      <c r="E110" s="13">
        <v>3</v>
      </c>
      <c r="F110" s="13">
        <v>3</v>
      </c>
      <c r="G110" s="13">
        <v>35</v>
      </c>
      <c r="H110" s="13">
        <v>30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15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5</v>
      </c>
      <c r="C113" s="13">
        <v>5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2</v>
      </c>
      <c r="C114" s="13">
        <v>0</v>
      </c>
      <c r="D114" s="31">
        <v>0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2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1</v>
      </c>
      <c r="C116" s="13">
        <v>1</v>
      </c>
      <c r="D116" s="31">
        <v>0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</v>
      </c>
      <c r="C119" s="13">
        <v>1</v>
      </c>
      <c r="D119" s="31">
        <v>0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0</v>
      </c>
      <c r="C120" s="13">
        <v>7</v>
      </c>
      <c r="D120" s="31">
        <v>-1</v>
      </c>
      <c r="E120" s="13">
        <v>0</v>
      </c>
      <c r="F120" s="13">
        <v>0</v>
      </c>
      <c r="G120" s="13">
        <v>1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5</v>
      </c>
    </row>
    <row r="121" spans="1:15" x14ac:dyDescent="0.25">
      <c r="A121" s="12" t="s">
        <v>416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5</v>
      </c>
      <c r="C130" s="29">
        <v>1</v>
      </c>
      <c r="D130" s="30">
        <v>4</v>
      </c>
      <c r="E130" s="29">
        <v>0</v>
      </c>
      <c r="F130" s="29">
        <v>0</v>
      </c>
      <c r="G130" s="29">
        <v>3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1</v>
      </c>
    </row>
    <row r="131" spans="1:15" x14ac:dyDescent="0.25">
      <c r="A131" s="12" t="s">
        <v>426</v>
      </c>
      <c r="B131" s="13">
        <v>1</v>
      </c>
      <c r="C131" s="13">
        <v>0</v>
      </c>
      <c r="D131" s="31">
        <v>0</v>
      </c>
      <c r="E131" s="13">
        <v>0</v>
      </c>
      <c r="F131" s="13">
        <v>0</v>
      </c>
      <c r="G131" s="13">
        <v>2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1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2</v>
      </c>
      <c r="C133" s="13">
        <v>1</v>
      </c>
      <c r="D133" s="31">
        <v>1</v>
      </c>
      <c r="E133" s="13">
        <v>0</v>
      </c>
      <c r="F133" s="13">
        <v>0</v>
      </c>
      <c r="G133" s="13">
        <v>1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2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17</v>
      </c>
      <c r="C136" s="29">
        <v>19</v>
      </c>
      <c r="D136" s="30">
        <v>-0.105263157894737</v>
      </c>
      <c r="E136" s="29">
        <v>0</v>
      </c>
      <c r="F136" s="29">
        <v>0</v>
      </c>
      <c r="G136" s="29">
        <v>12</v>
      </c>
      <c r="H136" s="29">
        <v>9</v>
      </c>
      <c r="I136" s="29">
        <v>0</v>
      </c>
      <c r="J136" s="29">
        <v>0</v>
      </c>
      <c r="K136" s="29">
        <v>0</v>
      </c>
      <c r="L136" s="29">
        <v>0</v>
      </c>
      <c r="M136" s="29">
        <v>17</v>
      </c>
      <c r="N136" s="29">
        <v>0</v>
      </c>
      <c r="O136" s="29">
        <v>3</v>
      </c>
    </row>
    <row r="137" spans="1:15" x14ac:dyDescent="0.25">
      <c r="A137" s="12" t="s">
        <v>432</v>
      </c>
      <c r="B137" s="13">
        <v>1</v>
      </c>
      <c r="C137" s="13">
        <v>3</v>
      </c>
      <c r="D137" s="31">
        <v>-0.66666666666666696</v>
      </c>
      <c r="E137" s="13">
        <v>0</v>
      </c>
      <c r="F137" s="13">
        <v>0</v>
      </c>
      <c r="G137" s="13">
        <v>0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1</v>
      </c>
      <c r="C138" s="13">
        <v>3</v>
      </c>
      <c r="D138" s="31">
        <v>-0.66666666666666696</v>
      </c>
      <c r="E138" s="13">
        <v>0</v>
      </c>
      <c r="F138" s="13">
        <v>0</v>
      </c>
      <c r="G138" s="13">
        <v>4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11</v>
      </c>
      <c r="C141" s="13">
        <v>10</v>
      </c>
      <c r="D141" s="31">
        <v>0.1</v>
      </c>
      <c r="E141" s="13">
        <v>0</v>
      </c>
      <c r="F141" s="13">
        <v>0</v>
      </c>
      <c r="G141" s="13">
        <v>7</v>
      </c>
      <c r="H141" s="13">
        <v>7</v>
      </c>
      <c r="I141" s="13">
        <v>0</v>
      </c>
      <c r="J141" s="13">
        <v>0</v>
      </c>
      <c r="K141" s="13">
        <v>0</v>
      </c>
      <c r="L141" s="13">
        <v>0</v>
      </c>
      <c r="M141" s="13">
        <v>16</v>
      </c>
      <c r="N141" s="13">
        <v>0</v>
      </c>
      <c r="O141" s="23">
        <v>3</v>
      </c>
    </row>
    <row r="142" spans="1:15" x14ac:dyDescent="0.25">
      <c r="A142" s="12" t="s">
        <v>437</v>
      </c>
      <c r="B142" s="13">
        <v>4</v>
      </c>
      <c r="C142" s="13">
        <v>3</v>
      </c>
      <c r="D142" s="31">
        <v>0.33333333333333298</v>
      </c>
      <c r="E142" s="13">
        <v>0</v>
      </c>
      <c r="F142" s="13">
        <v>0</v>
      </c>
      <c r="G142" s="13">
        <v>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8" t="s">
        <v>438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20</v>
      </c>
      <c r="C146" s="29">
        <v>19</v>
      </c>
      <c r="D146" s="30">
        <v>5.2631578947368397E-2</v>
      </c>
      <c r="E146" s="29">
        <v>0</v>
      </c>
      <c r="F146" s="29">
        <v>0</v>
      </c>
      <c r="G146" s="29">
        <v>8</v>
      </c>
      <c r="H146" s="29">
        <v>3</v>
      </c>
      <c r="I146" s="29">
        <v>0</v>
      </c>
      <c r="J146" s="29">
        <v>0</v>
      </c>
      <c r="K146" s="29">
        <v>0</v>
      </c>
      <c r="L146" s="29">
        <v>0</v>
      </c>
      <c r="M146" s="29">
        <v>6</v>
      </c>
      <c r="N146" s="29">
        <v>0</v>
      </c>
      <c r="O146" s="29">
        <v>5</v>
      </c>
    </row>
    <row r="147" spans="1:15" x14ac:dyDescent="0.25">
      <c r="A147" s="12" t="s">
        <v>442</v>
      </c>
      <c r="B147" s="13">
        <v>8</v>
      </c>
      <c r="C147" s="13">
        <v>2</v>
      </c>
      <c r="D147" s="31">
        <v>3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5</v>
      </c>
      <c r="N147" s="13">
        <v>0</v>
      </c>
      <c r="O147" s="23">
        <v>1</v>
      </c>
    </row>
    <row r="148" spans="1:15" x14ac:dyDescent="0.25">
      <c r="A148" s="12" t="s">
        <v>443</v>
      </c>
      <c r="B148" s="13">
        <v>0</v>
      </c>
      <c r="C148" s="13">
        <v>2</v>
      </c>
      <c r="D148" s="31">
        <v>-1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</v>
      </c>
      <c r="C150" s="13">
        <v>5</v>
      </c>
      <c r="D150" s="31">
        <v>-0.8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2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</v>
      </c>
      <c r="C153" s="13">
        <v>3</v>
      </c>
      <c r="D153" s="31">
        <v>-0.33333333333333298</v>
      </c>
      <c r="E153" s="13">
        <v>0</v>
      </c>
      <c r="F153" s="13">
        <v>0</v>
      </c>
      <c r="G153" s="13">
        <v>3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9</v>
      </c>
      <c r="C154" s="13">
        <v>7</v>
      </c>
      <c r="D154" s="31">
        <v>0.28571428571428598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7" customHeight="1" x14ac:dyDescent="0.25">
      <c r="A155" s="28" t="s">
        <v>450</v>
      </c>
      <c r="B155" s="29">
        <v>9</v>
      </c>
      <c r="C155" s="29">
        <v>13</v>
      </c>
      <c r="D155" s="30">
        <v>-0.30769230769230799</v>
      </c>
      <c r="E155" s="29">
        <v>0</v>
      </c>
      <c r="F155" s="29">
        <v>0</v>
      </c>
      <c r="G155" s="29">
        <v>3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</v>
      </c>
      <c r="C160" s="13">
        <v>1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4</v>
      </c>
      <c r="C161" s="13">
        <v>6</v>
      </c>
      <c r="D161" s="31">
        <v>-0.33333333333333298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0</v>
      </c>
      <c r="C162" s="13">
        <v>1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2</v>
      </c>
      <c r="C163" s="13">
        <v>2</v>
      </c>
      <c r="D163" s="31">
        <v>0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2</v>
      </c>
      <c r="C164" s="13">
        <v>3</v>
      </c>
      <c r="D164" s="31">
        <v>-0.33333333333333298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8" t="s">
        <v>460</v>
      </c>
      <c r="B165" s="29">
        <v>48</v>
      </c>
      <c r="C165" s="29">
        <v>22</v>
      </c>
      <c r="D165" s="30">
        <v>1.1818181818181801</v>
      </c>
      <c r="E165" s="29">
        <v>1</v>
      </c>
      <c r="F165" s="29">
        <v>0</v>
      </c>
      <c r="G165" s="29">
        <v>27</v>
      </c>
      <c r="H165" s="29">
        <v>25</v>
      </c>
      <c r="I165" s="29">
        <v>0</v>
      </c>
      <c r="J165" s="29">
        <v>1</v>
      </c>
      <c r="K165" s="29">
        <v>0</v>
      </c>
      <c r="L165" s="29">
        <v>0</v>
      </c>
      <c r="M165" s="29">
        <v>0</v>
      </c>
      <c r="N165" s="29">
        <v>4</v>
      </c>
      <c r="O165" s="29">
        <v>10</v>
      </c>
    </row>
    <row r="166" spans="1:15" x14ac:dyDescent="0.25">
      <c r="A166" s="12" t="s">
        <v>461</v>
      </c>
      <c r="B166" s="13">
        <v>20</v>
      </c>
      <c r="C166" s="13">
        <v>9</v>
      </c>
      <c r="D166" s="31">
        <v>1.2222222222222201</v>
      </c>
      <c r="E166" s="13">
        <v>1</v>
      </c>
      <c r="F166" s="13">
        <v>0</v>
      </c>
      <c r="G166" s="13">
        <v>15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1</v>
      </c>
      <c r="C171" s="13">
        <v>3</v>
      </c>
      <c r="D171" s="31">
        <v>-0.66666666666666696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11</v>
      </c>
      <c r="C172" s="13">
        <v>6</v>
      </c>
      <c r="D172" s="31">
        <v>0.83333333333333304</v>
      </c>
      <c r="E172" s="13">
        <v>0</v>
      </c>
      <c r="F172" s="13">
        <v>0</v>
      </c>
      <c r="G172" s="13">
        <v>5</v>
      </c>
      <c r="H172" s="13">
        <v>10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0</v>
      </c>
      <c r="O172" s="23">
        <v>5</v>
      </c>
    </row>
    <row r="173" spans="1:15" x14ac:dyDescent="0.25">
      <c r="A173" s="12" t="s">
        <v>468</v>
      </c>
      <c r="B173" s="13">
        <v>12</v>
      </c>
      <c r="C173" s="13">
        <v>4</v>
      </c>
      <c r="D173" s="31">
        <v>2</v>
      </c>
      <c r="E173" s="13">
        <v>0</v>
      </c>
      <c r="F173" s="13">
        <v>0</v>
      </c>
      <c r="G173" s="13">
        <v>7</v>
      </c>
      <c r="H173" s="13">
        <v>15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3">
        <v>5</v>
      </c>
    </row>
    <row r="174" spans="1:15" x14ac:dyDescent="0.25">
      <c r="A174" s="12" t="s">
        <v>469</v>
      </c>
      <c r="B174" s="13">
        <v>2</v>
      </c>
      <c r="C174" s="13">
        <v>0</v>
      </c>
      <c r="D174" s="31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143</v>
      </c>
      <c r="C177" s="29">
        <v>140</v>
      </c>
      <c r="D177" s="30">
        <v>2.1428571428571401E-2</v>
      </c>
      <c r="E177" s="29">
        <v>204</v>
      </c>
      <c r="F177" s="29">
        <v>179</v>
      </c>
      <c r="G177" s="29">
        <v>117</v>
      </c>
      <c r="H177" s="29">
        <v>118</v>
      </c>
      <c r="I177" s="29">
        <v>0</v>
      </c>
      <c r="J177" s="29">
        <v>0</v>
      </c>
      <c r="K177" s="29">
        <v>0</v>
      </c>
      <c r="L177" s="29">
        <v>0</v>
      </c>
      <c r="M177" s="29">
        <v>76</v>
      </c>
      <c r="N177" s="29">
        <v>0</v>
      </c>
      <c r="O177" s="29">
        <v>258</v>
      </c>
    </row>
    <row r="178" spans="1:15" x14ac:dyDescent="0.25">
      <c r="A178" s="12" t="s">
        <v>473</v>
      </c>
      <c r="B178" s="13">
        <v>3</v>
      </c>
      <c r="C178" s="13">
        <v>0</v>
      </c>
      <c r="D178" s="31">
        <v>0</v>
      </c>
      <c r="E178" s="13">
        <v>2</v>
      </c>
      <c r="F178" s="13">
        <v>1</v>
      </c>
      <c r="G178" s="13">
        <v>1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25">
      <c r="A179" s="12" t="s">
        <v>474</v>
      </c>
      <c r="B179" s="13">
        <v>78</v>
      </c>
      <c r="C179" s="13">
        <v>77</v>
      </c>
      <c r="D179" s="31">
        <v>1.2987012987013E-2</v>
      </c>
      <c r="E179" s="13">
        <v>121</v>
      </c>
      <c r="F179" s="13">
        <v>113</v>
      </c>
      <c r="G179" s="13">
        <v>75</v>
      </c>
      <c r="H179" s="13">
        <v>74</v>
      </c>
      <c r="I179" s="13">
        <v>0</v>
      </c>
      <c r="J179" s="13">
        <v>0</v>
      </c>
      <c r="K179" s="13">
        <v>0</v>
      </c>
      <c r="L179" s="13">
        <v>0</v>
      </c>
      <c r="M179" s="13">
        <v>70</v>
      </c>
      <c r="N179" s="13">
        <v>0</v>
      </c>
      <c r="O179" s="23">
        <v>168</v>
      </c>
    </row>
    <row r="180" spans="1:15" x14ac:dyDescent="0.25">
      <c r="A180" s="12" t="s">
        <v>475</v>
      </c>
      <c r="B180" s="13">
        <v>9</v>
      </c>
      <c r="C180" s="13">
        <v>12</v>
      </c>
      <c r="D180" s="31">
        <v>-0.25</v>
      </c>
      <c r="E180" s="13">
        <v>1</v>
      </c>
      <c r="F180" s="13">
        <v>0</v>
      </c>
      <c r="G180" s="13">
        <v>1</v>
      </c>
      <c r="H180" s="13">
        <v>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</v>
      </c>
    </row>
    <row r="181" spans="1:15" x14ac:dyDescent="0.25">
      <c r="A181" s="12" t="s">
        <v>476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3</v>
      </c>
      <c r="C182" s="13">
        <v>3</v>
      </c>
      <c r="D182" s="31">
        <v>0</v>
      </c>
      <c r="E182" s="13">
        <v>6</v>
      </c>
      <c r="F182" s="13">
        <v>6</v>
      </c>
      <c r="G182" s="13">
        <v>1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8</v>
      </c>
    </row>
    <row r="183" spans="1:15" x14ac:dyDescent="0.25">
      <c r="A183" s="12" t="s">
        <v>478</v>
      </c>
      <c r="B183" s="13">
        <v>50</v>
      </c>
      <c r="C183" s="13">
        <v>44</v>
      </c>
      <c r="D183" s="31">
        <v>0.13636363636363599</v>
      </c>
      <c r="E183" s="13">
        <v>74</v>
      </c>
      <c r="F183" s="13">
        <v>59</v>
      </c>
      <c r="G183" s="13">
        <v>39</v>
      </c>
      <c r="H183" s="13">
        <v>36</v>
      </c>
      <c r="I183" s="13">
        <v>0</v>
      </c>
      <c r="J183" s="13">
        <v>0</v>
      </c>
      <c r="K183" s="13">
        <v>0</v>
      </c>
      <c r="L183" s="13">
        <v>0</v>
      </c>
      <c r="M183" s="13">
        <v>6</v>
      </c>
      <c r="N183" s="13">
        <v>0</v>
      </c>
      <c r="O183" s="23">
        <v>80</v>
      </c>
    </row>
    <row r="184" spans="1:15" x14ac:dyDescent="0.25">
      <c r="A184" s="12" t="s">
        <v>479</v>
      </c>
      <c r="B184" s="13">
        <v>0</v>
      </c>
      <c r="C184" s="13">
        <v>4</v>
      </c>
      <c r="D184" s="31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47</v>
      </c>
      <c r="C185" s="29">
        <v>36</v>
      </c>
      <c r="D185" s="30">
        <v>0.30555555555555602</v>
      </c>
      <c r="E185" s="29">
        <v>0</v>
      </c>
      <c r="F185" s="29">
        <v>0</v>
      </c>
      <c r="G185" s="29">
        <v>16</v>
      </c>
      <c r="H185" s="29">
        <v>25</v>
      </c>
      <c r="I185" s="29">
        <v>1</v>
      </c>
      <c r="J185" s="29">
        <v>1</v>
      </c>
      <c r="K185" s="29">
        <v>0</v>
      </c>
      <c r="L185" s="29">
        <v>0</v>
      </c>
      <c r="M185" s="29">
        <v>1</v>
      </c>
      <c r="N185" s="29">
        <v>0</v>
      </c>
      <c r="O185" s="29">
        <v>20</v>
      </c>
    </row>
    <row r="186" spans="1:15" x14ac:dyDescent="0.25">
      <c r="A186" s="12" t="s">
        <v>481</v>
      </c>
      <c r="B186" s="13">
        <v>1</v>
      </c>
      <c r="C186" s="13">
        <v>0</v>
      </c>
      <c r="D186" s="31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25">
      <c r="A187" s="12" t="s">
        <v>482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30</v>
      </c>
      <c r="C188" s="13">
        <v>9</v>
      </c>
      <c r="D188" s="31">
        <v>2.3333333333333299</v>
      </c>
      <c r="E188" s="13">
        <v>0</v>
      </c>
      <c r="F188" s="13">
        <v>0</v>
      </c>
      <c r="G188" s="13">
        <v>9</v>
      </c>
      <c r="H188" s="13">
        <v>9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3">
        <v>12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3</v>
      </c>
      <c r="C190" s="13">
        <v>3</v>
      </c>
      <c r="D190" s="31">
        <v>0</v>
      </c>
      <c r="E190" s="13">
        <v>0</v>
      </c>
      <c r="F190" s="13">
        <v>0</v>
      </c>
      <c r="G190" s="13">
        <v>3</v>
      </c>
      <c r="H190" s="13">
        <v>13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5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4</v>
      </c>
      <c r="C192" s="13">
        <v>7</v>
      </c>
      <c r="D192" s="31">
        <v>-0.42857142857142899</v>
      </c>
      <c r="E192" s="13">
        <v>0</v>
      </c>
      <c r="F192" s="13">
        <v>0</v>
      </c>
      <c r="G192" s="13">
        <v>4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2</v>
      </c>
    </row>
    <row r="193" spans="1:15" x14ac:dyDescent="0.25">
      <c r="A193" s="12" t="s">
        <v>488</v>
      </c>
      <c r="B193" s="13">
        <v>0</v>
      </c>
      <c r="C193" s="13">
        <v>1</v>
      </c>
      <c r="D193" s="31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8</v>
      </c>
      <c r="C196" s="13">
        <v>14</v>
      </c>
      <c r="D196" s="31">
        <v>-0.42857142857142899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1</v>
      </c>
      <c r="D197" s="31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11</v>
      </c>
      <c r="C200" s="29">
        <v>15</v>
      </c>
      <c r="D200" s="30">
        <v>-0.266666666666667</v>
      </c>
      <c r="E200" s="29">
        <v>0</v>
      </c>
      <c r="F200" s="29">
        <v>0</v>
      </c>
      <c r="G200" s="29">
        <v>6</v>
      </c>
      <c r="H200" s="29">
        <v>3</v>
      </c>
      <c r="I200" s="29">
        <v>0</v>
      </c>
      <c r="J200" s="29">
        <v>0</v>
      </c>
      <c r="K200" s="29">
        <v>0</v>
      </c>
      <c r="L200" s="29">
        <v>0</v>
      </c>
      <c r="M200" s="29">
        <v>10</v>
      </c>
      <c r="N200" s="29">
        <v>0</v>
      </c>
      <c r="O200" s="29">
        <v>2</v>
      </c>
    </row>
    <row r="201" spans="1:15" x14ac:dyDescent="0.25">
      <c r="A201" s="12" t="s">
        <v>496</v>
      </c>
      <c r="B201" s="13">
        <v>6</v>
      </c>
      <c r="C201" s="13">
        <v>5</v>
      </c>
      <c r="D201" s="31">
        <v>0.2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8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3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3</v>
      </c>
      <c r="C205" s="13">
        <v>5</v>
      </c>
      <c r="D205" s="31">
        <v>-0.4</v>
      </c>
      <c r="E205" s="13">
        <v>0</v>
      </c>
      <c r="F205" s="13">
        <v>0</v>
      </c>
      <c r="G205" s="13">
        <v>5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2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1</v>
      </c>
      <c r="D210" s="31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155</v>
      </c>
      <c r="C220" s="29">
        <v>156</v>
      </c>
      <c r="D220" s="30">
        <v>-6.41025641025641E-3</v>
      </c>
      <c r="E220" s="29">
        <v>21</v>
      </c>
      <c r="F220" s="29">
        <v>13</v>
      </c>
      <c r="G220" s="29">
        <v>67</v>
      </c>
      <c r="H220" s="29">
        <v>75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3</v>
      </c>
      <c r="O220" s="29">
        <v>63</v>
      </c>
    </row>
    <row r="221" spans="1:15" x14ac:dyDescent="0.25">
      <c r="A221" s="12" t="s">
        <v>516</v>
      </c>
      <c r="B221" s="13">
        <v>1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1</v>
      </c>
      <c r="D226" s="31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1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9</v>
      </c>
      <c r="C228" s="13">
        <v>13</v>
      </c>
      <c r="D228" s="31">
        <v>-0.30769230769230799</v>
      </c>
      <c r="E228" s="13">
        <v>0</v>
      </c>
      <c r="F228" s="13">
        <v>0</v>
      </c>
      <c r="G228" s="13">
        <v>2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524</v>
      </c>
      <c r="B229" s="13">
        <v>16</v>
      </c>
      <c r="C229" s="13">
        <v>4</v>
      </c>
      <c r="D229" s="31">
        <v>3</v>
      </c>
      <c r="E229" s="13">
        <v>0</v>
      </c>
      <c r="F229" s="13">
        <v>0</v>
      </c>
      <c r="G229" s="13">
        <v>3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5</v>
      </c>
    </row>
    <row r="230" spans="1:15" x14ac:dyDescent="0.25">
      <c r="A230" s="12" t="s">
        <v>525</v>
      </c>
      <c r="B230" s="13">
        <v>7</v>
      </c>
      <c r="C230" s="13">
        <v>11</v>
      </c>
      <c r="D230" s="31">
        <v>-0.36363636363636398</v>
      </c>
      <c r="E230" s="13">
        <v>0</v>
      </c>
      <c r="F230" s="13">
        <v>0</v>
      </c>
      <c r="G230" s="13">
        <v>6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526</v>
      </c>
      <c r="B231" s="13">
        <v>4</v>
      </c>
      <c r="C231" s="13">
        <v>13</v>
      </c>
      <c r="D231" s="31">
        <v>-0.69230769230769196</v>
      </c>
      <c r="E231" s="13">
        <v>0</v>
      </c>
      <c r="F231" s="13">
        <v>0</v>
      </c>
      <c r="G231" s="13">
        <v>8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5</v>
      </c>
    </row>
    <row r="232" spans="1:15" x14ac:dyDescent="0.25">
      <c r="A232" s="12" t="s">
        <v>527</v>
      </c>
      <c r="B232" s="13">
        <v>0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116</v>
      </c>
      <c r="C235" s="13">
        <v>114</v>
      </c>
      <c r="D235" s="31">
        <v>1.7543859649122799E-2</v>
      </c>
      <c r="E235" s="13">
        <v>21</v>
      </c>
      <c r="F235" s="13">
        <v>13</v>
      </c>
      <c r="G235" s="13">
        <v>48</v>
      </c>
      <c r="H235" s="13">
        <v>53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3</v>
      </c>
      <c r="O235" s="23">
        <v>50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22</v>
      </c>
      <c r="C268" s="29">
        <v>27</v>
      </c>
      <c r="D268" s="30">
        <v>-0.18518518518518501</v>
      </c>
      <c r="E268" s="29">
        <v>4</v>
      </c>
      <c r="F268" s="29">
        <v>2</v>
      </c>
      <c r="G268" s="29">
        <v>25</v>
      </c>
      <c r="H268" s="29">
        <v>25</v>
      </c>
      <c r="I268" s="29">
        <v>0</v>
      </c>
      <c r="J268" s="29">
        <v>1</v>
      </c>
      <c r="K268" s="29">
        <v>0</v>
      </c>
      <c r="L268" s="29">
        <v>0</v>
      </c>
      <c r="M268" s="29">
        <v>3</v>
      </c>
      <c r="N268" s="29">
        <v>0</v>
      </c>
      <c r="O268" s="29">
        <v>26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5</v>
      </c>
      <c r="C270" s="13">
        <v>11</v>
      </c>
      <c r="D270" s="31">
        <v>-0.54545454545454497</v>
      </c>
      <c r="E270" s="13">
        <v>1</v>
      </c>
      <c r="F270" s="13">
        <v>2</v>
      </c>
      <c r="G270" s="13">
        <v>14</v>
      </c>
      <c r="H270" s="13">
        <v>19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17</v>
      </c>
    </row>
    <row r="271" spans="1:15" x14ac:dyDescent="0.25">
      <c r="A271" s="12" t="s">
        <v>566</v>
      </c>
      <c r="B271" s="13">
        <v>13</v>
      </c>
      <c r="C271" s="13">
        <v>12</v>
      </c>
      <c r="D271" s="31">
        <v>8.3333333333333301E-2</v>
      </c>
      <c r="E271" s="13">
        <v>3</v>
      </c>
      <c r="F271" s="13">
        <v>0</v>
      </c>
      <c r="G271" s="13">
        <v>8</v>
      </c>
      <c r="H271" s="13">
        <v>5</v>
      </c>
      <c r="I271" s="13">
        <v>0</v>
      </c>
      <c r="J271" s="13">
        <v>0</v>
      </c>
      <c r="K271" s="13">
        <v>0</v>
      </c>
      <c r="L271" s="13">
        <v>0</v>
      </c>
      <c r="M271" s="13">
        <v>3</v>
      </c>
      <c r="N271" s="13">
        <v>0</v>
      </c>
      <c r="O271" s="23">
        <v>7</v>
      </c>
    </row>
    <row r="272" spans="1:15" x14ac:dyDescent="0.25">
      <c r="A272" s="12" t="s">
        <v>567</v>
      </c>
      <c r="B272" s="13">
        <v>0</v>
      </c>
      <c r="C272" s="13">
        <v>1</v>
      </c>
      <c r="D272" s="31">
        <v>-1</v>
      </c>
      <c r="E272" s="13">
        <v>0</v>
      </c>
      <c r="F272" s="13">
        <v>0</v>
      </c>
      <c r="G272" s="13">
        <v>2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1</v>
      </c>
      <c r="C273" s="13">
        <v>2</v>
      </c>
      <c r="D273" s="31">
        <v>-0.5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0</v>
      </c>
      <c r="C274" s="13">
        <v>1</v>
      </c>
      <c r="D274" s="31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570</v>
      </c>
      <c r="B275" s="13">
        <v>3</v>
      </c>
      <c r="C275" s="13">
        <v>0</v>
      </c>
      <c r="D275" s="31">
        <v>0</v>
      </c>
      <c r="E275" s="13">
        <v>0</v>
      </c>
      <c r="F275" s="13">
        <v>0</v>
      </c>
      <c r="G275" s="13">
        <v>1</v>
      </c>
      <c r="H275" s="13">
        <v>1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1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1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1703</v>
      </c>
      <c r="C320" s="29">
        <v>1896</v>
      </c>
      <c r="D320" s="30">
        <v>-0.101793248945148</v>
      </c>
      <c r="E320" s="29">
        <v>13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1703</v>
      </c>
      <c r="C321" s="13">
        <v>1896</v>
      </c>
      <c r="D321" s="31">
        <v>-0.101793248945148</v>
      </c>
      <c r="E321" s="13">
        <v>13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3</v>
      </c>
      <c r="C322" s="29">
        <v>1</v>
      </c>
      <c r="D322" s="30">
        <v>2</v>
      </c>
      <c r="E322" s="29">
        <v>0</v>
      </c>
      <c r="F322" s="29">
        <v>0</v>
      </c>
      <c r="G322" s="29">
        <v>1</v>
      </c>
      <c r="H322" s="29">
        <v>1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3</v>
      </c>
      <c r="C323" s="13">
        <v>1</v>
      </c>
      <c r="D323" s="31">
        <v>2</v>
      </c>
      <c r="E323" s="13">
        <v>0</v>
      </c>
      <c r="F323" s="13">
        <v>0</v>
      </c>
      <c r="G323" s="13">
        <v>1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6687</v>
      </c>
      <c r="C326" s="29">
        <v>7008</v>
      </c>
      <c r="D326" s="30">
        <v>-4.5804794520548003E-2</v>
      </c>
      <c r="E326" s="29">
        <v>388</v>
      </c>
      <c r="F326" s="29">
        <v>285</v>
      </c>
      <c r="G326" s="29">
        <v>849</v>
      </c>
      <c r="H326" s="29">
        <v>719</v>
      </c>
      <c r="I326" s="29">
        <v>8</v>
      </c>
      <c r="J326" s="29">
        <v>8</v>
      </c>
      <c r="K326" s="29">
        <v>0</v>
      </c>
      <c r="L326" s="29">
        <v>1</v>
      </c>
      <c r="M326" s="29">
        <v>135</v>
      </c>
      <c r="N326" s="29">
        <v>11</v>
      </c>
      <c r="O326" s="29">
        <v>678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0</v>
      </c>
    </row>
    <row r="6" spans="1:3" x14ac:dyDescent="0.25">
      <c r="A6" s="189"/>
      <c r="B6" s="12" t="s">
        <v>309</v>
      </c>
      <c r="C6" s="23">
        <v>42</v>
      </c>
    </row>
    <row r="7" spans="1:3" x14ac:dyDescent="0.25">
      <c r="A7" s="189"/>
      <c r="B7" s="12" t="s">
        <v>626</v>
      </c>
      <c r="C7" s="23">
        <v>2</v>
      </c>
    </row>
    <row r="8" spans="1:3" x14ac:dyDescent="0.25">
      <c r="A8" s="189"/>
      <c r="B8" s="12" t="s">
        <v>627</v>
      </c>
      <c r="C8" s="23">
        <v>10</v>
      </c>
    </row>
    <row r="9" spans="1:3" x14ac:dyDescent="0.25">
      <c r="A9" s="189"/>
      <c r="B9" s="12" t="s">
        <v>628</v>
      </c>
      <c r="C9" s="23">
        <v>21</v>
      </c>
    </row>
    <row r="10" spans="1:3" x14ac:dyDescent="0.25">
      <c r="A10" s="189"/>
      <c r="B10" s="12" t="s">
        <v>629</v>
      </c>
      <c r="C10" s="23">
        <v>8</v>
      </c>
    </row>
    <row r="11" spans="1:3" x14ac:dyDescent="0.25">
      <c r="A11" s="189"/>
      <c r="B11" s="12" t="s">
        <v>630</v>
      </c>
      <c r="C11" s="23">
        <v>9</v>
      </c>
    </row>
    <row r="12" spans="1:3" x14ac:dyDescent="0.25">
      <c r="A12" s="189"/>
      <c r="B12" s="12" t="s">
        <v>405</v>
      </c>
      <c r="C12" s="23">
        <v>19</v>
      </c>
    </row>
    <row r="13" spans="1:3" x14ac:dyDescent="0.25">
      <c r="A13" s="189"/>
      <c r="B13" s="12" t="s">
        <v>631</v>
      </c>
      <c r="C13" s="23">
        <v>1</v>
      </c>
    </row>
    <row r="14" spans="1:3" x14ac:dyDescent="0.25">
      <c r="A14" s="189"/>
      <c r="B14" s="12" t="s">
        <v>632</v>
      </c>
      <c r="C14" s="23">
        <v>0</v>
      </c>
    </row>
    <row r="15" spans="1:3" x14ac:dyDescent="0.25">
      <c r="A15" s="189"/>
      <c r="B15" s="12" t="s">
        <v>475</v>
      </c>
      <c r="C15" s="23">
        <v>2</v>
      </c>
    </row>
    <row r="16" spans="1:3" x14ac:dyDescent="0.25">
      <c r="A16" s="189"/>
      <c r="B16" s="12" t="s">
        <v>633</v>
      </c>
      <c r="C16" s="23">
        <v>23</v>
      </c>
    </row>
    <row r="17" spans="1:3" x14ac:dyDescent="0.25">
      <c r="A17" s="189"/>
      <c r="B17" s="12" t="s">
        <v>634</v>
      </c>
      <c r="C17" s="23">
        <v>22</v>
      </c>
    </row>
    <row r="18" spans="1:3" x14ac:dyDescent="0.25">
      <c r="A18" s="189"/>
      <c r="B18" s="12" t="s">
        <v>635</v>
      </c>
      <c r="C18" s="23">
        <v>3</v>
      </c>
    </row>
    <row r="19" spans="1:3" x14ac:dyDescent="0.25">
      <c r="A19" s="189"/>
      <c r="B19" s="12" t="s">
        <v>636</v>
      </c>
      <c r="C19" s="23">
        <v>2</v>
      </c>
    </row>
    <row r="20" spans="1:3" x14ac:dyDescent="0.25">
      <c r="A20" s="189"/>
      <c r="B20" s="12" t="s">
        <v>637</v>
      </c>
      <c r="C20" s="23">
        <v>0</v>
      </c>
    </row>
    <row r="21" spans="1:3" x14ac:dyDescent="0.25">
      <c r="A21" s="190"/>
      <c r="B21" s="12" t="s">
        <v>105</v>
      </c>
      <c r="C21" s="23">
        <v>3</v>
      </c>
    </row>
    <row r="22" spans="1:3" x14ac:dyDescent="0.25">
      <c r="A22" s="188" t="s">
        <v>638</v>
      </c>
      <c r="B22" s="12" t="s">
        <v>639</v>
      </c>
      <c r="C22" s="23">
        <v>18</v>
      </c>
    </row>
    <row r="23" spans="1:3" x14ac:dyDescent="0.25">
      <c r="A23" s="189"/>
      <c r="B23" s="12" t="s">
        <v>640</v>
      </c>
      <c r="C23" s="23">
        <v>25</v>
      </c>
    </row>
    <row r="24" spans="1:3" x14ac:dyDescent="0.25">
      <c r="A24" s="190"/>
      <c r="B24" s="15" t="s">
        <v>641</v>
      </c>
      <c r="C24" s="33">
        <v>40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43</v>
      </c>
    </row>
    <row r="27" spans="1:3" x14ac:dyDescent="0.25">
      <c r="A27" s="188" t="s">
        <v>281</v>
      </c>
      <c r="B27" s="12" t="s">
        <v>644</v>
      </c>
      <c r="C27" s="23">
        <v>1</v>
      </c>
    </row>
    <row r="28" spans="1:3" x14ac:dyDescent="0.25">
      <c r="A28" s="189"/>
      <c r="B28" s="12" t="s">
        <v>645</v>
      </c>
      <c r="C28" s="23">
        <v>9</v>
      </c>
    </row>
    <row r="29" spans="1:3" x14ac:dyDescent="0.25">
      <c r="A29" s="189"/>
      <c r="B29" s="12" t="s">
        <v>646</v>
      </c>
      <c r="C29" s="23">
        <v>1</v>
      </c>
    </row>
    <row r="30" spans="1:3" x14ac:dyDescent="0.25">
      <c r="A30" s="190"/>
      <c r="B30" s="12" t="s">
        <v>647</v>
      </c>
      <c r="C30" s="23">
        <v>3</v>
      </c>
    </row>
    <row r="31" spans="1:3" ht="16.7" customHeight="1" x14ac:dyDescent="0.25">
      <c r="A31" s="11" t="s">
        <v>648</v>
      </c>
      <c r="B31" s="18"/>
      <c r="C31" s="23">
        <v>1</v>
      </c>
    </row>
    <row r="32" spans="1:3" ht="16.7" customHeight="1" x14ac:dyDescent="0.25">
      <c r="A32" s="11" t="s">
        <v>649</v>
      </c>
      <c r="B32" s="18"/>
      <c r="C32" s="23">
        <v>20</v>
      </c>
    </row>
    <row r="33" spans="1:3" ht="16.7" customHeight="1" x14ac:dyDescent="0.25">
      <c r="A33" s="11" t="s">
        <v>650</v>
      </c>
      <c r="B33" s="18"/>
      <c r="C33" s="23">
        <v>20</v>
      </c>
    </row>
    <row r="34" spans="1:3" ht="16.7" customHeight="1" x14ac:dyDescent="0.25">
      <c r="A34" s="11" t="s">
        <v>651</v>
      </c>
      <c r="B34" s="18"/>
      <c r="C34" s="23">
        <v>1</v>
      </c>
    </row>
    <row r="35" spans="1:3" ht="16.7" customHeight="1" x14ac:dyDescent="0.25">
      <c r="A35" s="11" t="s">
        <v>652</v>
      </c>
      <c r="B35" s="18"/>
      <c r="C35" s="23">
        <v>1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3</v>
      </c>
    </row>
    <row r="38" spans="1:3" x14ac:dyDescent="0.25">
      <c r="A38" s="188" t="s">
        <v>654</v>
      </c>
      <c r="B38" s="12" t="s">
        <v>655</v>
      </c>
      <c r="C38" s="23">
        <v>1</v>
      </c>
    </row>
    <row r="39" spans="1:3" x14ac:dyDescent="0.25">
      <c r="A39" s="189"/>
      <c r="B39" s="12" t="s">
        <v>656</v>
      </c>
      <c r="C39" s="23">
        <v>0</v>
      </c>
    </row>
    <row r="40" spans="1:3" x14ac:dyDescent="0.25">
      <c r="A40" s="189"/>
      <c r="B40" s="12" t="s">
        <v>657</v>
      </c>
      <c r="C40" s="23">
        <v>0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10</v>
      </c>
    </row>
    <row r="45" spans="1:3" x14ac:dyDescent="0.25">
      <c r="A45" s="188" t="s">
        <v>75</v>
      </c>
      <c r="B45" s="12" t="s">
        <v>661</v>
      </c>
      <c r="C45" s="23">
        <v>17</v>
      </c>
    </row>
    <row r="46" spans="1:3" x14ac:dyDescent="0.25">
      <c r="A46" s="190"/>
      <c r="B46" s="12" t="s">
        <v>662</v>
      </c>
      <c r="C46" s="23">
        <v>26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246</v>
      </c>
    </row>
    <row r="51" spans="1:3" x14ac:dyDescent="0.25">
      <c r="A51" s="189"/>
      <c r="B51" s="12" t="s">
        <v>667</v>
      </c>
      <c r="C51" s="23">
        <v>24</v>
      </c>
    </row>
    <row r="52" spans="1:3" x14ac:dyDescent="0.25">
      <c r="A52" s="189"/>
      <c r="B52" s="12" t="s">
        <v>668</v>
      </c>
      <c r="C52" s="23">
        <v>28</v>
      </c>
    </row>
    <row r="53" spans="1:3" x14ac:dyDescent="0.25">
      <c r="A53" s="189"/>
      <c r="B53" s="12" t="s">
        <v>669</v>
      </c>
      <c r="C53" s="23">
        <v>103</v>
      </c>
    </row>
    <row r="54" spans="1:3" x14ac:dyDescent="0.25">
      <c r="A54" s="190"/>
      <c r="B54" s="12" t="s">
        <v>670</v>
      </c>
      <c r="C54" s="23">
        <v>4</v>
      </c>
    </row>
    <row r="55" spans="1:3" x14ac:dyDescent="0.25">
      <c r="A55" s="188" t="s">
        <v>671</v>
      </c>
      <c r="B55" s="12" t="s">
        <v>672</v>
      </c>
      <c r="C55" s="23">
        <v>96</v>
      </c>
    </row>
    <row r="56" spans="1:3" x14ac:dyDescent="0.25">
      <c r="A56" s="189"/>
      <c r="B56" s="12" t="s">
        <v>673</v>
      </c>
      <c r="C56" s="23">
        <v>9</v>
      </c>
    </row>
    <row r="57" spans="1:3" x14ac:dyDescent="0.25">
      <c r="A57" s="189"/>
      <c r="B57" s="12" t="s">
        <v>674</v>
      </c>
      <c r="C57" s="23">
        <v>1</v>
      </c>
    </row>
    <row r="58" spans="1:3" x14ac:dyDescent="0.25">
      <c r="A58" s="189"/>
      <c r="B58" s="12" t="s">
        <v>675</v>
      </c>
      <c r="C58" s="23">
        <v>48</v>
      </c>
    </row>
    <row r="59" spans="1:3" x14ac:dyDescent="0.25">
      <c r="A59" s="190"/>
      <c r="B59" s="15" t="s">
        <v>670</v>
      </c>
      <c r="C59" s="33">
        <v>26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39</v>
      </c>
    </row>
    <row r="62" spans="1:3" ht="16.7" customHeight="1" x14ac:dyDescent="0.25">
      <c r="A62" s="11" t="s">
        <v>678</v>
      </c>
      <c r="B62" s="18"/>
      <c r="C62" s="23">
        <v>1</v>
      </c>
    </row>
    <row r="63" spans="1:3" ht="16.7" customHeight="1" x14ac:dyDescent="0.25">
      <c r="A63" s="11" t="s">
        <v>679</v>
      </c>
      <c r="B63" s="18"/>
      <c r="C63" s="23">
        <v>61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14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8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13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20</v>
      </c>
    </row>
    <row r="6" spans="1:3" x14ac:dyDescent="0.25">
      <c r="A6" s="200"/>
      <c r="B6" s="37" t="s">
        <v>287</v>
      </c>
      <c r="C6" s="38">
        <v>25</v>
      </c>
    </row>
    <row r="7" spans="1:3" x14ac:dyDescent="0.25">
      <c r="A7" s="200"/>
      <c r="B7" s="37" t="s">
        <v>693</v>
      </c>
      <c r="C7" s="38">
        <v>26</v>
      </c>
    </row>
    <row r="8" spans="1:3" x14ac:dyDescent="0.25">
      <c r="A8" s="200"/>
      <c r="B8" s="37" t="s">
        <v>694</v>
      </c>
      <c r="C8" s="38">
        <v>0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24</v>
      </c>
    </row>
    <row r="13" spans="1:3" x14ac:dyDescent="0.25">
      <c r="A13" s="200"/>
      <c r="B13" s="37" t="s">
        <v>699</v>
      </c>
      <c r="C13" s="38">
        <v>6</v>
      </c>
    </row>
    <row r="14" spans="1:3" x14ac:dyDescent="0.25">
      <c r="A14" s="200"/>
      <c r="B14" s="37" t="s">
        <v>700</v>
      </c>
      <c r="C14" s="38">
        <v>11</v>
      </c>
    </row>
    <row r="15" spans="1:3" x14ac:dyDescent="0.25">
      <c r="A15" s="201"/>
      <c r="B15" s="39" t="s">
        <v>701</v>
      </c>
      <c r="C15" s="40">
        <v>20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1</v>
      </c>
    </row>
    <row r="18" spans="1:3" ht="16.7" customHeight="1" x14ac:dyDescent="0.25">
      <c r="A18" s="36" t="s">
        <v>704</v>
      </c>
      <c r="B18" s="18"/>
      <c r="C18" s="38">
        <v>4</v>
      </c>
    </row>
    <row r="19" spans="1:3" ht="16.7" customHeight="1" x14ac:dyDescent="0.25">
      <c r="A19" s="36" t="s">
        <v>705</v>
      </c>
      <c r="B19" s="18"/>
      <c r="C19" s="38">
        <v>2</v>
      </c>
    </row>
    <row r="20" spans="1:3" ht="16.7" customHeight="1" x14ac:dyDescent="0.25">
      <c r="A20" s="36" t="s">
        <v>706</v>
      </c>
      <c r="B20" s="18"/>
      <c r="C20" s="38">
        <v>2</v>
      </c>
    </row>
    <row r="21" spans="1:3" ht="16.7" customHeight="1" x14ac:dyDescent="0.25">
      <c r="A21" s="36" t="s">
        <v>707</v>
      </c>
      <c r="B21" s="18"/>
      <c r="C21" s="38">
        <v>21</v>
      </c>
    </row>
    <row r="22" spans="1:3" ht="16.7" customHeight="1" x14ac:dyDescent="0.25">
      <c r="A22" s="36" t="s">
        <v>708</v>
      </c>
      <c r="B22" s="18"/>
      <c r="C22" s="38">
        <v>6</v>
      </c>
    </row>
    <row r="23" spans="1:3" ht="16.7" customHeight="1" x14ac:dyDescent="0.25">
      <c r="A23" s="36" t="s">
        <v>709</v>
      </c>
      <c r="B23" s="18"/>
      <c r="C23" s="38">
        <v>9</v>
      </c>
    </row>
    <row r="24" spans="1:3" ht="16.7" customHeight="1" x14ac:dyDescent="0.25">
      <c r="A24" s="36" t="s">
        <v>710</v>
      </c>
      <c r="B24" s="18"/>
      <c r="C24" s="38">
        <v>0</v>
      </c>
    </row>
    <row r="25" spans="1:3" ht="16.7" customHeight="1" x14ac:dyDescent="0.25">
      <c r="A25" s="36" t="s">
        <v>711</v>
      </c>
      <c r="B25" s="18"/>
      <c r="C25" s="38">
        <v>0</v>
      </c>
    </row>
    <row r="26" spans="1:3" ht="16.7" customHeight="1" x14ac:dyDescent="0.25">
      <c r="A26" s="36" t="s">
        <v>712</v>
      </c>
      <c r="B26" s="19"/>
      <c r="C26" s="40">
        <v>0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1</v>
      </c>
    </row>
    <row r="30" spans="1:3" ht="16.7" customHeight="1" x14ac:dyDescent="0.25">
      <c r="A30" s="36" t="s">
        <v>715</v>
      </c>
      <c r="B30" s="18"/>
      <c r="C30" s="38">
        <v>0</v>
      </c>
    </row>
    <row r="31" spans="1:3" ht="16.7" customHeight="1" x14ac:dyDescent="0.25">
      <c r="A31" s="36" t="s">
        <v>716</v>
      </c>
      <c r="B31" s="18"/>
      <c r="C31" s="38">
        <v>8</v>
      </c>
    </row>
    <row r="32" spans="1:3" ht="16.7" customHeight="1" x14ac:dyDescent="0.25">
      <c r="A32" s="36" t="s">
        <v>717</v>
      </c>
      <c r="B32" s="18"/>
      <c r="C32" s="38">
        <v>8</v>
      </c>
    </row>
    <row r="33" spans="1:6" ht="16.7" customHeight="1" x14ac:dyDescent="0.25">
      <c r="A33" s="36" t="s">
        <v>718</v>
      </c>
      <c r="B33" s="18"/>
      <c r="C33" s="38">
        <v>0</v>
      </c>
    </row>
    <row r="34" spans="1:6" ht="16.7" customHeight="1" x14ac:dyDescent="0.25">
      <c r="A34" s="36" t="s">
        <v>719</v>
      </c>
      <c r="B34" s="18"/>
      <c r="C34" s="38">
        <v>8</v>
      </c>
    </row>
    <row r="35" spans="1:6" ht="16.7" customHeight="1" x14ac:dyDescent="0.25">
      <c r="A35" s="36" t="s">
        <v>720</v>
      </c>
      <c r="B35" s="18"/>
      <c r="C35" s="38">
        <v>0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1</v>
      </c>
      <c r="D44" s="42">
        <v>0</v>
      </c>
      <c r="E44" s="42">
        <v>0</v>
      </c>
      <c r="F44" s="38">
        <v>0</v>
      </c>
    </row>
    <row r="45" spans="1:6" x14ac:dyDescent="0.25">
      <c r="A45" s="200"/>
      <c r="B45" s="37" t="s">
        <v>728</v>
      </c>
      <c r="C45" s="42">
        <v>30</v>
      </c>
      <c r="D45" s="42">
        <v>10</v>
      </c>
      <c r="E45" s="42">
        <v>4</v>
      </c>
      <c r="F45" s="38">
        <v>5</v>
      </c>
    </row>
    <row r="46" spans="1:6" x14ac:dyDescent="0.25">
      <c r="A46" s="200"/>
      <c r="B46" s="37" t="s">
        <v>729</v>
      </c>
      <c r="C46" s="42">
        <v>2</v>
      </c>
      <c r="D46" s="42">
        <v>3</v>
      </c>
      <c r="E46" s="42">
        <v>0</v>
      </c>
      <c r="F46" s="38">
        <v>0</v>
      </c>
    </row>
    <row r="47" spans="1:6" x14ac:dyDescent="0.25">
      <c r="A47" s="200"/>
      <c r="B47" s="37" t="s">
        <v>730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0</v>
      </c>
      <c r="D49" s="42">
        <v>2</v>
      </c>
      <c r="E49" s="42">
        <v>0</v>
      </c>
      <c r="F49" s="38">
        <v>0</v>
      </c>
    </row>
    <row r="50" spans="1:6" x14ac:dyDescent="0.25">
      <c r="A50" s="200"/>
      <c r="B50" s="37" t="s">
        <v>733</v>
      </c>
      <c r="C50" s="42">
        <v>1</v>
      </c>
      <c r="D50" s="42">
        <v>0</v>
      </c>
      <c r="E50" s="42">
        <v>0</v>
      </c>
      <c r="F50" s="38">
        <v>0</v>
      </c>
    </row>
    <row r="51" spans="1:6" x14ac:dyDescent="0.25">
      <c r="A51" s="200"/>
      <c r="B51" s="37" t="s">
        <v>734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11</v>
      </c>
      <c r="D56" s="42">
        <v>9</v>
      </c>
      <c r="E56" s="42">
        <v>5</v>
      </c>
      <c r="F56" s="38">
        <v>1</v>
      </c>
    </row>
    <row r="57" spans="1:6" x14ac:dyDescent="0.25">
      <c r="A57" s="200"/>
      <c r="B57" s="37" t="s">
        <v>739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45</v>
      </c>
      <c r="D59" s="43">
        <v>24</v>
      </c>
      <c r="E59" s="43">
        <v>9</v>
      </c>
      <c r="F59" s="43">
        <v>6</v>
      </c>
    </row>
    <row r="60" spans="1:6" x14ac:dyDescent="0.25">
      <c r="A60" s="199" t="s">
        <v>638</v>
      </c>
      <c r="B60" s="37" t="s">
        <v>742</v>
      </c>
      <c r="C60" s="42">
        <v>0</v>
      </c>
      <c r="D60" s="42">
        <v>0</v>
      </c>
      <c r="E60" s="42">
        <v>2</v>
      </c>
      <c r="F60" s="38">
        <v>0</v>
      </c>
    </row>
    <row r="61" spans="1:6" x14ac:dyDescent="0.25">
      <c r="A61" s="200"/>
      <c r="B61" s="37" t="s">
        <v>743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0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0</v>
      </c>
      <c r="D63" s="43">
        <v>0</v>
      </c>
      <c r="E63" s="43">
        <v>2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110</v>
      </c>
    </row>
    <row r="6" spans="1:3" x14ac:dyDescent="0.25">
      <c r="A6" s="189"/>
      <c r="B6" s="12" t="s">
        <v>692</v>
      </c>
      <c r="C6" s="23">
        <v>42</v>
      </c>
    </row>
    <row r="7" spans="1:3" x14ac:dyDescent="0.25">
      <c r="A7" s="189"/>
      <c r="B7" s="12" t="s">
        <v>749</v>
      </c>
      <c r="C7" s="23">
        <v>259</v>
      </c>
    </row>
    <row r="8" spans="1:3" x14ac:dyDescent="0.25">
      <c r="A8" s="189"/>
      <c r="B8" s="12" t="s">
        <v>750</v>
      </c>
      <c r="C8" s="23">
        <v>110</v>
      </c>
    </row>
    <row r="9" spans="1:3" x14ac:dyDescent="0.25">
      <c r="A9" s="189"/>
      <c r="B9" s="12" t="s">
        <v>694</v>
      </c>
      <c r="C9" s="23">
        <v>1</v>
      </c>
    </row>
    <row r="10" spans="1:3" x14ac:dyDescent="0.25">
      <c r="A10" s="189"/>
      <c r="B10" s="12" t="s">
        <v>695</v>
      </c>
      <c r="C10" s="23">
        <v>1</v>
      </c>
    </row>
    <row r="11" spans="1:3" x14ac:dyDescent="0.25">
      <c r="A11" s="189"/>
      <c r="B11" s="12" t="s">
        <v>751</v>
      </c>
      <c r="C11" s="23">
        <v>0</v>
      </c>
    </row>
    <row r="12" spans="1:3" x14ac:dyDescent="0.25">
      <c r="A12" s="190"/>
      <c r="B12" s="15" t="s">
        <v>752</v>
      </c>
      <c r="C12" s="33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175</v>
      </c>
    </row>
    <row r="15" spans="1:3" ht="16.7" customHeight="1" x14ac:dyDescent="0.25">
      <c r="A15" s="11" t="s">
        <v>755</v>
      </c>
      <c r="B15" s="18"/>
      <c r="C15" s="23">
        <v>62</v>
      </c>
    </row>
    <row r="16" spans="1:3" ht="16.7" customHeight="1" x14ac:dyDescent="0.25">
      <c r="A16" s="11" t="s">
        <v>756</v>
      </c>
      <c r="B16" s="18"/>
      <c r="C16" s="23">
        <v>18</v>
      </c>
    </row>
    <row r="17" spans="1:3" ht="16.7" customHeight="1" x14ac:dyDescent="0.25">
      <c r="A17" s="11" t="s">
        <v>757</v>
      </c>
      <c r="B17" s="19"/>
      <c r="C17" s="33">
        <v>67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70</v>
      </c>
    </row>
    <row r="23" spans="1:3" ht="16.7" customHeight="1" x14ac:dyDescent="0.25">
      <c r="A23" s="11" t="s">
        <v>704</v>
      </c>
      <c r="B23" s="18"/>
      <c r="C23" s="23">
        <v>19</v>
      </c>
    </row>
    <row r="24" spans="1:3" ht="16.7" customHeight="1" x14ac:dyDescent="0.25">
      <c r="A24" s="11" t="s">
        <v>705</v>
      </c>
      <c r="B24" s="18"/>
      <c r="C24" s="23">
        <v>90</v>
      </c>
    </row>
    <row r="25" spans="1:3" ht="16.7" customHeight="1" x14ac:dyDescent="0.25">
      <c r="A25" s="11" t="s">
        <v>706</v>
      </c>
      <c r="B25" s="18"/>
      <c r="C25" s="23">
        <v>160</v>
      </c>
    </row>
    <row r="26" spans="1:3" ht="16.7" customHeight="1" x14ac:dyDescent="0.25">
      <c r="A26" s="11" t="s">
        <v>761</v>
      </c>
      <c r="B26" s="19"/>
      <c r="C26" s="33">
        <v>0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35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3</v>
      </c>
    </row>
    <row r="33" spans="1:3" ht="16.7" customHeight="1" x14ac:dyDescent="0.25">
      <c r="A33" s="11" t="s">
        <v>766</v>
      </c>
      <c r="B33" s="18"/>
      <c r="C33" s="23">
        <v>3</v>
      </c>
    </row>
    <row r="34" spans="1:3" ht="16.7" customHeight="1" x14ac:dyDescent="0.25">
      <c r="A34" s="11" t="s">
        <v>767</v>
      </c>
      <c r="B34" s="18"/>
      <c r="C34" s="23">
        <v>97</v>
      </c>
    </row>
    <row r="35" spans="1:3" ht="16.7" customHeight="1" x14ac:dyDescent="0.25">
      <c r="A35" s="11" t="s">
        <v>718</v>
      </c>
      <c r="B35" s="18"/>
      <c r="C35" s="23">
        <v>12</v>
      </c>
    </row>
    <row r="36" spans="1:3" ht="16.7" customHeight="1" x14ac:dyDescent="0.25">
      <c r="A36" s="11" t="s">
        <v>768</v>
      </c>
      <c r="B36" s="18"/>
      <c r="C36" s="23">
        <v>60</v>
      </c>
    </row>
    <row r="37" spans="1:3" ht="16.7" customHeight="1" x14ac:dyDescent="0.25">
      <c r="A37" s="11" t="s">
        <v>769</v>
      </c>
      <c r="B37" s="18"/>
      <c r="C37" s="23">
        <v>25</v>
      </c>
    </row>
    <row r="38" spans="1:3" ht="16.7" customHeight="1" x14ac:dyDescent="0.25">
      <c r="A38" s="11" t="s">
        <v>770</v>
      </c>
      <c r="B38" s="19"/>
      <c r="C38" s="33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7</v>
      </c>
    </row>
    <row r="46" spans="1:3" x14ac:dyDescent="0.25">
      <c r="A46" s="189"/>
      <c r="B46" s="12" t="s">
        <v>119</v>
      </c>
      <c r="C46" s="23">
        <v>6</v>
      </c>
    </row>
    <row r="47" spans="1:3" x14ac:dyDescent="0.25">
      <c r="A47" s="189"/>
      <c r="B47" s="12" t="s">
        <v>778</v>
      </c>
      <c r="C47" s="23">
        <v>21</v>
      </c>
    </row>
    <row r="48" spans="1:3" x14ac:dyDescent="0.25">
      <c r="A48" s="190"/>
      <c r="B48" s="15" t="s">
        <v>779</v>
      </c>
      <c r="C48" s="33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0</v>
      </c>
      <c r="D52" s="13">
        <v>0</v>
      </c>
      <c r="E52" s="13">
        <v>1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4</v>
      </c>
      <c r="D56" s="13">
        <v>1</v>
      </c>
      <c r="E56" s="13">
        <v>0</v>
      </c>
      <c r="F56" s="23">
        <v>0</v>
      </c>
    </row>
    <row r="57" spans="1:6" x14ac:dyDescent="0.25">
      <c r="A57" s="189"/>
      <c r="B57" s="12" t="s">
        <v>780</v>
      </c>
      <c r="C57" s="13">
        <v>194</v>
      </c>
      <c r="D57" s="13">
        <v>77</v>
      </c>
      <c r="E57" s="13">
        <v>20</v>
      </c>
      <c r="F57" s="23">
        <v>14</v>
      </c>
    </row>
    <row r="58" spans="1:6" x14ac:dyDescent="0.25">
      <c r="A58" s="189"/>
      <c r="B58" s="12" t="s">
        <v>781</v>
      </c>
      <c r="C58" s="13">
        <v>22</v>
      </c>
      <c r="D58" s="13">
        <v>3</v>
      </c>
      <c r="E58" s="13">
        <v>4</v>
      </c>
      <c r="F58" s="23">
        <v>0</v>
      </c>
    </row>
    <row r="59" spans="1:6" x14ac:dyDescent="0.25">
      <c r="A59" s="189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89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89"/>
      <c r="B61" s="12" t="s">
        <v>783</v>
      </c>
      <c r="C61" s="13">
        <v>47</v>
      </c>
      <c r="D61" s="13">
        <v>36</v>
      </c>
      <c r="E61" s="13">
        <v>12</v>
      </c>
      <c r="F61" s="23">
        <v>2</v>
      </c>
    </row>
    <row r="62" spans="1:6" x14ac:dyDescent="0.25">
      <c r="A62" s="189"/>
      <c r="B62" s="12" t="s">
        <v>784</v>
      </c>
      <c r="C62" s="13">
        <v>0</v>
      </c>
      <c r="D62" s="13">
        <v>1</v>
      </c>
      <c r="E62" s="13">
        <v>0</v>
      </c>
      <c r="F62" s="23">
        <v>0</v>
      </c>
    </row>
    <row r="63" spans="1:6" x14ac:dyDescent="0.25">
      <c r="A63" s="189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89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0</v>
      </c>
      <c r="D66" s="13">
        <v>1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89"/>
      <c r="B68" s="12" t="s">
        <v>785</v>
      </c>
      <c r="C68" s="13">
        <v>48</v>
      </c>
      <c r="D68" s="13">
        <v>22</v>
      </c>
      <c r="E68" s="13">
        <v>18</v>
      </c>
      <c r="F68" s="23">
        <v>2</v>
      </c>
    </row>
    <row r="69" spans="1:6" x14ac:dyDescent="0.25">
      <c r="A69" s="189"/>
      <c r="B69" s="12" t="s">
        <v>786</v>
      </c>
      <c r="C69" s="13">
        <v>24</v>
      </c>
      <c r="D69" s="13">
        <v>9</v>
      </c>
      <c r="E69" s="13">
        <v>8</v>
      </c>
      <c r="F69" s="23">
        <v>0</v>
      </c>
    </row>
    <row r="70" spans="1:6" x14ac:dyDescent="0.25">
      <c r="A70" s="189"/>
      <c r="B70" s="12" t="s">
        <v>739</v>
      </c>
      <c r="C70" s="13">
        <v>35</v>
      </c>
      <c r="D70" s="13">
        <v>25</v>
      </c>
      <c r="E70" s="13">
        <v>18</v>
      </c>
      <c r="F70" s="23">
        <v>0</v>
      </c>
    </row>
    <row r="71" spans="1:6" x14ac:dyDescent="0.25">
      <c r="A71" s="190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374</v>
      </c>
      <c r="D72" s="45">
        <v>175</v>
      </c>
      <c r="E72" s="45">
        <v>81</v>
      </c>
      <c r="F72" s="45">
        <v>18</v>
      </c>
    </row>
    <row r="73" spans="1:6" x14ac:dyDescent="0.25">
      <c r="A73" s="188" t="s">
        <v>787</v>
      </c>
      <c r="B73" s="12" t="s">
        <v>742</v>
      </c>
      <c r="C73" s="13">
        <v>3</v>
      </c>
      <c r="D73" s="13">
        <v>0</v>
      </c>
      <c r="E73" s="13">
        <v>3</v>
      </c>
      <c r="F73" s="23">
        <v>0</v>
      </c>
    </row>
    <row r="74" spans="1:6" x14ac:dyDescent="0.25">
      <c r="A74" s="189"/>
      <c r="B74" s="12" t="s">
        <v>743</v>
      </c>
      <c r="C74" s="13">
        <v>2</v>
      </c>
      <c r="D74" s="13">
        <v>0</v>
      </c>
      <c r="E74" s="13">
        <v>2</v>
      </c>
      <c r="F74" s="23">
        <v>0</v>
      </c>
    </row>
    <row r="75" spans="1:6" x14ac:dyDescent="0.25">
      <c r="A75" s="190"/>
      <c r="B75" s="12" t="s">
        <v>105</v>
      </c>
      <c r="C75" s="13">
        <v>3</v>
      </c>
      <c r="D75" s="13">
        <v>0</v>
      </c>
      <c r="E75" s="13">
        <v>1</v>
      </c>
      <c r="F75" s="23">
        <v>0</v>
      </c>
    </row>
    <row r="76" spans="1:6" ht="16.7" customHeight="1" x14ac:dyDescent="0.25">
      <c r="A76" s="202" t="s">
        <v>788</v>
      </c>
      <c r="B76" s="203"/>
      <c r="C76" s="45">
        <v>8</v>
      </c>
      <c r="D76" s="45">
        <v>0</v>
      </c>
      <c r="E76" s="45">
        <v>6</v>
      </c>
      <c r="F76" s="45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533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5</v>
      </c>
    </row>
    <row r="16" spans="1:3" ht="16.7" customHeight="1" x14ac:dyDescent="0.25">
      <c r="A16" s="11" t="s">
        <v>800</v>
      </c>
      <c r="B16" s="18"/>
      <c r="C16" s="23">
        <v>49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16</v>
      </c>
    </row>
    <row r="20" spans="1:3" ht="16.7" customHeight="1" x14ac:dyDescent="0.25">
      <c r="A20" s="11" t="s">
        <v>804</v>
      </c>
      <c r="B20" s="18"/>
      <c r="C20" s="23">
        <v>8</v>
      </c>
    </row>
    <row r="21" spans="1:3" ht="16.7" customHeight="1" x14ac:dyDescent="0.25">
      <c r="A21" s="11" t="s">
        <v>805</v>
      </c>
      <c r="B21" s="18"/>
      <c r="C21" s="23">
        <v>5</v>
      </c>
    </row>
    <row r="22" spans="1:3" ht="16.7" customHeight="1" x14ac:dyDescent="0.25">
      <c r="A22" s="11" t="s">
        <v>806</v>
      </c>
      <c r="B22" s="19"/>
      <c r="C22" s="33">
        <v>3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7</v>
      </c>
    </row>
    <row r="25" spans="1:3" ht="16.7" customHeight="1" x14ac:dyDescent="0.25">
      <c r="A25" s="11" t="s">
        <v>809</v>
      </c>
      <c r="B25" s="18"/>
      <c r="C25" s="23">
        <v>8</v>
      </c>
    </row>
    <row r="26" spans="1:3" ht="16.7" customHeight="1" x14ac:dyDescent="0.25">
      <c r="A26" s="11" t="s">
        <v>810</v>
      </c>
      <c r="B26" s="19"/>
      <c r="C26" s="33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23</v>
      </c>
    </row>
    <row r="6" spans="1:3" ht="16.7" customHeight="1" x14ac:dyDescent="0.25">
      <c r="A6" s="11" t="s">
        <v>814</v>
      </c>
      <c r="B6" s="18"/>
      <c r="C6" s="23">
        <v>4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2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10</v>
      </c>
    </row>
    <row r="14" spans="1:3" ht="16.7" customHeight="1" x14ac:dyDescent="0.25">
      <c r="A14" s="11" t="s">
        <v>821</v>
      </c>
      <c r="B14" s="18"/>
      <c r="C14" s="23">
        <v>5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4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7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2</v>
      </c>
    </row>
    <row r="54" spans="1:3" ht="16.7" customHeight="1" x14ac:dyDescent="0.25">
      <c r="A54" s="11" t="s">
        <v>837</v>
      </c>
      <c r="B54" s="19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143</v>
      </c>
      <c r="C5" s="29">
        <v>140</v>
      </c>
      <c r="D5" s="30">
        <v>2.1428571428571401E-2</v>
      </c>
      <c r="E5" s="29">
        <v>204</v>
      </c>
      <c r="F5" s="29">
        <v>179</v>
      </c>
      <c r="G5" s="29">
        <v>117</v>
      </c>
      <c r="H5" s="29">
        <v>118</v>
      </c>
      <c r="I5" s="29">
        <v>0</v>
      </c>
      <c r="J5" s="29">
        <v>0</v>
      </c>
      <c r="K5" s="29">
        <v>0</v>
      </c>
      <c r="L5" s="29">
        <v>0</v>
      </c>
      <c r="M5" s="29">
        <v>76</v>
      </c>
      <c r="N5" s="29">
        <v>0</v>
      </c>
      <c r="O5" s="29">
        <v>258</v>
      </c>
    </row>
    <row r="6" spans="1:15" x14ac:dyDescent="0.25">
      <c r="A6" s="12" t="s">
        <v>473</v>
      </c>
      <c r="B6" s="13">
        <v>3</v>
      </c>
      <c r="C6" s="13">
        <v>0</v>
      </c>
      <c r="D6" s="31">
        <v>0</v>
      </c>
      <c r="E6" s="13">
        <v>2</v>
      </c>
      <c r="F6" s="13">
        <v>1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474</v>
      </c>
      <c r="B7" s="13">
        <v>78</v>
      </c>
      <c r="C7" s="13">
        <v>77</v>
      </c>
      <c r="D7" s="31">
        <v>1.2987012987013E-2</v>
      </c>
      <c r="E7" s="13">
        <v>121</v>
      </c>
      <c r="F7" s="13">
        <v>113</v>
      </c>
      <c r="G7" s="13">
        <v>75</v>
      </c>
      <c r="H7" s="13">
        <v>74</v>
      </c>
      <c r="I7" s="13">
        <v>0</v>
      </c>
      <c r="J7" s="13">
        <v>0</v>
      </c>
      <c r="K7" s="13">
        <v>0</v>
      </c>
      <c r="L7" s="13">
        <v>0</v>
      </c>
      <c r="M7" s="13">
        <v>70</v>
      </c>
      <c r="N7" s="13">
        <v>0</v>
      </c>
      <c r="O7" s="23">
        <v>168</v>
      </c>
    </row>
    <row r="8" spans="1:15" x14ac:dyDescent="0.25">
      <c r="A8" s="12" t="s">
        <v>475</v>
      </c>
      <c r="B8" s="13">
        <v>9</v>
      </c>
      <c r="C8" s="13">
        <v>12</v>
      </c>
      <c r="D8" s="31">
        <v>-0.25</v>
      </c>
      <c r="E8" s="13">
        <v>1</v>
      </c>
      <c r="F8" s="13">
        <v>0</v>
      </c>
      <c r="G8" s="13">
        <v>1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476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3</v>
      </c>
      <c r="C10" s="13">
        <v>3</v>
      </c>
      <c r="D10" s="31">
        <v>0</v>
      </c>
      <c r="E10" s="13">
        <v>6</v>
      </c>
      <c r="F10" s="13">
        <v>6</v>
      </c>
      <c r="G10" s="13">
        <v>1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8</v>
      </c>
    </row>
    <row r="11" spans="1:15" x14ac:dyDescent="0.25">
      <c r="A11" s="12" t="s">
        <v>478</v>
      </c>
      <c r="B11" s="13">
        <v>50</v>
      </c>
      <c r="C11" s="13">
        <v>44</v>
      </c>
      <c r="D11" s="31">
        <v>0.13636363636363599</v>
      </c>
      <c r="E11" s="13">
        <v>74</v>
      </c>
      <c r="F11" s="13">
        <v>59</v>
      </c>
      <c r="G11" s="13">
        <v>39</v>
      </c>
      <c r="H11" s="13">
        <v>36</v>
      </c>
      <c r="I11" s="13">
        <v>0</v>
      </c>
      <c r="J11" s="13">
        <v>0</v>
      </c>
      <c r="K11" s="13">
        <v>0</v>
      </c>
      <c r="L11" s="13">
        <v>0</v>
      </c>
      <c r="M11" s="13">
        <v>6</v>
      </c>
      <c r="N11" s="13">
        <v>0</v>
      </c>
      <c r="O11" s="23">
        <v>80</v>
      </c>
    </row>
    <row r="12" spans="1:15" x14ac:dyDescent="0.25">
      <c r="A12" s="15" t="s">
        <v>479</v>
      </c>
      <c r="B12" s="16">
        <v>0</v>
      </c>
      <c r="C12" s="16">
        <v>4</v>
      </c>
      <c r="D12" s="46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2018-04-19T08:48:18Z</dcterms:created>
  <dcterms:modified xsi:type="dcterms:W3CDTF">2018-05-08T09:31:06Z</dcterms:modified>
</cp:coreProperties>
</file>