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D80" i="12" s="1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E42" i="12" s="1"/>
  <c r="D38" i="12"/>
  <c r="L37" i="12"/>
  <c r="K37" i="12"/>
  <c r="J37" i="12"/>
  <c r="I37" i="12"/>
  <c r="H37" i="12"/>
  <c r="H42" i="12" s="1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F42" i="12" l="1"/>
  <c r="D42" i="12"/>
  <c r="K42" i="12"/>
  <c r="J42" i="12"/>
  <c r="I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<sst xmlns="http://schemas.openxmlformats.org/spreadsheetml/2006/main" count="1883" uniqueCount="1089">
  <si>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</si>
  <si>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</si>
  <si>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</si>
  <si>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</si>
  <si>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</si>
  <si>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</si>
  <si>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Bizkaia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</si>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</sst>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2226</c:v>
                </c:pt>
                <c:pt idx="1">
                  <c:v>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1618</c:v>
                </c:pt>
                <c:pt idx="1">
                  <c:v>2061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95</c:v>
                </c:pt>
                <c:pt idx="1">
                  <c:v>2375</c:v>
                </c:pt>
                <c:pt idx="2">
                  <c:v>1209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1042</c:v>
                </c:pt>
                <c:pt idx="1">
                  <c:v>1141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12220</c:v>
                </c:pt>
                <c:pt idx="1">
                  <c:v>1459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1106</c:v>
              </c:pt>
              <c:pt idx="1">
                <c:v>3637</c:v>
              </c:pt>
              <c:pt idx="2">
                <c:v>30</c:v>
              </c:pt>
              <c:pt idx="3">
                <c:v>6</c:v>
              </c:pt>
              <c:pt idx="4">
                <c:v>625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2104</c:v>
              </c:pt>
              <c:pt idx="1">
                <c:v>3059</c:v>
              </c:pt>
              <c:pt idx="2">
                <c:v>155</c:v>
              </c:pt>
              <c:pt idx="3">
                <c:v>24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40</c:v>
              </c:pt>
              <c:pt idx="2">
                <c:v>13</c:v>
              </c:pt>
              <c:pt idx="3">
                <c:v>10</c:v>
              </c:pt>
              <c:pt idx="4">
                <c:v>40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62</c:v>
              </c:pt>
              <c:pt idx="2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6018</c:v>
              </c:pt>
              <c:pt idx="1">
                <c:v>32</c:v>
              </c:pt>
              <c:pt idx="2">
                <c:v>488</c:v>
              </c:pt>
              <c:pt idx="3">
                <c:v>14</c:v>
              </c:pt>
              <c:pt idx="4">
                <c:v>376</c:v>
              </c:pt>
              <c:pt idx="5">
                <c:v>36</c:v>
              </c:pt>
              <c:pt idx="6">
                <c:v>73</c:v>
              </c:pt>
              <c:pt idx="7">
                <c:v>724</c:v>
              </c:pt>
              <c:pt idx="8">
                <c:v>1822</c:v>
              </c:pt>
              <c:pt idx="9">
                <c:v>4295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</c:v>
              </c:pt>
              <c:pt idx="1">
                <c:v>60</c:v>
              </c:pt>
              <c:pt idx="2">
                <c:v>885</c:v>
              </c:pt>
              <c:pt idx="3">
                <c:v>1490</c:v>
              </c:pt>
              <c:pt idx="4">
                <c:v>698</c:v>
              </c:pt>
              <c:pt idx="5">
                <c:v>511</c:v>
              </c:pt>
              <c:pt idx="6">
                <c:v>659</c:v>
              </c:pt>
              <c:pt idx="7">
                <c:v>818</c:v>
              </c:pt>
              <c:pt idx="8">
                <c:v>251</c:v>
              </c:pt>
              <c:pt idx="9">
                <c:v>600</c:v>
              </c:pt>
              <c:pt idx="10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71</c:v>
                </c:pt>
                <c:pt idx="1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2268</c:v>
              </c:pt>
              <c:pt idx="1">
                <c:v>1750</c:v>
              </c:pt>
              <c:pt idx="2">
                <c:v>858</c:v>
              </c:pt>
              <c:pt idx="3">
                <c:v>300</c:v>
              </c:pt>
              <c:pt idx="4">
                <c:v>237</c:v>
              </c:pt>
              <c:pt idx="5">
                <c:v>661</c:v>
              </c:pt>
              <c:pt idx="6">
                <c:v>6867</c:v>
              </c:pt>
              <c:pt idx="7">
                <c:v>291</c:v>
              </c:pt>
              <c:pt idx="8">
                <c:v>868</c:v>
              </c:pt>
              <c:pt idx="9">
                <c:v>152</c:v>
              </c:pt>
              <c:pt idx="10">
                <c:v>1150</c:v>
              </c:pt>
              <c:pt idx="11">
                <c:v>392</c:v>
              </c:pt>
              <c:pt idx="12">
                <c:v>1907</c:v>
              </c:pt>
              <c:pt idx="13">
                <c:v>173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120</c:v>
              </c:pt>
              <c:pt idx="1">
                <c:v>1192</c:v>
              </c:pt>
              <c:pt idx="2">
                <c:v>224</c:v>
              </c:pt>
              <c:pt idx="3">
                <c:v>251</c:v>
              </c:pt>
              <c:pt idx="4">
                <c:v>1312</c:v>
              </c:pt>
              <c:pt idx="5">
                <c:v>284</c:v>
              </c:pt>
              <c:pt idx="6">
                <c:v>72</c:v>
              </c:pt>
              <c:pt idx="7">
                <c:v>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</c:v>
              </c:pt>
              <c:pt idx="1">
                <c:v>280</c:v>
              </c:pt>
              <c:pt idx="2">
                <c:v>205</c:v>
              </c:pt>
              <c:pt idx="3">
                <c:v>47</c:v>
              </c:pt>
              <c:pt idx="4">
                <c:v>145</c:v>
              </c:pt>
              <c:pt idx="5">
                <c:v>227</c:v>
              </c:pt>
              <c:pt idx="6">
                <c:v>1151</c:v>
              </c:pt>
              <c:pt idx="7">
                <c:v>183</c:v>
              </c:pt>
              <c:pt idx="8">
                <c:v>46</c:v>
              </c:pt>
              <c:pt idx="9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456</c:v>
              </c:pt>
              <c:pt idx="1">
                <c:v>391</c:v>
              </c:pt>
              <c:pt idx="2">
                <c:v>205</c:v>
              </c:pt>
              <c:pt idx="3">
                <c:v>51</c:v>
              </c:pt>
              <c:pt idx="4">
                <c:v>116</c:v>
              </c:pt>
              <c:pt idx="5">
                <c:v>1555</c:v>
              </c:pt>
              <c:pt idx="6">
                <c:v>224</c:v>
              </c:pt>
              <c:pt idx="7">
                <c:v>376</c:v>
              </c:pt>
              <c:pt idx="8">
                <c:v>386</c:v>
              </c:pt>
              <c:pt idx="9">
                <c:v>226</c:v>
              </c:pt>
              <c:pt idx="10">
                <c:v>81</c:v>
              </c:pt>
              <c:pt idx="11">
                <c:v>126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478</c:v>
              </c:pt>
              <c:pt idx="1">
                <c:v>203</c:v>
              </c:pt>
              <c:pt idx="2">
                <c:v>121</c:v>
              </c:pt>
              <c:pt idx="3">
                <c:v>1280</c:v>
              </c:pt>
              <c:pt idx="4">
                <c:v>208</c:v>
              </c:pt>
              <c:pt idx="5">
                <c:v>409</c:v>
              </c:pt>
              <c:pt idx="6">
                <c:v>333</c:v>
              </c:pt>
              <c:pt idx="7">
                <c:v>254</c:v>
              </c:pt>
              <c:pt idx="8">
                <c:v>174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21</c:v>
              </c:pt>
              <c:pt idx="1">
                <c:v>1</c:v>
              </c:pt>
              <c:pt idx="2">
                <c:v>4</c:v>
              </c:pt>
              <c:pt idx="3">
                <c:v>16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3</c:v>
              </c:pt>
              <c:pt idx="2">
                <c:v>7</c:v>
              </c:pt>
              <c:pt idx="3">
                <c:v>20</c:v>
              </c:pt>
              <c:pt idx="4">
                <c:v>1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Orden público</c:v>
                </c:pt>
                <c:pt idx="6">
                  <c:v>Leyes especiales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Aux!$F$2:$F$8</c:f>
              <c:strCache>
                <c:ptCount val="7"/>
                <c:pt idx="0">
                  <c:v>Violencia doméstica/género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Medio ambiente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24</c:v>
              </c:pt>
              <c:pt idx="2">
                <c:v>25</c:v>
              </c:pt>
              <c:pt idx="3">
                <c:v>11</c:v>
              </c:pt>
              <c:pt idx="4">
                <c:v>19</c:v>
              </c:pt>
              <c:pt idx="5">
                <c:v>15</c:v>
              </c:pt>
              <c:pt idx="6">
                <c:v>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184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</c:v>
              </c:pt>
              <c:pt idx="1">
                <c:v>1</c:v>
              </c:pt>
              <c:pt idx="2">
                <c:v>2</c:v>
              </c:pt>
              <c:pt idx="3">
                <c:v>5</c:v>
              </c:pt>
              <c:pt idx="4">
                <c:v>5</c:v>
              </c:pt>
              <c:pt idx="5">
                <c:v>23</c:v>
              </c:pt>
              <c:pt idx="6">
                <c:v>4</c:v>
              </c:pt>
              <c:pt idx="7">
                <c:v>4</c:v>
              </c:pt>
              <c:pt idx="8">
                <c:v>1</c:v>
              </c:pt>
              <c:pt idx="9">
                <c:v>5</c:v>
              </c:pt>
              <c:pt idx="1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1224</c:v>
              </c:pt>
              <c:pt idx="1">
                <c:v>573</c:v>
              </c:pt>
              <c:pt idx="2">
                <c:v>1172</c:v>
              </c:pt>
              <c:pt idx="3">
                <c:v>145</c:v>
              </c:pt>
              <c:pt idx="4">
                <c:v>119</c:v>
              </c:pt>
              <c:pt idx="5">
                <c:v>3432</c:v>
              </c:pt>
              <c:pt idx="6">
                <c:v>163</c:v>
              </c:pt>
              <c:pt idx="7">
                <c:v>1526</c:v>
              </c:pt>
              <c:pt idx="8">
                <c:v>489</c:v>
              </c:pt>
              <c:pt idx="9">
                <c:v>235</c:v>
              </c:pt>
              <c:pt idx="10">
                <c:v>125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47</c:v>
                </c:pt>
                <c:pt idx="1">
                  <c:v>63</c:v>
                </c:pt>
                <c:pt idx="2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65</c:v>
                </c:pt>
                <c:pt idx="2">
                  <c:v>14</c:v>
                </c:pt>
                <c:pt idx="3">
                  <c:v>134</c:v>
                </c:pt>
                <c:pt idx="4">
                  <c:v>74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500</c:v>
                </c:pt>
                <c:pt idx="1">
                  <c:v>67</c:v>
                </c:pt>
                <c:pt idx="2">
                  <c:v>1</c:v>
                </c:pt>
                <c:pt idx="3">
                  <c:v>277</c:v>
                </c:pt>
                <c:pt idx="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1">
                  <c:v>62</c:v>
                </c:pt>
                <c:pt idx="2">
                  <c:v>11</c:v>
                </c:pt>
                <c:pt idx="3">
                  <c:v>8</c:v>
                </c:pt>
                <c:pt idx="4">
                  <c:v>36</c:v>
                </c:pt>
                <c:pt idx="5">
                  <c:v>129</c:v>
                </c:pt>
                <c:pt idx="6">
                  <c:v>47</c:v>
                </c:pt>
                <c:pt idx="7">
                  <c:v>36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19</c:v>
                </c:pt>
                <c:pt idx="12">
                  <c:v>82</c:v>
                </c:pt>
                <c:pt idx="13">
                  <c:v>7</c:v>
                </c:pt>
                <c:pt idx="14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133</c:v>
                </c:pt>
                <c:pt idx="1">
                  <c:v>294</c:v>
                </c:pt>
                <c:pt idx="2">
                  <c:v>376</c:v>
                </c:pt>
                <c:pt idx="3">
                  <c:v>3</c:v>
                </c:pt>
                <c:pt idx="4">
                  <c:v>29</c:v>
                </c:pt>
                <c:pt idx="5">
                  <c:v>1</c:v>
                </c:pt>
                <c:pt idx="6">
                  <c:v>1</c:v>
                </c:pt>
                <c:pt idx="7">
                  <c:v>11</c:v>
                </c:pt>
                <c:pt idx="8">
                  <c:v>3</c:v>
                </c:pt>
                <c:pt idx="9">
                  <c:v>0</c:v>
                </c:pt>
                <c:pt idx="10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1297</c:v>
                </c:pt>
                <c:pt idx="1">
                  <c:v>131</c:v>
                </c:pt>
                <c:pt idx="2">
                  <c:v>168</c:v>
                </c:pt>
                <c:pt idx="3">
                  <c:v>350</c:v>
                </c:pt>
                <c:pt idx="4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3</c:v>
                </c:pt>
                <c:pt idx="1">
                  <c:v>42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</c:v>
                </c:pt>
                <c:pt idx="1">
                  <c:v>58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169</c:v>
                </c:pt>
                <c:pt idx="1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38</c:v>
                </c:pt>
                <c:pt idx="1">
                  <c:v>75</c:v>
                </c:pt>
                <c:pt idx="2">
                  <c:v>84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803</c:v>
              </c:pt>
              <c:pt idx="1">
                <c:v>155</c:v>
              </c:pt>
              <c:pt idx="2">
                <c:v>18</c:v>
              </c:pt>
              <c:pt idx="3">
                <c:v>1</c:v>
              </c:pt>
              <c:pt idx="4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198</c:v>
              </c:pt>
              <c:pt idx="1">
                <c:v>35</c:v>
              </c:pt>
              <c:pt idx="2">
                <c:v>4</c:v>
              </c:pt>
              <c:pt idx="3">
                <c:v>1</c:v>
              </c:pt>
              <c:pt idx="4">
                <c:v>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71</c:v>
              </c:pt>
              <c:pt idx="1">
                <c:v>48</c:v>
              </c:pt>
              <c:pt idx="2">
                <c:v>32</c:v>
              </c:pt>
              <c:pt idx="3">
                <c:v>72</c:v>
              </c:pt>
              <c:pt idx="4">
                <c:v>279</c:v>
              </c:pt>
              <c:pt idx="5">
                <c:v>293</c:v>
              </c:pt>
              <c:pt idx="6">
                <c:v>11</c:v>
              </c:pt>
              <c:pt idx="7">
                <c:v>6</c:v>
              </c:pt>
              <c:pt idx="8">
                <c:v>351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499</c:v>
                </c:pt>
                <c:pt idx="1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39</c:v>
                </c:pt>
                <c:pt idx="1">
                  <c:v>272</c:v>
                </c:pt>
                <c:pt idx="2">
                  <c:v>324</c:v>
                </c:pt>
                <c:pt idx="3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2022</c:v>
              </c:pt>
              <c:pt idx="1">
                <c:v>253</c:v>
              </c:pt>
              <c:pt idx="2">
                <c:v>17</c:v>
              </c:pt>
              <c:pt idx="3">
                <c:v>1</c:v>
              </c:pt>
              <c:pt idx="4">
                <c:v>433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339</c:v>
              </c:pt>
              <c:pt idx="2">
                <c:v>11</c:v>
              </c:pt>
              <c:pt idx="3">
                <c:v>239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417</c:v>
              </c:pt>
              <c:pt idx="1">
                <c:v>221</c:v>
              </c:pt>
              <c:pt idx="2">
                <c:v>353</c:v>
              </c:pt>
              <c:pt idx="3">
                <c:v>520</c:v>
              </c:pt>
              <c:pt idx="4">
                <c:v>321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4372</c:v>
                </c:pt>
                <c:pt idx="1">
                  <c:v>2470</c:v>
                </c:pt>
                <c:pt idx="2">
                  <c:v>5249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3136"/>
        <c:axId val="82000064"/>
      </c:barChart>
      <c:catAx>
        <c:axId val="8156313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00064"/>
        <c:crosses val="autoZero"/>
        <c:auto val="1"/>
        <c:lblAlgn val="ctr"/>
        <c:lblOffset val="100"/>
        <c:tickMarkSkip val="1"/>
        <c:noMultiLvlLbl val="0"/>
      </c:catAx>
      <c:valAx>
        <c:axId val="8200006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56313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14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34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439</c:v>
              </c:pt>
              <c:pt idx="2">
                <c:v>21</c:v>
              </c:pt>
              <c:pt idx="3">
                <c:v>5</c:v>
              </c:pt>
              <c:pt idx="4">
                <c:v>23</c:v>
              </c:pt>
              <c:pt idx="5">
                <c:v>325</c:v>
              </c:pt>
              <c:pt idx="6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873</c:v>
              </c:pt>
              <c:pt idx="2">
                <c:v>15</c:v>
              </c:pt>
              <c:pt idx="3">
                <c:v>1</c:v>
              </c:pt>
              <c:pt idx="4">
                <c:v>26</c:v>
              </c:pt>
              <c:pt idx="5">
                <c:v>378</c:v>
              </c:pt>
              <c:pt idx="6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767</c:v>
              </c:pt>
              <c:pt idx="2">
                <c:v>11</c:v>
              </c:pt>
              <c:pt idx="3">
                <c:v>1</c:v>
              </c:pt>
              <c:pt idx="4">
                <c:v>28</c:v>
              </c:pt>
              <c:pt idx="5">
                <c:v>341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158</c:v>
              </c:pt>
              <c:pt idx="1">
                <c:v>11</c:v>
              </c:pt>
              <c:pt idx="2">
                <c:v>1</c:v>
              </c:pt>
              <c:pt idx="3">
                <c:v>30</c:v>
              </c:pt>
              <c:pt idx="4">
                <c:v>162</c:v>
              </c:pt>
              <c:pt idx="5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178</c:v>
              </c:pt>
              <c:pt idx="1">
                <c:v>15</c:v>
              </c:pt>
              <c:pt idx="2">
                <c:v>34</c:v>
              </c:pt>
              <c:pt idx="3">
                <c:v>180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935</c:v>
              </c:pt>
              <c:pt idx="2">
                <c:v>29</c:v>
              </c:pt>
              <c:pt idx="3">
                <c:v>8</c:v>
              </c:pt>
              <c:pt idx="4">
                <c:v>75</c:v>
              </c:pt>
              <c:pt idx="5">
                <c:v>474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852</c:v>
                </c:pt>
                <c:pt idx="1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41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Aux!$AG$2:$AG$3</c:f>
              <c:strCache>
                <c:ptCount val="2"/>
                <c:pt idx="0">
                  <c:v>Condenatorias</c:v>
                </c:pt>
                <c:pt idx="1">
                  <c:v>Absolutorias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5404</c:v>
                </c:pt>
                <c:pt idx="1">
                  <c:v>14942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485</c:v>
                </c:pt>
                <c:pt idx="1">
                  <c:v>554</c:v>
                </c:pt>
                <c:pt idx="2">
                  <c:v>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1790</c:v>
                </c:pt>
                <c:pt idx="1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2854960</xdr:colOff>
      <xdr:row>3</xdr:row>
      <xdr:rowOff>91440</xdr:rowOff>
    </xdr:from>
    <xdr:to>
      <xdr:col>34</xdr:col>
      <xdr:colOff>1938020</xdr:colOff>
      <xdr:row>19</xdr:row>
      <xdr:rowOff>127000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7" t="s">
        <v>0</v>
      </c>
      <c r="B1" s="1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9" t="s">
        <v>97</v>
      </c>
      <c r="D5" s="39" t="s">
        <v>861</v>
      </c>
      <c r="E5" s="40" t="s">
        <v>107</v>
      </c>
    </row>
    <row r="6" spans="1:5" ht="16.649999999999999" customHeight="1" x14ac:dyDescent="0.3">
      <c r="A6" s="11" t="s">
        <v>862</v>
      </c>
      <c r="B6" s="18"/>
      <c r="C6" s="13">
        <v>5</v>
      </c>
      <c r="D6" s="19"/>
      <c r="E6" s="23">
        <v>3</v>
      </c>
    </row>
    <row r="7" spans="1:5" ht="16.649999999999999" customHeight="1" x14ac:dyDescent="0.3">
      <c r="A7" s="11" t="s">
        <v>863</v>
      </c>
      <c r="B7" s="18"/>
      <c r="C7" s="13">
        <v>1</v>
      </c>
      <c r="D7" s="19"/>
      <c r="E7" s="23">
        <v>1</v>
      </c>
    </row>
    <row r="8" spans="1:5" ht="16.649999999999999" customHeight="1" x14ac:dyDescent="0.3">
      <c r="A8" s="11" t="s">
        <v>864</v>
      </c>
      <c r="B8" s="18"/>
      <c r="C8" s="13">
        <v>4</v>
      </c>
      <c r="D8" s="13">
        <v>1</v>
      </c>
      <c r="E8" s="33"/>
    </row>
    <row r="9" spans="1:5" ht="16.649999999999999" customHeight="1" x14ac:dyDescent="0.3">
      <c r="A9" s="11" t="s">
        <v>865</v>
      </c>
      <c r="B9" s="18"/>
      <c r="C9" s="13">
        <v>2</v>
      </c>
      <c r="D9" s="13">
        <v>1</v>
      </c>
      <c r="E9" s="33"/>
    </row>
    <row r="10" spans="1:5" ht="16.649999999999999" customHeight="1" x14ac:dyDescent="0.3">
      <c r="A10" s="11" t="s">
        <v>478</v>
      </c>
      <c r="B10" s="18"/>
      <c r="C10" s="19"/>
      <c r="D10" s="19"/>
      <c r="E10" s="33"/>
    </row>
    <row r="11" spans="1:5" ht="16.649999999999999" customHeight="1" x14ac:dyDescent="0.3">
      <c r="A11" s="11" t="s">
        <v>866</v>
      </c>
      <c r="B11" s="18"/>
      <c r="C11" s="13">
        <v>4</v>
      </c>
      <c r="D11" s="19"/>
      <c r="E11" s="23">
        <v>2</v>
      </c>
    </row>
    <row r="12" spans="1:5" ht="16.649999999999999" customHeight="1" x14ac:dyDescent="0.3">
      <c r="A12" s="189" t="s">
        <v>643</v>
      </c>
      <c r="B12" s="190"/>
      <c r="C12" s="41">
        <v>16</v>
      </c>
      <c r="D12" s="41">
        <v>2</v>
      </c>
      <c r="E12" s="41">
        <v>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7" t="s">
        <v>643</v>
      </c>
      <c r="B18" s="188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9</v>
      </c>
    </row>
    <row r="21" spans="1:3" ht="16.649999999999999" customHeight="1" x14ac:dyDescent="0.3">
      <c r="A21" s="11" t="s">
        <v>863</v>
      </c>
      <c r="B21" s="18"/>
      <c r="C21" s="23">
        <v>0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3</v>
      </c>
    </row>
    <row r="24" spans="1:3" ht="16.649999999999999" customHeight="1" x14ac:dyDescent="0.3">
      <c r="A24" s="11" t="s">
        <v>478</v>
      </c>
      <c r="B24" s="18"/>
      <c r="C24" s="23">
        <v>1</v>
      </c>
    </row>
    <row r="25" spans="1:3" ht="16.649999999999999" customHeight="1" x14ac:dyDescent="0.3">
      <c r="A25" s="11" t="s">
        <v>866</v>
      </c>
      <c r="B25" s="18"/>
      <c r="C25" s="23">
        <v>28</v>
      </c>
    </row>
    <row r="26" spans="1:3" ht="16.649999999999999" customHeight="1" x14ac:dyDescent="0.3">
      <c r="A26" s="187" t="s">
        <v>643</v>
      </c>
      <c r="B26" s="188"/>
      <c r="C26" s="36">
        <v>41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41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7" t="s">
        <v>643</v>
      </c>
      <c r="B38" s="188"/>
      <c r="C38" s="36">
        <v>44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0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3</v>
      </c>
    </row>
    <row r="47" spans="1:3" ht="16.649999999999999" customHeight="1" x14ac:dyDescent="0.3">
      <c r="A47" s="187" t="s">
        <v>643</v>
      </c>
      <c r="B47" s="188"/>
      <c r="C47" s="36">
        <v>3</v>
      </c>
    </row>
    <row r="51" spans="1:3" ht="18.45" customHeight="1" x14ac:dyDescent="0.3">
      <c r="A51" s="5"/>
      <c r="B51" s="6" t="s">
        <v>875</v>
      </c>
    </row>
    <row r="52" spans="1:3" x14ac:dyDescent="0.3">
      <c r="A52" s="178" t="s">
        <v>322</v>
      </c>
      <c r="B52" s="12" t="s">
        <v>75</v>
      </c>
      <c r="C52" s="23">
        <v>2</v>
      </c>
    </row>
    <row r="53" spans="1:3" x14ac:dyDescent="0.3">
      <c r="A53" s="180"/>
      <c r="B53" s="12" t="s">
        <v>76</v>
      </c>
      <c r="C53" s="23">
        <v>4</v>
      </c>
    </row>
    <row r="54" spans="1:3" x14ac:dyDescent="0.3">
      <c r="A54" s="178" t="s">
        <v>876</v>
      </c>
      <c r="B54" s="12" t="s">
        <v>862</v>
      </c>
      <c r="C54" s="33"/>
    </row>
    <row r="55" spans="1:3" x14ac:dyDescent="0.3">
      <c r="A55" s="179"/>
      <c r="B55" s="12" t="s">
        <v>863</v>
      </c>
      <c r="C55" s="33"/>
    </row>
    <row r="56" spans="1:3" x14ac:dyDescent="0.3">
      <c r="A56" s="179"/>
      <c r="B56" s="12" t="s">
        <v>864</v>
      </c>
      <c r="C56" s="33"/>
    </row>
    <row r="57" spans="1:3" x14ac:dyDescent="0.3">
      <c r="A57" s="179"/>
      <c r="B57" s="12" t="s">
        <v>865</v>
      </c>
      <c r="C57" s="33"/>
    </row>
    <row r="58" spans="1:3" x14ac:dyDescent="0.3">
      <c r="A58" s="179"/>
      <c r="B58" s="12" t="s">
        <v>478</v>
      </c>
      <c r="C58" s="33"/>
    </row>
    <row r="59" spans="1:3" x14ac:dyDescent="0.3">
      <c r="A59" s="180"/>
      <c r="B59" s="15" t="s">
        <v>866</v>
      </c>
      <c r="C59" s="34">
        <v>6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8" t="s">
        <v>881</v>
      </c>
      <c r="B6" s="12" t="s">
        <v>882</v>
      </c>
      <c r="C6" s="13">
        <v>12</v>
      </c>
      <c r="D6" s="19"/>
      <c r="E6" s="19"/>
      <c r="F6" s="33"/>
    </row>
    <row r="7" spans="1:6" x14ac:dyDescent="0.3">
      <c r="A7" s="180"/>
      <c r="B7" s="12" t="s">
        <v>883</v>
      </c>
      <c r="C7" s="19"/>
      <c r="D7" s="19"/>
      <c r="E7" s="19"/>
      <c r="F7" s="33"/>
    </row>
    <row r="8" spans="1:6" ht="16.649999999999999" customHeight="1" x14ac:dyDescent="0.3">
      <c r="A8" s="11" t="s">
        <v>884</v>
      </c>
      <c r="B8" s="12" t="s">
        <v>885</v>
      </c>
      <c r="C8" s="19"/>
      <c r="D8" s="19"/>
      <c r="E8" s="19"/>
      <c r="F8" s="33"/>
    </row>
    <row r="9" spans="1:6" x14ac:dyDescent="0.3">
      <c r="A9" s="178" t="s">
        <v>886</v>
      </c>
      <c r="B9" s="12" t="s">
        <v>887</v>
      </c>
      <c r="C9" s="13">
        <v>27</v>
      </c>
      <c r="D9" s="13">
        <v>5</v>
      </c>
      <c r="E9" s="13">
        <v>7</v>
      </c>
      <c r="F9" s="33"/>
    </row>
    <row r="10" spans="1:6" x14ac:dyDescent="0.3">
      <c r="A10" s="179"/>
      <c r="B10" s="12" t="s">
        <v>888</v>
      </c>
      <c r="C10" s="19"/>
      <c r="D10" s="13">
        <v>1</v>
      </c>
      <c r="E10" s="19"/>
      <c r="F10" s="33"/>
    </row>
    <row r="11" spans="1:6" x14ac:dyDescent="0.3">
      <c r="A11" s="180"/>
      <c r="B11" s="12" t="s">
        <v>889</v>
      </c>
      <c r="C11" s="19"/>
      <c r="D11" s="13">
        <v>1</v>
      </c>
      <c r="E11" s="19"/>
      <c r="F11" s="33"/>
    </row>
    <row r="12" spans="1:6" x14ac:dyDescent="0.3">
      <c r="A12" s="178" t="s">
        <v>890</v>
      </c>
      <c r="B12" s="12" t="s">
        <v>891</v>
      </c>
      <c r="C12" s="13">
        <v>1</v>
      </c>
      <c r="D12" s="19"/>
      <c r="E12" s="19"/>
      <c r="F12" s="33"/>
    </row>
    <row r="13" spans="1:6" x14ac:dyDescent="0.3">
      <c r="A13" s="180"/>
      <c r="B13" s="12" t="s">
        <v>892</v>
      </c>
      <c r="C13" s="13">
        <v>26</v>
      </c>
      <c r="D13" s="13">
        <v>2</v>
      </c>
      <c r="E13" s="13">
        <v>1</v>
      </c>
      <c r="F13" s="23">
        <v>1</v>
      </c>
    </row>
    <row r="14" spans="1:6" ht="16.649999999999999" customHeight="1" x14ac:dyDescent="0.3">
      <c r="A14" s="11" t="s">
        <v>893</v>
      </c>
      <c r="B14" s="12" t="s">
        <v>894</v>
      </c>
      <c r="C14" s="19"/>
      <c r="D14" s="19"/>
      <c r="E14" s="19"/>
      <c r="F14" s="33"/>
    </row>
    <row r="15" spans="1:6" x14ac:dyDescent="0.3">
      <c r="A15" s="178" t="s">
        <v>895</v>
      </c>
      <c r="B15" s="12" t="s">
        <v>896</v>
      </c>
      <c r="C15" s="13">
        <v>31</v>
      </c>
      <c r="D15" s="13">
        <v>4</v>
      </c>
      <c r="E15" s="13">
        <v>2</v>
      </c>
      <c r="F15" s="33"/>
    </row>
    <row r="16" spans="1:6" x14ac:dyDescent="0.3">
      <c r="A16" s="179"/>
      <c r="B16" s="12" t="s">
        <v>897</v>
      </c>
      <c r="C16" s="19"/>
      <c r="D16" s="19"/>
      <c r="E16" s="19"/>
      <c r="F16" s="33"/>
    </row>
    <row r="17" spans="1:6" x14ac:dyDescent="0.3">
      <c r="A17" s="179"/>
      <c r="B17" s="12" t="s">
        <v>898</v>
      </c>
      <c r="C17" s="19"/>
      <c r="D17" s="19"/>
      <c r="E17" s="19"/>
      <c r="F17" s="33"/>
    </row>
    <row r="18" spans="1:6" x14ac:dyDescent="0.3">
      <c r="A18" s="179"/>
      <c r="B18" s="12" t="s">
        <v>899</v>
      </c>
      <c r="C18" s="13">
        <v>3</v>
      </c>
      <c r="D18" s="19"/>
      <c r="E18" s="19"/>
      <c r="F18" s="33"/>
    </row>
    <row r="19" spans="1:6" x14ac:dyDescent="0.3">
      <c r="A19" s="180"/>
      <c r="B19" s="12" t="s">
        <v>900</v>
      </c>
      <c r="C19" s="13">
        <v>1</v>
      </c>
      <c r="D19" s="19"/>
      <c r="E19" s="19"/>
      <c r="F19" s="33"/>
    </row>
    <row r="20" spans="1:6" ht="16.649999999999999" customHeight="1" x14ac:dyDescent="0.3">
      <c r="A20" s="11" t="s">
        <v>901</v>
      </c>
      <c r="B20" s="12" t="s">
        <v>902</v>
      </c>
      <c r="C20" s="19"/>
      <c r="D20" s="19"/>
      <c r="E20" s="19"/>
      <c r="F20" s="33"/>
    </row>
    <row r="21" spans="1:6" ht="16.649999999999999" customHeight="1" x14ac:dyDescent="0.3">
      <c r="A21" s="11" t="s">
        <v>903</v>
      </c>
      <c r="B21" s="12" t="s">
        <v>904</v>
      </c>
      <c r="C21" s="19"/>
      <c r="D21" s="19"/>
      <c r="E21" s="19"/>
      <c r="F21" s="33"/>
    </row>
    <row r="22" spans="1:6" ht="16.649999999999999" customHeight="1" x14ac:dyDescent="0.3">
      <c r="A22" s="189" t="s">
        <v>643</v>
      </c>
      <c r="B22" s="190"/>
      <c r="C22" s="41">
        <v>101</v>
      </c>
      <c r="D22" s="41">
        <v>13</v>
      </c>
      <c r="E22" s="41">
        <v>10</v>
      </c>
      <c r="F22" s="41">
        <v>1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1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2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6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7</v>
      </c>
    </row>
    <row r="32" spans="1:6" ht="16.649999999999999" customHeight="1" x14ac:dyDescent="0.3">
      <c r="A32" s="35" t="s">
        <v>643</v>
      </c>
      <c r="B32" s="36">
        <v>17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14</v>
      </c>
    </row>
    <row r="35" spans="1:2" ht="16.649999999999999" customHeight="1" x14ac:dyDescent="0.3">
      <c r="A35" s="11" t="s">
        <v>910</v>
      </c>
      <c r="B35" s="23">
        <v>10</v>
      </c>
    </row>
    <row r="36" spans="1:2" ht="16.649999999999999" customHeight="1" x14ac:dyDescent="0.3">
      <c r="A36" s="35" t="s">
        <v>643</v>
      </c>
      <c r="B36" s="36">
        <v>24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2" customWidth="1"/>
    <col min="2" max="2" width="4.44140625" style="92" customWidth="1"/>
    <col min="3" max="3" width="18.5546875" style="92" customWidth="1"/>
    <col min="4" max="4" width="36.109375" style="92" customWidth="1"/>
    <col min="5" max="5" width="18.5546875" style="92" customWidth="1"/>
    <col min="6" max="6" width="7.44140625" style="92" customWidth="1"/>
    <col min="7" max="7" width="2.6640625" style="92" customWidth="1"/>
    <col min="8" max="8" width="10.109375" style="92" customWidth="1"/>
    <col min="9" max="13" width="11.44140625" style="92"/>
    <col min="14" max="14" width="5.5546875" style="92" customWidth="1"/>
    <col min="15" max="15" width="10.88671875" style="92" customWidth="1"/>
    <col min="16" max="16" width="2.6640625" style="92" customWidth="1"/>
    <col min="17" max="17" width="11.44140625" style="92"/>
    <col min="18" max="19" width="12.6640625" style="92" customWidth="1"/>
    <col min="20" max="23" width="11.44140625" style="92"/>
    <col min="24" max="24" width="2.6640625" style="92" customWidth="1"/>
    <col min="25" max="25" width="6.33203125" style="92" customWidth="1"/>
    <col min="26" max="29" width="13.6640625" style="92" customWidth="1"/>
    <col min="30" max="30" width="11.44140625" style="92"/>
    <col min="31" max="31" width="9.44140625" style="92" customWidth="1"/>
    <col min="32" max="32" width="2.6640625" style="92" customWidth="1"/>
    <col min="33" max="38" width="11.44140625" style="92"/>
    <col min="39" max="39" width="14.44140625" style="92" customWidth="1"/>
    <col min="40" max="40" width="2.6640625" style="92" customWidth="1"/>
    <col min="41" max="41" width="11.44140625" style="92"/>
    <col min="42" max="44" width="19.109375" style="92" customWidth="1"/>
    <col min="45" max="45" width="14.6640625" style="92" customWidth="1"/>
    <col min="46" max="46" width="2.6640625" style="92" customWidth="1"/>
    <col min="47" max="47" width="7" style="92" customWidth="1"/>
    <col min="48" max="48" width="13.88671875" style="92" customWidth="1"/>
    <col min="49" max="53" width="11.44140625" style="92"/>
    <col min="54" max="54" width="5.44140625" style="92" customWidth="1"/>
    <col min="55" max="55" width="2.6640625" style="92" customWidth="1"/>
    <col min="56" max="56" width="11.44140625" style="92"/>
    <col min="57" max="59" width="13.6640625" style="92" customWidth="1"/>
    <col min="60" max="60" width="11.44140625" style="92"/>
    <col min="61" max="61" width="19.109375" style="92" customWidth="1"/>
    <col min="62" max="62" width="2.6640625" style="92" customWidth="1"/>
    <col min="63" max="63" width="7.109375" style="92" customWidth="1"/>
    <col min="64" max="65" width="6.5546875" style="92" customWidth="1"/>
    <col min="66" max="66" width="9" style="92" customWidth="1"/>
    <col min="67" max="68" width="7" style="92" customWidth="1"/>
    <col min="69" max="69" width="8.6640625" style="92" customWidth="1"/>
    <col min="70" max="70" width="6.6640625" style="92" customWidth="1"/>
    <col min="71" max="71" width="9" style="92" customWidth="1"/>
    <col min="72" max="72" width="6.109375" style="92" customWidth="1"/>
    <col min="73" max="73" width="6.6640625" style="92" customWidth="1"/>
    <col min="74" max="74" width="2.6640625" style="92" customWidth="1"/>
    <col min="75" max="75" width="21" style="92" customWidth="1"/>
    <col min="76" max="79" width="11.44140625" style="92"/>
    <col min="80" max="80" width="16.33203125" style="92" customWidth="1"/>
    <col min="81" max="81" width="2.6640625" style="92" customWidth="1"/>
    <col min="82" max="82" width="16.88671875" style="92" customWidth="1"/>
    <col min="83" max="84" width="21" style="92" customWidth="1"/>
    <col min="85" max="87" width="11.44140625" style="92"/>
    <col min="88" max="88" width="2.6640625" style="92" customWidth="1"/>
    <col min="89" max="89" width="15" style="92" customWidth="1"/>
    <col min="90" max="90" width="8.33203125" style="92" customWidth="1"/>
    <col min="91" max="91" width="23.33203125" style="92" customWidth="1"/>
    <col min="92" max="92" width="14.6640625" style="92" customWidth="1"/>
    <col min="93" max="93" width="17.88671875" style="92" customWidth="1"/>
    <col min="94" max="16384" width="11.44140625" style="92"/>
  </cols>
  <sheetData>
    <row r="1" spans="1:92" ht="17.399999999999999" x14ac:dyDescent="0.3">
      <c r="A1" s="90"/>
      <c r="B1" s="91"/>
      <c r="C1" s="195" t="s">
        <v>1002</v>
      </c>
      <c r="D1" s="195"/>
      <c r="E1" s="195"/>
      <c r="G1" s="90"/>
      <c r="P1" s="90"/>
      <c r="X1" s="90"/>
      <c r="AF1" s="90"/>
      <c r="AN1" s="90"/>
      <c r="AT1" s="90"/>
      <c r="BC1" s="90"/>
      <c r="BJ1" s="90"/>
      <c r="BV1" s="90"/>
      <c r="CC1" s="90"/>
      <c r="CJ1" s="90"/>
    </row>
    <row r="2" spans="1:92" s="94" customFormat="1" ht="10.199999999999999" x14ac:dyDescent="0.3">
      <c r="A2" s="93">
        <v>0</v>
      </c>
      <c r="H2" s="95"/>
      <c r="Z2" s="191"/>
      <c r="AA2" s="191"/>
      <c r="AB2" s="191"/>
      <c r="AC2" s="191"/>
      <c r="AH2" s="191"/>
      <c r="AI2" s="191"/>
      <c r="AJ2" s="191"/>
      <c r="AK2" s="191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5"/>
    </row>
    <row r="3" spans="1:92" s="94" customFormat="1" ht="10.199999999999999" x14ac:dyDescent="0.3">
      <c r="Z3" s="191" t="s">
        <v>1004</v>
      </c>
      <c r="AA3" s="191"/>
      <c r="AB3" s="191"/>
      <c r="AC3" s="191"/>
      <c r="AH3" s="191" t="s">
        <v>1005</v>
      </c>
      <c r="AI3" s="191"/>
      <c r="AJ3" s="191"/>
      <c r="AK3" s="191"/>
      <c r="AV3" s="196" t="s">
        <v>819</v>
      </c>
      <c r="AW3" s="196"/>
      <c r="AX3" s="196"/>
      <c r="AY3" s="196"/>
      <c r="AZ3" s="196"/>
      <c r="BA3" s="196"/>
      <c r="CK3" s="95"/>
    </row>
    <row r="4" spans="1:92" s="96" customFormat="1" ht="21.75" customHeight="1" x14ac:dyDescent="0.3">
      <c r="C4" s="191" t="s">
        <v>10</v>
      </c>
      <c r="D4" s="191"/>
      <c r="E4" s="191"/>
      <c r="I4" s="191" t="s">
        <v>33</v>
      </c>
      <c r="J4" s="191"/>
      <c r="K4" s="191"/>
      <c r="L4" s="191"/>
      <c r="M4" s="191"/>
      <c r="Q4" s="191" t="s">
        <v>1006</v>
      </c>
      <c r="R4" s="191"/>
      <c r="S4" s="191"/>
      <c r="T4" s="191"/>
      <c r="U4" s="191"/>
      <c r="V4" s="191"/>
      <c r="AP4" s="191" t="s">
        <v>1007</v>
      </c>
      <c r="AQ4" s="191"/>
      <c r="AR4" s="191"/>
      <c r="BE4" s="191" t="s">
        <v>819</v>
      </c>
      <c r="BF4" s="191"/>
      <c r="BG4" s="191"/>
      <c r="BK4" s="192" t="s">
        <v>177</v>
      </c>
      <c r="BL4" s="193" t="s">
        <v>194</v>
      </c>
      <c r="BM4" s="193" t="s">
        <v>198</v>
      </c>
      <c r="BN4" s="193" t="s">
        <v>153</v>
      </c>
      <c r="BO4" s="193" t="s">
        <v>236</v>
      </c>
      <c r="BP4" s="193" t="s">
        <v>246</v>
      </c>
      <c r="BQ4" s="193" t="s">
        <v>250</v>
      </c>
      <c r="BR4" s="193" t="s">
        <v>264</v>
      </c>
      <c r="BS4" s="194" t="s">
        <v>267</v>
      </c>
      <c r="BT4" s="194" t="s">
        <v>271</v>
      </c>
      <c r="BU4" s="194" t="s">
        <v>284</v>
      </c>
      <c r="BX4" s="191" t="s">
        <v>130</v>
      </c>
      <c r="BY4" s="191"/>
      <c r="BZ4" s="191"/>
      <c r="CE4" s="191" t="s">
        <v>1008</v>
      </c>
      <c r="CF4" s="191"/>
      <c r="CK4" s="191" t="s">
        <v>41</v>
      </c>
      <c r="CL4" s="191"/>
      <c r="CM4" s="191"/>
      <c r="CN4" s="191"/>
    </row>
    <row r="5" spans="1:92" s="96" customFormat="1" ht="14.25" customHeight="1" x14ac:dyDescent="0.3">
      <c r="Z5" s="97" t="s">
        <v>1009</v>
      </c>
      <c r="AA5" s="98" t="s">
        <v>1010</v>
      </c>
      <c r="AB5" s="98" t="s">
        <v>75</v>
      </c>
      <c r="AC5" s="99" t="s">
        <v>75</v>
      </c>
      <c r="AH5" s="97" t="s">
        <v>1009</v>
      </c>
      <c r="AI5" s="98" t="s">
        <v>1010</v>
      </c>
      <c r="AJ5" s="98" t="s">
        <v>75</v>
      </c>
      <c r="AK5" s="99" t="s">
        <v>75</v>
      </c>
      <c r="AV5" s="192" t="s">
        <v>1011</v>
      </c>
      <c r="AW5" s="193" t="s">
        <v>1012</v>
      </c>
      <c r="AX5" s="193" t="s">
        <v>1013</v>
      </c>
      <c r="AY5" s="193" t="s">
        <v>102</v>
      </c>
      <c r="AZ5" s="193" t="s">
        <v>103</v>
      </c>
      <c r="BA5" s="194" t="s">
        <v>104</v>
      </c>
      <c r="BK5" s="192"/>
      <c r="BL5" s="193"/>
      <c r="BM5" s="193"/>
      <c r="BN5" s="193"/>
      <c r="BO5" s="193"/>
      <c r="BP5" s="193"/>
      <c r="BQ5" s="193"/>
      <c r="BR5" s="193"/>
      <c r="BS5" s="194"/>
      <c r="BT5" s="194"/>
      <c r="BU5" s="194"/>
    </row>
    <row r="6" spans="1:92" s="96" customFormat="1" ht="14.25" customHeight="1" x14ac:dyDescent="0.3">
      <c r="C6" s="100" t="s">
        <v>16</v>
      </c>
      <c r="D6" s="101" t="s">
        <v>1014</v>
      </c>
      <c r="E6" s="100" t="s">
        <v>20</v>
      </c>
      <c r="I6" s="102" t="s">
        <v>42</v>
      </c>
      <c r="J6" s="101" t="s">
        <v>1015</v>
      </c>
      <c r="K6" s="101" t="s">
        <v>56</v>
      </c>
      <c r="L6" s="101" t="s">
        <v>58</v>
      </c>
      <c r="M6" s="103" t="s">
        <v>1016</v>
      </c>
      <c r="N6" s="104" t="s">
        <v>1017</v>
      </c>
      <c r="O6" s="104"/>
      <c r="Q6" s="102" t="s">
        <v>1018</v>
      </c>
      <c r="R6" s="101" t="s">
        <v>1019</v>
      </c>
      <c r="S6" s="101" t="s">
        <v>1020</v>
      </c>
      <c r="T6" s="101" t="s">
        <v>712</v>
      </c>
      <c r="U6" s="101" t="s">
        <v>1021</v>
      </c>
      <c r="V6" s="103" t="s">
        <v>193</v>
      </c>
      <c r="Z6" s="105" t="s">
        <v>1022</v>
      </c>
      <c r="AA6" s="106" t="s">
        <v>1022</v>
      </c>
      <c r="AB6" s="106" t="s">
        <v>1023</v>
      </c>
      <c r="AC6" s="107" t="s">
        <v>1024</v>
      </c>
      <c r="AH6" s="105" t="s">
        <v>1022</v>
      </c>
      <c r="AI6" s="106" t="s">
        <v>1022</v>
      </c>
      <c r="AJ6" s="106" t="s">
        <v>1023</v>
      </c>
      <c r="AK6" s="107" t="s">
        <v>1024</v>
      </c>
      <c r="AP6" s="102" t="s">
        <v>1025</v>
      </c>
      <c r="AQ6" s="101" t="s">
        <v>1026</v>
      </c>
      <c r="AR6" s="103" t="s">
        <v>1027</v>
      </c>
      <c r="AV6" s="192"/>
      <c r="AW6" s="193"/>
      <c r="AX6" s="193"/>
      <c r="AY6" s="193"/>
      <c r="AZ6" s="193"/>
      <c r="BA6" s="194"/>
      <c r="BE6" s="102" t="s">
        <v>106</v>
      </c>
      <c r="BF6" s="101" t="s">
        <v>107</v>
      </c>
      <c r="BG6" s="103" t="s">
        <v>1028</v>
      </c>
      <c r="BK6" s="192"/>
      <c r="BL6" s="193"/>
      <c r="BM6" s="193"/>
      <c r="BN6" s="193"/>
      <c r="BO6" s="193"/>
      <c r="BP6" s="193"/>
      <c r="BQ6" s="193"/>
      <c r="BR6" s="193"/>
      <c r="BS6" s="194"/>
      <c r="BT6" s="194"/>
      <c r="BU6" s="194"/>
      <c r="BX6" s="102" t="s">
        <v>177</v>
      </c>
      <c r="BY6" s="101" t="s">
        <v>1029</v>
      </c>
      <c r="BZ6" s="103" t="s">
        <v>104</v>
      </c>
      <c r="CE6" s="102" t="s">
        <v>1030</v>
      </c>
      <c r="CF6" s="103" t="s">
        <v>1031</v>
      </c>
      <c r="CL6" s="102" t="s">
        <v>42</v>
      </c>
      <c r="CM6" s="103" t="s">
        <v>43</v>
      </c>
    </row>
    <row r="7" spans="1:92" s="108" customFormat="1" ht="21" customHeight="1" x14ac:dyDescent="0.3">
      <c r="C7" s="109">
        <f>DatosGenerales!C9</f>
        <v>17838</v>
      </c>
      <c r="D7" s="110">
        <f>SUM(DatosGenerales!C16:C20)</f>
        <v>5404</v>
      </c>
      <c r="E7" s="111">
        <f>SUM(DatosGenerales!C13:C15)</f>
        <v>14942</v>
      </c>
      <c r="I7" s="112">
        <f>DatosGenerales!C27</f>
        <v>3194</v>
      </c>
      <c r="J7" s="110">
        <f>DatosGenerales!C28</f>
        <v>485</v>
      </c>
      <c r="K7" s="109">
        <f>SUM(DatosGenerales!C29:C30)</f>
        <v>554</v>
      </c>
      <c r="L7" s="110">
        <f>DatosGenerales!C32</f>
        <v>2104</v>
      </c>
      <c r="M7" s="109">
        <f>DatosGenerales!C81</f>
        <v>1790</v>
      </c>
      <c r="N7" s="113">
        <f>L7-M7</f>
        <v>314</v>
      </c>
      <c r="O7" s="113"/>
      <c r="Q7" s="114">
        <f>DatosGenerales!C32</f>
        <v>2104</v>
      </c>
      <c r="R7" s="115">
        <f>DatosGenerales!C43</f>
        <v>3059</v>
      </c>
      <c r="S7" s="115">
        <f>DatosGenerales!C44</f>
        <v>155</v>
      </c>
      <c r="T7" s="115">
        <f>DatosGenerales!C55</f>
        <v>24</v>
      </c>
      <c r="U7" s="115">
        <f>DatosGenerales!C66</f>
        <v>7</v>
      </c>
      <c r="V7" s="116">
        <f>SUM(Q7:U7)</f>
        <v>5349</v>
      </c>
      <c r="Z7" s="112">
        <f>SUM(DatosGenerales!C90,DatosGenerales!C91,DatosGenerales!C93)</f>
        <v>2226</v>
      </c>
      <c r="AA7" s="110">
        <f>SUM(DatosGenerales!C92,DatosGenerales!C94)</f>
        <v>799</v>
      </c>
      <c r="AB7" s="110">
        <f>DatosGenerales!C90</f>
        <v>1042</v>
      </c>
      <c r="AC7" s="117">
        <f>DatosGenerales!C91</f>
        <v>1141</v>
      </c>
      <c r="AH7" s="112">
        <f>SUM(DatosGenerales!C98,DatosGenerales!C99,DatosGenerales!C101)</f>
        <v>184</v>
      </c>
      <c r="AI7" s="110">
        <f>SUM(DatosGenerales!C100,DatosGenerales!C102)</f>
        <v>45</v>
      </c>
      <c r="AJ7" s="110">
        <f>DatosGenerales!C98</f>
        <v>71</v>
      </c>
      <c r="AK7" s="117">
        <f>DatosGenerales!C99</f>
        <v>112</v>
      </c>
      <c r="AP7" s="112">
        <f>SUM(DatosGenerales!C114:C115)</f>
        <v>37</v>
      </c>
      <c r="AQ7" s="110">
        <f>SUM(DatosGenerales!C116:C117)</f>
        <v>0</v>
      </c>
      <c r="AR7" s="117">
        <f>SUM(DatosGenerales!C118:C119)</f>
        <v>1</v>
      </c>
      <c r="AV7" s="112">
        <f>DatosGenerales!C123</f>
        <v>7</v>
      </c>
      <c r="AW7" s="110">
        <f>DatosGenerales!C124</f>
        <v>40</v>
      </c>
      <c r="AX7" s="110">
        <f>DatosGenerales!C125</f>
        <v>13</v>
      </c>
      <c r="AY7" s="110">
        <f>DatosGenerales!C126</f>
        <v>10</v>
      </c>
      <c r="AZ7" s="110">
        <f>DatosGenerales!C127</f>
        <v>40</v>
      </c>
      <c r="BA7" s="117">
        <f>DatosGenerales!C128</f>
        <v>1</v>
      </c>
      <c r="BE7" s="112">
        <f>DatosGenerales!C129</f>
        <v>49</v>
      </c>
      <c r="BF7" s="110">
        <f>DatosGenerales!C130</f>
        <v>62</v>
      </c>
      <c r="BG7" s="116">
        <f>DatosGenerales!C132</f>
        <v>18</v>
      </c>
      <c r="BK7" s="112">
        <f>DatosGenerales!C236</f>
        <v>6018</v>
      </c>
      <c r="BL7" s="115">
        <f>DatosGenerales!C240</f>
        <v>32</v>
      </c>
      <c r="BM7" s="115">
        <f>DatosGenerales!C277</f>
        <v>488</v>
      </c>
      <c r="BN7" s="115">
        <f>DatosGenerales!C279</f>
        <v>14</v>
      </c>
      <c r="BO7" s="115">
        <f>DatosGenerales!C289</f>
        <v>376</v>
      </c>
      <c r="BP7" s="115">
        <f>DatosGenerales!C293</f>
        <v>0</v>
      </c>
      <c r="BQ7" s="115">
        <f>DatosGenerales!C307</f>
        <v>36</v>
      </c>
      <c r="BR7" s="115">
        <f>DatosGenerales!C311</f>
        <v>73</v>
      </c>
      <c r="BS7" s="117">
        <f>DatosGenerales!C315</f>
        <v>724</v>
      </c>
      <c r="BT7" s="117">
        <f>DatosGenerales!C329</f>
        <v>1822</v>
      </c>
      <c r="BU7" s="117">
        <f>DatosGenerales!C353</f>
        <v>4295</v>
      </c>
      <c r="BX7" s="112">
        <f>DatosGenerales!C173</f>
        <v>4372</v>
      </c>
      <c r="BY7" s="110">
        <f>DatosGenerales!C174</f>
        <v>2470</v>
      </c>
      <c r="BZ7" s="117">
        <f>DatosGenerales!C175</f>
        <v>5249</v>
      </c>
      <c r="CE7" s="112">
        <f>DatosGenerales!C181</f>
        <v>852</v>
      </c>
      <c r="CF7" s="117">
        <f>DatosGenerales!C184</f>
        <v>272</v>
      </c>
      <c r="CL7" s="112">
        <f>DatosGenerales!C35</f>
        <v>12220</v>
      </c>
      <c r="CM7" s="117">
        <f>DatosGenerales!C36</f>
        <v>1459</v>
      </c>
    </row>
    <row r="8" spans="1:92" x14ac:dyDescent="0.3">
      <c r="B8" s="118"/>
    </row>
    <row r="15" spans="1:92" x14ac:dyDescent="0.3">
      <c r="AV15" s="119"/>
      <c r="AW15" s="119"/>
      <c r="AX15" s="119"/>
      <c r="AY15" s="119"/>
      <c r="AZ15" s="119"/>
      <c r="BA15" s="119"/>
      <c r="BB15" s="119"/>
    </row>
    <row r="16" spans="1:92" ht="12.75" customHeight="1" x14ac:dyDescent="0.3">
      <c r="AV16" s="120"/>
      <c r="AW16" s="120"/>
      <c r="AX16" s="120"/>
      <c r="AY16" s="120"/>
      <c r="AZ16" s="120"/>
      <c r="BA16" s="120"/>
      <c r="BB16" s="119"/>
    </row>
    <row r="17" spans="19:92" x14ac:dyDescent="0.3">
      <c r="AV17" s="120"/>
      <c r="AW17" s="120"/>
      <c r="AX17" s="120"/>
      <c r="AY17" s="120"/>
      <c r="AZ17" s="120"/>
      <c r="BA17" s="120"/>
      <c r="BB17" s="119"/>
    </row>
    <row r="18" spans="19:92" x14ac:dyDescent="0.3">
      <c r="AV18" s="119"/>
      <c r="AW18" s="119"/>
      <c r="AX18" s="119"/>
      <c r="AY18" s="119"/>
      <c r="AZ18" s="119"/>
      <c r="BA18" s="119"/>
      <c r="BB18" s="119"/>
    </row>
    <row r="19" spans="19:92" x14ac:dyDescent="0.3">
      <c r="CN19" s="92" t="s">
        <v>1032</v>
      </c>
    </row>
    <row r="22" spans="19:92" x14ac:dyDescent="0.2">
      <c r="BK22" s="121" t="s">
        <v>1033</v>
      </c>
      <c r="BO22" s="121"/>
    </row>
    <row r="23" spans="19:92" x14ac:dyDescent="0.3">
      <c r="S23" s="122"/>
      <c r="Z23" s="123"/>
      <c r="AH23" s="123"/>
    </row>
    <row r="30" spans="19:92" x14ac:dyDescent="0.3">
      <c r="BJ30" s="124"/>
    </row>
    <row r="31" spans="19:92" s="96" customFormat="1" ht="12.75" customHeight="1" x14ac:dyDescent="0.3">
      <c r="BJ31" s="125"/>
    </row>
    <row r="32" spans="19:92" s="108" customFormat="1" ht="12" x14ac:dyDescent="0.3">
      <c r="BJ32" s="126"/>
    </row>
    <row r="33" spans="62:67" x14ac:dyDescent="0.3">
      <c r="BJ33" s="124"/>
    </row>
    <row r="38" spans="62:67" ht="15.6" x14ac:dyDescent="0.3">
      <c r="BN38" s="127" t="s">
        <v>1034</v>
      </c>
      <c r="BO38" s="128">
        <v>13</v>
      </c>
    </row>
    <row r="41" spans="62:67" x14ac:dyDescent="0.2">
      <c r="BK41" s="121" t="s">
        <v>1035</v>
      </c>
    </row>
    <row r="51" spans="63:73" x14ac:dyDescent="0.3">
      <c r="BK51" s="129" t="s">
        <v>1036</v>
      </c>
      <c r="BL51" s="129" t="s">
        <v>1036</v>
      </c>
      <c r="BM51" s="124"/>
    </row>
    <row r="52" spans="63:73" x14ac:dyDescent="0.3">
      <c r="BK52" s="129" t="s">
        <v>1037</v>
      </c>
      <c r="BL52" s="129" t="s">
        <v>1038</v>
      </c>
      <c r="BM52" s="125"/>
      <c r="BN52" s="96"/>
      <c r="BO52" s="96"/>
      <c r="BP52" s="96"/>
      <c r="BQ52" s="96"/>
      <c r="BR52" s="96"/>
      <c r="BS52" s="96"/>
      <c r="BT52" s="96"/>
      <c r="BU52" s="96"/>
    </row>
    <row r="53" spans="63:73" x14ac:dyDescent="0.3">
      <c r="BK53" s="130">
        <f>SUM(DatosGenerales!C223,DatosGenerales!C225,DatosGenerales!C227)</f>
        <v>1618</v>
      </c>
      <c r="BL53" s="130">
        <f>SUM(DatosGenerales!C224,DatosGenerales!C226,DatosGenerales!C228)</f>
        <v>2061</v>
      </c>
      <c r="BM53" s="126"/>
      <c r="BN53" s="108"/>
      <c r="BO53" s="108"/>
      <c r="BP53" s="108"/>
      <c r="BQ53" s="108"/>
      <c r="BR53" s="108"/>
      <c r="BS53" s="108"/>
      <c r="BT53" s="108"/>
      <c r="BU53" s="108"/>
    </row>
    <row r="55" spans="63:73" x14ac:dyDescent="0.2">
      <c r="BK55" s="121" t="s">
        <v>1039</v>
      </c>
    </row>
    <row r="65" spans="63:71" x14ac:dyDescent="0.3">
      <c r="BK65" s="129" t="s">
        <v>1040</v>
      </c>
      <c r="BL65" s="129" t="s">
        <v>1041</v>
      </c>
      <c r="BM65" s="129" t="s">
        <v>1042</v>
      </c>
      <c r="BN65" s="129"/>
    </row>
    <row r="66" spans="63:71" x14ac:dyDescent="0.3">
      <c r="BK66" s="130">
        <f>SUM(DatosGenerales!C223:C224)</f>
        <v>95</v>
      </c>
      <c r="BL66" s="130">
        <f>SUM(DatosGenerales!C225:C226)</f>
        <v>2375</v>
      </c>
      <c r="BM66" s="130">
        <f>SUM(DatosGenerales!C227:C228)</f>
        <v>1209</v>
      </c>
      <c r="BN66" s="130"/>
      <c r="BO66" s="108"/>
      <c r="BP66" s="108"/>
      <c r="BQ66" s="108"/>
      <c r="BR66" s="108"/>
      <c r="BS66" s="108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2" customWidth="1"/>
    <col min="2" max="2" width="7.88671875" style="132" customWidth="1"/>
    <col min="3" max="3" width="11.44140625" style="132"/>
    <col min="4" max="4" width="12" style="132" customWidth="1"/>
    <col min="5" max="5" width="51" style="132" customWidth="1"/>
    <col min="6" max="6" width="2.6640625" style="132" customWidth="1"/>
    <col min="7" max="7" width="7.88671875" style="132" customWidth="1"/>
    <col min="8" max="9" width="11.44140625" style="132"/>
    <col min="10" max="10" width="51" style="132" customWidth="1"/>
    <col min="11" max="11" width="2.6640625" style="132" customWidth="1"/>
    <col min="12" max="12" width="7.88671875" style="132" customWidth="1"/>
    <col min="13" max="14" width="11.44140625" style="132"/>
    <col min="15" max="15" width="51" style="132" customWidth="1"/>
    <col min="16" max="16" width="2.6640625" style="132" customWidth="1"/>
    <col min="17" max="17" width="7.88671875" style="132" customWidth="1"/>
    <col min="18" max="19" width="11.44140625" style="132"/>
    <col min="20" max="20" width="51" style="132" customWidth="1"/>
    <col min="21" max="21" width="2.6640625" style="132" customWidth="1"/>
    <col min="22" max="22" width="7.88671875" style="132" customWidth="1"/>
    <col min="23" max="24" width="11.44140625" style="132"/>
    <col min="25" max="25" width="51" style="132" customWidth="1"/>
    <col min="26" max="26" width="2.6640625" style="132" customWidth="1"/>
    <col min="27" max="27" width="7.88671875" style="132" customWidth="1"/>
    <col min="28" max="29" width="11.44140625" style="132"/>
    <col min="30" max="30" width="51" style="132" customWidth="1"/>
    <col min="31" max="31" width="2.6640625" style="132" customWidth="1"/>
    <col min="32" max="32" width="7.88671875" style="132" customWidth="1"/>
    <col min="33" max="34" width="11.44140625" style="132"/>
    <col min="35" max="35" width="51" style="132" customWidth="1"/>
    <col min="36" max="36" width="2.6640625" style="132" customWidth="1"/>
    <col min="37" max="37" width="7.88671875" style="132" customWidth="1"/>
    <col min="38" max="39" width="11.44140625" style="132"/>
    <col min="40" max="40" width="51" style="132" customWidth="1"/>
    <col min="41" max="41" width="2.6640625" style="132" customWidth="1"/>
    <col min="42" max="42" width="7.88671875" style="132" customWidth="1"/>
    <col min="43" max="44" width="11.44140625" style="132"/>
    <col min="45" max="45" width="51" style="132" customWidth="1"/>
    <col min="46" max="46" width="2.6640625" style="132" customWidth="1"/>
    <col min="47" max="47" width="7.88671875" style="132" customWidth="1"/>
    <col min="48" max="49" width="11.44140625" style="132"/>
    <col min="50" max="50" width="51" style="132" customWidth="1"/>
    <col min="51" max="51" width="2.6640625" style="132" customWidth="1"/>
    <col min="52" max="52" width="7.88671875" style="132" customWidth="1"/>
    <col min="53" max="54" width="11.44140625" style="132"/>
    <col min="55" max="55" width="51" style="132" customWidth="1"/>
    <col min="56" max="56" width="2.6640625" style="132" customWidth="1"/>
    <col min="57" max="57" width="7.88671875" style="132" customWidth="1"/>
    <col min="58" max="59" width="11.44140625" style="132"/>
    <col min="60" max="60" width="51" style="132" customWidth="1"/>
    <col min="61" max="61" width="2.6640625" style="132" customWidth="1"/>
    <col min="62" max="16384" width="11.44140625" style="132"/>
  </cols>
  <sheetData>
    <row r="1" spans="1:61" ht="18.75" customHeight="1" x14ac:dyDescent="0.25">
      <c r="A1" s="131"/>
      <c r="C1" s="121" t="s">
        <v>1043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F1" s="133"/>
      <c r="BI1" s="131"/>
    </row>
    <row r="2" spans="1:61" x14ac:dyDescent="0.25">
      <c r="BG2" s="134"/>
      <c r="BH2" s="133"/>
    </row>
    <row r="3" spans="1:61" s="121" customFormat="1" ht="11.4" x14ac:dyDescent="0.2">
      <c r="C3" s="121" t="s">
        <v>1044</v>
      </c>
      <c r="H3" s="121" t="s">
        <v>1045</v>
      </c>
      <c r="M3" s="121" t="s">
        <v>1046</v>
      </c>
      <c r="R3" s="121" t="s">
        <v>1047</v>
      </c>
      <c r="W3" s="121" t="s">
        <v>1048</v>
      </c>
      <c r="AB3" s="121" t="s">
        <v>1049</v>
      </c>
      <c r="AG3" s="121" t="s">
        <v>1050</v>
      </c>
      <c r="AL3" s="121" t="s">
        <v>1051</v>
      </c>
      <c r="AQ3" s="121" t="s">
        <v>1052</v>
      </c>
      <c r="AV3" s="121" t="s">
        <v>1053</v>
      </c>
      <c r="BA3" s="121" t="s">
        <v>1054</v>
      </c>
      <c r="BF3" s="121" t="s">
        <v>1055</v>
      </c>
    </row>
    <row r="5" spans="1:61" x14ac:dyDescent="0.25">
      <c r="H5" s="133"/>
      <c r="I5" s="133"/>
      <c r="M5" s="133"/>
      <c r="N5" s="133"/>
      <c r="R5" s="133"/>
      <c r="S5" s="133"/>
      <c r="W5" s="133"/>
      <c r="X5" s="133"/>
      <c r="AB5" s="133"/>
      <c r="AC5" s="133"/>
      <c r="AG5" s="133"/>
      <c r="AH5" s="133"/>
      <c r="AL5" s="133"/>
      <c r="AM5" s="133"/>
      <c r="AQ5" s="133"/>
      <c r="AR5" s="133"/>
      <c r="AV5" s="133"/>
      <c r="AW5" s="133"/>
      <c r="BA5" s="133"/>
      <c r="BB5" s="133"/>
      <c r="BF5" s="133"/>
      <c r="BG5" s="133"/>
    </row>
    <row r="6" spans="1:61" x14ac:dyDescent="0.25">
      <c r="H6" s="133"/>
      <c r="I6" s="133"/>
      <c r="M6" s="133"/>
      <c r="N6" s="133"/>
      <c r="R6" s="133"/>
      <c r="S6" s="133"/>
      <c r="W6" s="133"/>
      <c r="X6" s="133"/>
      <c r="AB6" s="133"/>
      <c r="AC6" s="133"/>
      <c r="AG6" s="133"/>
      <c r="AH6" s="133"/>
      <c r="AL6" s="133"/>
      <c r="AM6" s="133"/>
      <c r="AQ6" s="133"/>
      <c r="AR6" s="133"/>
      <c r="AV6" s="133"/>
      <c r="AW6" s="133"/>
      <c r="BA6" s="133"/>
      <c r="BB6" s="133"/>
      <c r="BF6" s="133"/>
      <c r="BG6" s="133"/>
    </row>
    <row r="7" spans="1:61" x14ac:dyDescent="0.25">
      <c r="AB7" s="133"/>
      <c r="AC7" s="133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6" x14ac:dyDescent="0.3">
      <c r="C25" s="127" t="s">
        <v>1034</v>
      </c>
      <c r="D25" s="128">
        <v>100</v>
      </c>
      <c r="H25" s="127" t="s">
        <v>1034</v>
      </c>
      <c r="I25" s="128">
        <v>50</v>
      </c>
      <c r="M25" s="127" t="s">
        <v>1034</v>
      </c>
      <c r="N25" s="128">
        <v>10</v>
      </c>
      <c r="R25" s="127" t="s">
        <v>1034</v>
      </c>
      <c r="S25" s="128">
        <v>50</v>
      </c>
      <c r="W25" s="127" t="s">
        <v>1034</v>
      </c>
      <c r="X25" s="128">
        <v>50</v>
      </c>
      <c r="AB25" s="127" t="s">
        <v>1034</v>
      </c>
      <c r="AC25" s="128">
        <v>0</v>
      </c>
      <c r="AG25" s="127" t="s">
        <v>1034</v>
      </c>
      <c r="AH25" s="128">
        <v>0</v>
      </c>
      <c r="AL25" s="127" t="s">
        <v>1034</v>
      </c>
      <c r="AM25" s="128">
        <v>0</v>
      </c>
      <c r="AQ25" s="127" t="s">
        <v>1034</v>
      </c>
      <c r="AR25" s="128">
        <v>0</v>
      </c>
      <c r="AV25" s="127" t="s">
        <v>1034</v>
      </c>
      <c r="AW25" s="128">
        <v>10</v>
      </c>
      <c r="BA25" s="127" t="s">
        <v>1034</v>
      </c>
      <c r="BB25" s="128">
        <v>0</v>
      </c>
      <c r="BF25" s="127" t="s">
        <v>1034</v>
      </c>
      <c r="BG25" s="12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2" customWidth="1"/>
    <col min="2" max="2" width="4.44140625" style="92" customWidth="1"/>
    <col min="3" max="8" width="18.6640625" style="92" customWidth="1"/>
    <col min="9" max="9" width="4.44140625" style="92" customWidth="1"/>
    <col min="10" max="10" width="2.6640625" style="92" customWidth="1"/>
    <col min="11" max="11" width="4.5546875" style="92" customWidth="1"/>
    <col min="12" max="12" width="20.6640625" style="92" customWidth="1"/>
    <col min="13" max="13" width="20.5546875" style="92" customWidth="1"/>
    <col min="14" max="16" width="20.6640625" style="92" customWidth="1"/>
    <col min="17" max="17" width="2.6640625" style="92" customWidth="1"/>
    <col min="18" max="18" width="4.5546875" style="92" customWidth="1"/>
    <col min="19" max="27" width="14.6640625" style="92" customWidth="1"/>
    <col min="28" max="28" width="4.5546875" style="92" customWidth="1"/>
    <col min="29" max="29" width="2.6640625" style="92" customWidth="1"/>
    <col min="30" max="30" width="4.5546875" style="92" customWidth="1"/>
    <col min="31" max="38" width="13.6640625" style="92" customWidth="1"/>
    <col min="39" max="39" width="4.5546875" style="92" customWidth="1"/>
    <col min="40" max="40" width="2.6640625" style="92" customWidth="1"/>
    <col min="41" max="41" width="4.5546875" style="92" customWidth="1"/>
    <col min="42" max="47" width="13.6640625" style="92" customWidth="1"/>
    <col min="48" max="48" width="4.5546875" style="92" customWidth="1"/>
    <col min="49" max="16384" width="11.44140625" style="92"/>
  </cols>
  <sheetData>
    <row r="1" spans="1:47" ht="19.649999999999999" customHeight="1" x14ac:dyDescent="0.3">
      <c r="A1" s="90"/>
      <c r="B1" s="91"/>
      <c r="C1" s="201" t="s">
        <v>1056</v>
      </c>
      <c r="D1" s="201"/>
      <c r="E1" s="201"/>
      <c r="F1" s="201"/>
      <c r="G1" s="201"/>
      <c r="H1" s="201"/>
      <c r="J1" s="90"/>
      <c r="Q1" s="90"/>
      <c r="AC1" s="90"/>
      <c r="AN1" s="90"/>
    </row>
    <row r="2" spans="1:47" s="94" customFormat="1" ht="12.45" customHeight="1" x14ac:dyDescent="0.3">
      <c r="I2" s="95"/>
      <c r="S2" s="95"/>
      <c r="T2" s="95"/>
    </row>
    <row r="3" spans="1:47" s="94" customFormat="1" ht="14.85" customHeight="1" x14ac:dyDescent="0.3">
      <c r="I3" s="92"/>
      <c r="L3" s="92"/>
      <c r="M3" s="92"/>
      <c r="N3" s="92"/>
      <c r="O3" s="92"/>
      <c r="P3" s="92"/>
      <c r="S3" s="95"/>
      <c r="T3" s="95"/>
    </row>
    <row r="4" spans="1:47" s="96" customFormat="1" ht="14.25" customHeight="1" x14ac:dyDescent="0.3">
      <c r="C4" s="191" t="s">
        <v>686</v>
      </c>
      <c r="D4" s="191"/>
      <c r="E4" s="191"/>
      <c r="F4" s="191"/>
      <c r="G4" s="191"/>
      <c r="H4" s="191"/>
      <c r="I4" s="92"/>
      <c r="L4" s="191" t="s">
        <v>875</v>
      </c>
      <c r="M4" s="191"/>
      <c r="N4" s="191"/>
      <c r="O4" s="191"/>
      <c r="P4" s="191"/>
      <c r="T4" s="191" t="s">
        <v>662</v>
      </c>
      <c r="U4" s="191"/>
      <c r="V4" s="191"/>
      <c r="W4" s="191"/>
      <c r="X4" s="191"/>
      <c r="Y4" s="191"/>
      <c r="Z4" s="191"/>
      <c r="AA4" s="191"/>
      <c r="AE4" s="191" t="s">
        <v>1057</v>
      </c>
      <c r="AF4" s="191"/>
      <c r="AG4" s="191"/>
      <c r="AH4" s="191"/>
      <c r="AI4" s="191"/>
      <c r="AJ4" s="191"/>
      <c r="AK4" s="191"/>
      <c r="AL4" s="191"/>
      <c r="AP4" s="191" t="s">
        <v>957</v>
      </c>
      <c r="AQ4" s="191"/>
      <c r="AR4" s="191"/>
      <c r="AS4" s="191"/>
      <c r="AT4" s="191"/>
      <c r="AU4" s="191"/>
    </row>
    <row r="5" spans="1:47" s="96" customFormat="1" ht="14.25" customHeight="1" x14ac:dyDescent="0.3">
      <c r="I5" s="92"/>
      <c r="AC5" s="94"/>
      <c r="AN5" s="94"/>
    </row>
    <row r="6" spans="1:47" s="96" customFormat="1" ht="14.25" customHeight="1" x14ac:dyDescent="0.3">
      <c r="I6" s="92"/>
      <c r="L6" s="197" t="s">
        <v>76</v>
      </c>
      <c r="M6" s="198" t="s">
        <v>1058</v>
      </c>
      <c r="N6" s="198" t="s">
        <v>1059</v>
      </c>
      <c r="O6" s="199" t="s">
        <v>683</v>
      </c>
      <c r="P6" s="199"/>
      <c r="Q6" s="136"/>
      <c r="AC6" s="94"/>
      <c r="AN6" s="94"/>
    </row>
    <row r="7" spans="1:47" s="96" customFormat="1" ht="20.85" customHeight="1" x14ac:dyDescent="0.3">
      <c r="C7" s="200" t="s">
        <v>212</v>
      </c>
      <c r="D7" s="100" t="s">
        <v>16</v>
      </c>
      <c r="E7" s="137" t="s">
        <v>687</v>
      </c>
      <c r="F7" s="137" t="s">
        <v>688</v>
      </c>
      <c r="G7" s="103" t="s">
        <v>689</v>
      </c>
      <c r="H7" s="103" t="s">
        <v>690</v>
      </c>
      <c r="I7" s="92"/>
      <c r="K7" s="136"/>
      <c r="L7" s="197"/>
      <c r="M7" s="198"/>
      <c r="N7" s="198"/>
      <c r="O7" s="101" t="s">
        <v>684</v>
      </c>
      <c r="P7" s="103" t="s">
        <v>685</v>
      </c>
      <c r="Q7" s="136"/>
      <c r="S7" s="138" t="s">
        <v>663</v>
      </c>
      <c r="T7" s="139" t="s">
        <v>300</v>
      </c>
      <c r="U7" s="139" t="s">
        <v>1060</v>
      </c>
      <c r="V7" s="139" t="s">
        <v>669</v>
      </c>
      <c r="W7" s="139" t="s">
        <v>670</v>
      </c>
      <c r="X7" s="139" t="s">
        <v>671</v>
      </c>
      <c r="Y7" s="139" t="s">
        <v>1061</v>
      </c>
      <c r="Z7" s="139" t="s">
        <v>672</v>
      </c>
      <c r="AA7" s="138" t="s">
        <v>661</v>
      </c>
      <c r="AE7" s="140" t="s">
        <v>647</v>
      </c>
      <c r="AF7" s="139" t="s">
        <v>331</v>
      </c>
      <c r="AG7" s="139" t="s">
        <v>648</v>
      </c>
      <c r="AH7" s="139" t="s">
        <v>649</v>
      </c>
      <c r="AI7" s="139" t="s">
        <v>650</v>
      </c>
      <c r="AJ7" s="138" t="s">
        <v>651</v>
      </c>
      <c r="AK7" s="139" t="s">
        <v>652</v>
      </c>
      <c r="AL7" s="138" t="s">
        <v>427</v>
      </c>
      <c r="AM7" s="136"/>
      <c r="AP7" s="140" t="s">
        <v>958</v>
      </c>
      <c r="AQ7" s="140" t="s">
        <v>959</v>
      </c>
      <c r="AR7" s="139" t="s">
        <v>960</v>
      </c>
      <c r="AS7" s="139" t="s">
        <v>961</v>
      </c>
      <c r="AT7" s="139" t="s">
        <v>704</v>
      </c>
      <c r="AU7" s="138" t="s">
        <v>962</v>
      </c>
    </row>
    <row r="8" spans="1:47" s="108" customFormat="1" ht="14.85" customHeight="1" x14ac:dyDescent="0.3">
      <c r="C8" s="200"/>
      <c r="D8" s="115">
        <f>DatosMenores!C48</f>
        <v>1297</v>
      </c>
      <c r="E8" s="115">
        <f>DatosMenores!C49</f>
        <v>131</v>
      </c>
      <c r="F8" s="115">
        <f>DatosMenores!C50</f>
        <v>168</v>
      </c>
      <c r="G8" s="115">
        <f>DatosMenores!C51</f>
        <v>350</v>
      </c>
      <c r="H8" s="109">
        <f>DatosMenores!C52</f>
        <v>207</v>
      </c>
      <c r="I8" s="92"/>
      <c r="L8" s="109">
        <f>DatosMenores!C42</f>
        <v>47</v>
      </c>
      <c r="M8" s="110">
        <f>DatosMenores!C43</f>
        <v>63</v>
      </c>
      <c r="N8" s="110">
        <f>DatosMenores!C44</f>
        <v>180</v>
      </c>
      <c r="O8" s="110">
        <f>DatosMenores!C45</f>
        <v>1</v>
      </c>
      <c r="P8" s="111">
        <f>DatosMenores!C46</f>
        <v>0</v>
      </c>
      <c r="S8" s="109">
        <f>DatosMenores!C24</f>
        <v>0</v>
      </c>
      <c r="T8" s="110">
        <f>SUM(DatosMenores!C25:C28)</f>
        <v>65</v>
      </c>
      <c r="U8" s="110">
        <f>DatosMenores!C29</f>
        <v>14</v>
      </c>
      <c r="V8" s="110">
        <f>DatosMenores!C30</f>
        <v>134</v>
      </c>
      <c r="W8" s="110">
        <f>DatosMenores!C31</f>
        <v>74</v>
      </c>
      <c r="X8" s="110">
        <f>DatosMenores!C32</f>
        <v>0</v>
      </c>
      <c r="Y8" s="110">
        <f>DatosMenores!C34</f>
        <v>0</v>
      </c>
      <c r="Z8" s="110">
        <f>DatosMenores!C33</f>
        <v>2</v>
      </c>
      <c r="AA8" s="111">
        <f>DatosMenores!C35</f>
        <v>12</v>
      </c>
      <c r="AC8" s="94"/>
      <c r="AE8" s="114">
        <f>DatosMenores!C5</f>
        <v>0</v>
      </c>
      <c r="AF8" s="115">
        <f>DatosMenores!C6</f>
        <v>62</v>
      </c>
      <c r="AG8" s="115">
        <f>DatosMenores!C7</f>
        <v>11</v>
      </c>
      <c r="AH8" s="115">
        <f>DatosMenores!C8</f>
        <v>8</v>
      </c>
      <c r="AI8" s="115">
        <f>DatosMenores!C9</f>
        <v>36</v>
      </c>
      <c r="AJ8" s="109">
        <f>DatosMenores!C10</f>
        <v>129</v>
      </c>
      <c r="AK8" s="115">
        <f>DatosMenores!C11</f>
        <v>47</v>
      </c>
      <c r="AL8" s="109">
        <f>DatosMenores!C12</f>
        <v>36</v>
      </c>
      <c r="AN8" s="94"/>
      <c r="AP8" s="114">
        <f>DatosMenores!C59</f>
        <v>133</v>
      </c>
      <c r="AQ8" s="114">
        <f>DatosMenores!C60</f>
        <v>294</v>
      </c>
      <c r="AR8" s="115">
        <f>DatosMenores!C61</f>
        <v>376</v>
      </c>
      <c r="AS8" s="115">
        <f>DatosMenores!C64</f>
        <v>3</v>
      </c>
      <c r="AT8" s="115">
        <f>DatosMenores!C65</f>
        <v>29</v>
      </c>
      <c r="AU8" s="109">
        <f>DatosMenores!C66</f>
        <v>1</v>
      </c>
    </row>
    <row r="9" spans="1:47" ht="14.85" customHeight="1" x14ac:dyDescent="0.3">
      <c r="B9" s="118"/>
      <c r="C9" s="200" t="s">
        <v>691</v>
      </c>
      <c r="D9" s="100" t="s">
        <v>692</v>
      </c>
      <c r="E9" s="101" t="s">
        <v>693</v>
      </c>
      <c r="F9" s="103" t="s">
        <v>694</v>
      </c>
      <c r="G9" s="103" t="s">
        <v>695</v>
      </c>
      <c r="H9" s="103" t="s">
        <v>690</v>
      </c>
      <c r="AC9" s="96"/>
      <c r="AE9" s="141"/>
      <c r="AN9" s="96"/>
      <c r="AQ9" s="142"/>
      <c r="AR9" s="143"/>
    </row>
    <row r="10" spans="1:47" ht="29.85" customHeight="1" x14ac:dyDescent="0.3">
      <c r="C10" s="200"/>
      <c r="D10" s="109">
        <f>DatosMenores!C53</f>
        <v>500</v>
      </c>
      <c r="E10" s="110">
        <f>DatosMenores!C54</f>
        <v>67</v>
      </c>
      <c r="F10" s="117">
        <f>DatosMenores!C55</f>
        <v>1</v>
      </c>
      <c r="G10" s="117">
        <f>DatosMenores!C56</f>
        <v>277</v>
      </c>
      <c r="H10" s="117">
        <f>DatosMenores!C57</f>
        <v>113</v>
      </c>
      <c r="AE10" s="140" t="s">
        <v>653</v>
      </c>
      <c r="AF10" s="139" t="s">
        <v>654</v>
      </c>
      <c r="AG10" s="139" t="s">
        <v>497</v>
      </c>
      <c r="AH10" s="139" t="s">
        <v>655</v>
      </c>
      <c r="AI10" s="139" t="s">
        <v>1062</v>
      </c>
      <c r="AJ10" s="139" t="s">
        <v>657</v>
      </c>
      <c r="AK10" s="138" t="s">
        <v>104</v>
      </c>
      <c r="AP10" s="140" t="s">
        <v>233</v>
      </c>
      <c r="AQ10" s="139" t="s">
        <v>963</v>
      </c>
      <c r="AR10" s="139" t="s">
        <v>964</v>
      </c>
      <c r="AS10" s="140" t="s">
        <v>1063</v>
      </c>
      <c r="AT10" s="138" t="s">
        <v>1064</v>
      </c>
    </row>
    <row r="11" spans="1:47" ht="14.85" customHeight="1" x14ac:dyDescent="0.3">
      <c r="AD11" s="119"/>
      <c r="AE11" s="109">
        <f>DatosMenores!C13</f>
        <v>4</v>
      </c>
      <c r="AF11" s="115">
        <f>DatosMenores!C14</f>
        <v>2</v>
      </c>
      <c r="AG11" s="115">
        <f>DatosMenores!C15</f>
        <v>0</v>
      </c>
      <c r="AH11" s="115">
        <f>DatosMenores!C16</f>
        <v>19</v>
      </c>
      <c r="AI11" s="115">
        <f>DatosMenores!C17</f>
        <v>82</v>
      </c>
      <c r="AJ11" s="115">
        <f>DatosMenores!C18</f>
        <v>7</v>
      </c>
      <c r="AK11" s="109">
        <f>DatosMenores!C19</f>
        <v>215</v>
      </c>
      <c r="AP11" s="114">
        <f>DatosMenores!C68</f>
        <v>1</v>
      </c>
      <c r="AQ11" s="115">
        <f>DatosMenores!C67</f>
        <v>11</v>
      </c>
      <c r="AR11" s="115">
        <f>DatosMenores!C69</f>
        <v>3</v>
      </c>
      <c r="AS11" s="114">
        <f>DatosMenores!C62</f>
        <v>0</v>
      </c>
      <c r="AT11" s="109">
        <f>DatosMenores!C63</f>
        <v>69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1065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1070</v>
      </c>
      <c r="D4" s="156">
        <f>DatosViolenciaDoméstica!C5</f>
        <v>217</v>
      </c>
      <c r="E4" s="152"/>
      <c r="F4" s="155" t="s">
        <v>1071</v>
      </c>
      <c r="G4" s="157">
        <f>DatosViolenciaDoméstica!E58</f>
        <v>119</v>
      </c>
      <c r="H4" s="158"/>
    </row>
    <row r="5" spans="1:29" x14ac:dyDescent="0.25">
      <c r="C5" s="155" t="s">
        <v>10</v>
      </c>
      <c r="D5" s="156">
        <f>DatosViolenciaDoméstica!C6</f>
        <v>598</v>
      </c>
      <c r="E5" s="152"/>
      <c r="F5" s="155" t="s">
        <v>1072</v>
      </c>
      <c r="G5" s="159">
        <f>DatosViolenciaDoméstica!F58</f>
        <v>61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56">
        <f>DatosViolenciaDoméstica!C7</f>
        <v>130</v>
      </c>
      <c r="E6" s="152"/>
    </row>
    <row r="7" spans="1:29" x14ac:dyDescent="0.25">
      <c r="C7" s="155" t="s">
        <v>53</v>
      </c>
      <c r="D7" s="156">
        <f>DatosViolenciaDoméstica!C8</f>
        <v>3</v>
      </c>
      <c r="E7" s="152"/>
    </row>
    <row r="8" spans="1:29" ht="26.4" x14ac:dyDescent="0.25">
      <c r="C8" s="155" t="s">
        <v>1074</v>
      </c>
      <c r="D8" s="156">
        <f>DatosViolenciaDoméstica!C9</f>
        <v>6</v>
      </c>
      <c r="E8" s="152"/>
    </row>
    <row r="9" spans="1:29" x14ac:dyDescent="0.25">
      <c r="C9" s="155" t="s">
        <v>1075</v>
      </c>
      <c r="D9" s="156">
        <f>SUM(DatosViolenciaDoméstica!C10:C11)</f>
        <v>4</v>
      </c>
      <c r="E9" s="152"/>
      <c r="G9" s="152"/>
    </row>
    <row r="10" spans="1:29" x14ac:dyDescent="0.25">
      <c r="C10" s="152"/>
      <c r="D10" s="152"/>
      <c r="G10" s="152"/>
    </row>
    <row r="21" spans="6:29" x14ac:dyDescent="0.25">
      <c r="F21" s="161"/>
      <c r="G21" s="161"/>
    </row>
    <row r="22" spans="6:29" s="161" customFormat="1" ht="12.75" customHeight="1" x14ac:dyDescent="0.25">
      <c r="F22" s="162"/>
      <c r="G22" s="162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6:29" s="162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6:29" x14ac:dyDescent="0.25">
      <c r="AB24" s="146"/>
      <c r="AC24" s="146"/>
    </row>
    <row r="25" spans="6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6640625" style="146" customWidth="1"/>
    <col min="4" max="4" width="16.88671875" style="146" customWidth="1"/>
    <col min="5" max="5" width="6.109375" style="146" customWidth="1"/>
    <col min="6" max="6" width="30.664062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" style="148" customWidth="1"/>
    <col min="29" max="29" width="2.6640625" style="148" customWidth="1"/>
    <col min="30" max="16384" width="11.44140625" style="146"/>
  </cols>
  <sheetData>
    <row r="1" spans="1:29" ht="17.399999999999999" x14ac:dyDescent="0.25">
      <c r="A1" s="144"/>
      <c r="B1" s="145"/>
      <c r="C1" s="202" t="s">
        <v>1076</v>
      </c>
      <c r="D1" s="202"/>
      <c r="E1" s="202"/>
      <c r="F1" s="202"/>
      <c r="I1" s="147"/>
      <c r="N1" s="147"/>
      <c r="S1" s="147"/>
      <c r="X1" s="147"/>
      <c r="AC1" s="147"/>
    </row>
    <row r="2" spans="1:29" s="149" customFormat="1" ht="12" x14ac:dyDescent="0.25">
      <c r="C2" s="150"/>
      <c r="F2" s="151"/>
      <c r="G2" s="151"/>
      <c r="H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29" ht="12.9" customHeight="1" x14ac:dyDescent="0.25">
      <c r="C3" s="203" t="s">
        <v>1066</v>
      </c>
      <c r="D3" s="203"/>
      <c r="E3" s="152"/>
      <c r="F3" s="203" t="s">
        <v>875</v>
      </c>
      <c r="G3" s="203"/>
      <c r="H3" s="153"/>
      <c r="I3" s="154"/>
      <c r="J3" s="154"/>
      <c r="K3" s="154" t="s">
        <v>1067</v>
      </c>
      <c r="L3" s="154"/>
      <c r="M3" s="154"/>
      <c r="N3" s="154"/>
      <c r="O3" s="154"/>
      <c r="P3" s="154" t="s">
        <v>1068</v>
      </c>
      <c r="Q3" s="154"/>
      <c r="R3" s="154"/>
      <c r="S3" s="154"/>
      <c r="T3" s="154"/>
      <c r="U3" s="154" t="s">
        <v>1069</v>
      </c>
      <c r="V3" s="154"/>
      <c r="W3" s="154"/>
      <c r="X3" s="154"/>
      <c r="Y3" s="154"/>
      <c r="Z3" s="154" t="s">
        <v>249</v>
      </c>
      <c r="AA3" s="154"/>
      <c r="AB3" s="154"/>
      <c r="AC3" s="154"/>
    </row>
    <row r="4" spans="1:29" x14ac:dyDescent="0.25">
      <c r="C4" s="155" t="s">
        <v>10</v>
      </c>
      <c r="D4" s="156">
        <f>DatosViolenciaGénero!C7</f>
        <v>1899</v>
      </c>
      <c r="E4" s="152"/>
      <c r="F4" s="155" t="s">
        <v>1071</v>
      </c>
      <c r="G4" s="157">
        <f>DatosViolenciaGénero!E71</f>
        <v>305</v>
      </c>
      <c r="H4" s="158"/>
    </row>
    <row r="5" spans="1:29" x14ac:dyDescent="0.25">
      <c r="C5" s="155" t="s">
        <v>33</v>
      </c>
      <c r="D5" s="156">
        <f>DatosViolenciaGénero!C5</f>
        <v>1319</v>
      </c>
      <c r="E5" s="152"/>
      <c r="F5" s="155" t="s">
        <v>1072</v>
      </c>
      <c r="G5" s="157">
        <f>DatosViolenciaGénero!F71</f>
        <v>508</v>
      </c>
      <c r="H5" s="158"/>
      <c r="K5" s="160"/>
      <c r="L5" s="160"/>
      <c r="P5" s="160"/>
      <c r="Q5" s="160"/>
      <c r="U5" s="160"/>
      <c r="V5" s="160"/>
      <c r="Z5" s="160"/>
      <c r="AA5" s="160"/>
    </row>
    <row r="6" spans="1:29" ht="26.4" x14ac:dyDescent="0.25">
      <c r="C6" s="155" t="s">
        <v>1073</v>
      </c>
      <c r="D6" s="166">
        <f>DatosViolenciaGénero!C8</f>
        <v>397</v>
      </c>
      <c r="G6" s="152"/>
    </row>
    <row r="7" spans="1:29" x14ac:dyDescent="0.25">
      <c r="C7" s="155" t="s">
        <v>53</v>
      </c>
      <c r="D7" s="166">
        <f>DatosViolenciaGénero!C9</f>
        <v>5</v>
      </c>
      <c r="E7" s="152"/>
      <c r="F7" s="152"/>
      <c r="G7" s="152"/>
    </row>
    <row r="8" spans="1:29" x14ac:dyDescent="0.25">
      <c r="C8" s="155" t="s">
        <v>1077</v>
      </c>
      <c r="D8" s="156">
        <f>DatosViolenciaGénero!C11</f>
        <v>2</v>
      </c>
      <c r="E8" s="152"/>
    </row>
    <row r="9" spans="1:29" x14ac:dyDescent="0.25">
      <c r="C9" s="155" t="s">
        <v>1078</v>
      </c>
      <c r="D9" s="156">
        <f>DatosViolenciaGénero!C12</f>
        <v>1</v>
      </c>
      <c r="E9" s="152"/>
    </row>
    <row r="10" spans="1:29" x14ac:dyDescent="0.25">
      <c r="C10" s="155" t="s">
        <v>1070</v>
      </c>
      <c r="D10" s="166">
        <f>DatosViolenciaGénero!C6</f>
        <v>175</v>
      </c>
      <c r="G10" s="152"/>
    </row>
    <row r="11" spans="1:29" ht="26.4" x14ac:dyDescent="0.25">
      <c r="C11" s="155" t="s">
        <v>1074</v>
      </c>
      <c r="D11" s="166">
        <f>DatosViolenciaGénero!C10</f>
        <v>7</v>
      </c>
      <c r="G11" s="152"/>
    </row>
    <row r="20" spans="3:29" x14ac:dyDescent="0.25">
      <c r="C20" s="161"/>
      <c r="D20" s="161"/>
    </row>
    <row r="21" spans="3:29" x14ac:dyDescent="0.25">
      <c r="C21" s="162"/>
      <c r="D21" s="162"/>
    </row>
    <row r="22" spans="3:29" s="161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3:29" s="162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3:29" x14ac:dyDescent="0.25">
      <c r="AB24" s="146"/>
      <c r="AC24" s="146"/>
    </row>
    <row r="25" spans="3:29" ht="15.6" x14ac:dyDescent="0.3">
      <c r="I25" s="163"/>
      <c r="J25" s="163"/>
      <c r="K25" s="164" t="s">
        <v>1034</v>
      </c>
      <c r="L25" s="165">
        <v>0</v>
      </c>
      <c r="M25" s="163"/>
      <c r="N25" s="163"/>
      <c r="O25" s="163"/>
      <c r="P25" s="164" t="s">
        <v>1034</v>
      </c>
      <c r="Q25" s="165">
        <v>0</v>
      </c>
      <c r="R25" s="163"/>
      <c r="S25" s="163"/>
      <c r="T25" s="163"/>
      <c r="U25" s="164" t="s">
        <v>1034</v>
      </c>
      <c r="V25" s="165">
        <v>0</v>
      </c>
      <c r="W25" s="163"/>
      <c r="X25" s="163"/>
      <c r="Y25" s="163"/>
      <c r="Z25" s="163"/>
      <c r="AA25" s="163"/>
      <c r="AB25" s="146"/>
      <c r="AC25" s="14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.109375" style="168" customWidth="1"/>
    <col min="16" max="16" width="2.6640625" style="168" customWidth="1"/>
    <col min="17" max="16384" width="11.44140625" style="170"/>
  </cols>
  <sheetData>
    <row r="1" spans="1:16" x14ac:dyDescent="0.25">
      <c r="A1" s="167"/>
      <c r="C1" s="204" t="s">
        <v>1079</v>
      </c>
      <c r="D1" s="204"/>
      <c r="E1" s="204"/>
      <c r="F1" s="167"/>
      <c r="H1" s="169"/>
      <c r="I1" s="169"/>
      <c r="J1" s="169"/>
      <c r="K1" s="167"/>
      <c r="P1" s="167"/>
    </row>
    <row r="2" spans="1:16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9" customHeight="1" x14ac:dyDescent="0.2">
      <c r="A3" s="172"/>
      <c r="B3" s="172"/>
      <c r="C3" s="172" t="s">
        <v>1080</v>
      </c>
      <c r="D3" s="172"/>
      <c r="E3" s="172"/>
      <c r="F3" s="172"/>
      <c r="G3" s="172"/>
      <c r="H3" s="172" t="s">
        <v>1081</v>
      </c>
      <c r="I3" s="172"/>
      <c r="J3" s="172"/>
      <c r="K3" s="172"/>
      <c r="L3" s="172"/>
      <c r="M3" s="172" t="s">
        <v>1082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</row>
    <row r="23" spans="1:16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7" width="7.88671875" style="168" customWidth="1"/>
    <col min="18" max="19" width="11.44140625" style="168"/>
    <col min="20" max="20" width="54" style="168" customWidth="1"/>
    <col min="21" max="21" width="2.6640625" style="168" customWidth="1"/>
    <col min="22" max="22" width="7.88671875" style="168" customWidth="1"/>
    <col min="23" max="24" width="11.44140625" style="168"/>
    <col min="25" max="25" width="54" style="168" customWidth="1"/>
    <col min="26" max="26" width="2.6640625" style="168" customWidth="1"/>
    <col min="27" max="27" width="7.88671875" style="168" customWidth="1"/>
    <col min="28" max="29" width="11.44140625" style="168"/>
    <col min="30" max="30" width="54" style="168" customWidth="1"/>
    <col min="31" max="31" width="2.6640625" style="168" customWidth="1"/>
    <col min="32" max="32" width="7.88671875" style="168" customWidth="1"/>
    <col min="33" max="34" width="11.44140625" style="168"/>
    <col min="35" max="35" width="54" style="168" customWidth="1"/>
    <col min="36" max="36" width="2.6640625" style="168" customWidth="1"/>
    <col min="37" max="37" width="7.88671875" style="168" customWidth="1"/>
    <col min="38" max="39" width="11.44140625" style="168"/>
    <col min="40" max="40" width="54" style="168" customWidth="1"/>
    <col min="41" max="41" width="2.6640625" style="168" customWidth="1"/>
    <col min="42" max="42" width="7.88671875" style="168" customWidth="1"/>
    <col min="43" max="44" width="11.44140625" style="168"/>
    <col min="45" max="45" width="54" style="168" customWidth="1"/>
    <col min="46" max="46" width="2.6640625" style="168" customWidth="1"/>
    <col min="47" max="47" width="7.88671875" style="168" customWidth="1"/>
    <col min="48" max="49" width="11.44140625" style="168"/>
    <col min="50" max="50" width="54" style="168" customWidth="1"/>
    <col min="51" max="51" width="2.6640625" style="168" customWidth="1"/>
    <col min="52" max="52" width="7.88671875" style="168" customWidth="1"/>
    <col min="53" max="54" width="11.44140625" style="168"/>
    <col min="55" max="55" width="54" style="168" customWidth="1"/>
    <col min="56" max="56" width="2.6640625" style="168" customWidth="1"/>
    <col min="57" max="57" width="7.88671875" style="168" customWidth="1"/>
    <col min="58" max="59" width="11.44140625" style="168"/>
    <col min="60" max="60" width="54" style="168" customWidth="1"/>
    <col min="61" max="61" width="2.6640625" style="168" customWidth="1"/>
    <col min="62" max="16384" width="11.44140625" style="170"/>
  </cols>
  <sheetData>
    <row r="1" spans="1:61" x14ac:dyDescent="0.25">
      <c r="A1" s="167"/>
      <c r="C1" s="204" t="s">
        <v>1083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  <c r="R1" s="169"/>
      <c r="S1" s="169"/>
      <c r="T1" s="169"/>
      <c r="U1" s="167"/>
      <c r="W1" s="169"/>
      <c r="X1" s="169"/>
      <c r="Y1" s="169"/>
      <c r="Z1" s="167"/>
      <c r="AB1" s="169"/>
      <c r="AC1" s="169"/>
      <c r="AD1" s="169"/>
      <c r="AE1" s="167"/>
      <c r="AG1" s="169"/>
      <c r="AH1" s="169"/>
      <c r="AI1" s="169"/>
      <c r="AJ1" s="167"/>
      <c r="AL1" s="169"/>
      <c r="AM1" s="169"/>
      <c r="AN1" s="169"/>
      <c r="AO1" s="167"/>
      <c r="AQ1" s="169"/>
      <c r="AR1" s="169"/>
      <c r="AS1" s="169"/>
      <c r="AT1" s="167"/>
      <c r="AV1" s="169"/>
      <c r="AW1" s="169"/>
      <c r="AX1" s="169"/>
      <c r="AY1" s="167"/>
      <c r="BA1" s="169"/>
      <c r="BB1" s="169"/>
      <c r="BC1" s="169"/>
      <c r="BD1" s="167"/>
      <c r="BF1" s="169"/>
      <c r="BG1" s="169"/>
      <c r="BH1" s="169"/>
      <c r="BI1" s="167"/>
    </row>
    <row r="2" spans="1:61" s="171" customFormat="1" ht="12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</row>
    <row r="3" spans="1:61" ht="12.9" customHeight="1" x14ac:dyDescent="0.2">
      <c r="A3" s="172"/>
      <c r="B3" s="172"/>
      <c r="C3" s="172" t="s">
        <v>309</v>
      </c>
      <c r="D3" s="172"/>
      <c r="E3" s="172"/>
      <c r="F3" s="172"/>
      <c r="G3" s="172"/>
      <c r="H3" s="172" t="s">
        <v>912</v>
      </c>
      <c r="I3" s="172"/>
      <c r="J3" s="172"/>
      <c r="K3" s="172"/>
      <c r="L3" s="172"/>
      <c r="M3" s="172" t="s">
        <v>1084</v>
      </c>
      <c r="N3" s="172"/>
      <c r="O3" s="172"/>
      <c r="P3" s="172"/>
      <c r="Q3" s="172"/>
      <c r="R3" s="172" t="s">
        <v>1085</v>
      </c>
      <c r="S3" s="172"/>
      <c r="T3" s="172"/>
      <c r="U3" s="172"/>
      <c r="V3" s="172"/>
      <c r="W3" s="172" t="s">
        <v>1086</v>
      </c>
      <c r="X3" s="172"/>
      <c r="Y3" s="172"/>
      <c r="Z3" s="172"/>
      <c r="AA3" s="172"/>
      <c r="AB3" s="172" t="s">
        <v>916</v>
      </c>
      <c r="AC3" s="172"/>
      <c r="AD3" s="172"/>
      <c r="AE3" s="172"/>
      <c r="AF3" s="172"/>
      <c r="AG3" s="172" t="s">
        <v>917</v>
      </c>
      <c r="AH3" s="172"/>
      <c r="AI3" s="172"/>
      <c r="AJ3" s="172"/>
      <c r="AK3" s="172"/>
      <c r="AL3" s="172" t="s">
        <v>918</v>
      </c>
      <c r="AM3" s="172"/>
      <c r="AN3" s="172"/>
      <c r="AO3" s="172"/>
      <c r="AP3" s="172"/>
      <c r="AQ3" s="172" t="s">
        <v>919</v>
      </c>
      <c r="AR3" s="172"/>
      <c r="AS3" s="172"/>
      <c r="AT3" s="172"/>
      <c r="AU3" s="172"/>
      <c r="AV3" s="172" t="s">
        <v>1082</v>
      </c>
      <c r="AW3" s="172"/>
      <c r="AX3" s="172"/>
      <c r="AY3" s="172"/>
      <c r="AZ3" s="172"/>
      <c r="BA3" s="172" t="s">
        <v>920</v>
      </c>
      <c r="BB3" s="172"/>
      <c r="BC3" s="172"/>
      <c r="BD3" s="172"/>
      <c r="BE3" s="172"/>
      <c r="BF3" s="172" t="s">
        <v>322</v>
      </c>
      <c r="BG3" s="172"/>
      <c r="BH3" s="172"/>
      <c r="BI3" s="172"/>
    </row>
    <row r="5" spans="1:61" x14ac:dyDescent="0.25">
      <c r="C5" s="173"/>
      <c r="D5" s="173"/>
      <c r="H5" s="173"/>
      <c r="I5" s="173"/>
      <c r="M5" s="173"/>
      <c r="N5" s="173"/>
      <c r="R5" s="173"/>
      <c r="S5" s="173"/>
      <c r="W5" s="173"/>
      <c r="X5" s="173"/>
      <c r="AB5" s="173"/>
      <c r="AC5" s="173"/>
      <c r="AG5" s="173"/>
      <c r="AH5" s="173"/>
      <c r="AL5" s="173"/>
      <c r="AM5" s="173"/>
      <c r="AQ5" s="173"/>
      <c r="AR5" s="173"/>
      <c r="AV5" s="173"/>
      <c r="AW5" s="173"/>
      <c r="BA5" s="173"/>
      <c r="BB5" s="173"/>
      <c r="BF5" s="173"/>
      <c r="BG5" s="173"/>
    </row>
    <row r="6" spans="1:61" x14ac:dyDescent="0.25">
      <c r="C6" s="173"/>
      <c r="D6" s="173"/>
      <c r="H6" s="173"/>
      <c r="I6" s="173"/>
      <c r="M6" s="173"/>
      <c r="N6" s="173"/>
      <c r="R6" s="173"/>
      <c r="S6" s="173"/>
      <c r="W6" s="173"/>
      <c r="X6" s="173"/>
      <c r="AB6" s="173"/>
      <c r="AC6" s="173"/>
      <c r="AG6" s="173"/>
      <c r="AH6" s="173"/>
      <c r="AL6" s="173"/>
      <c r="AM6" s="173"/>
      <c r="AQ6" s="173"/>
      <c r="AR6" s="173"/>
      <c r="AV6" s="173"/>
      <c r="AW6" s="173"/>
      <c r="BA6" s="173"/>
      <c r="BB6" s="173"/>
      <c r="BF6" s="173"/>
      <c r="BG6" s="17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4" customFormat="1" ht="12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</row>
    <row r="23" spans="1:61" s="175" customFormat="1" ht="12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</row>
    <row r="25" spans="1:61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  <c r="Q25" s="176"/>
      <c r="R25" s="127" t="s">
        <v>1034</v>
      </c>
      <c r="S25" s="128">
        <v>0</v>
      </c>
      <c r="T25" s="176"/>
      <c r="U25" s="176"/>
      <c r="V25" s="176"/>
      <c r="W25" s="127" t="s">
        <v>1034</v>
      </c>
      <c r="X25" s="128">
        <v>0</v>
      </c>
      <c r="Y25" s="176"/>
      <c r="Z25" s="176"/>
      <c r="AA25" s="176"/>
      <c r="AB25" s="127" t="s">
        <v>1034</v>
      </c>
      <c r="AC25" s="128">
        <v>0</v>
      </c>
      <c r="AD25" s="176"/>
      <c r="AE25" s="176"/>
      <c r="AF25" s="176"/>
      <c r="AG25" s="127" t="s">
        <v>1034</v>
      </c>
      <c r="AH25" s="128">
        <v>0</v>
      </c>
      <c r="AI25" s="176"/>
      <c r="AJ25" s="176"/>
      <c r="AK25" s="176"/>
      <c r="AL25" s="127" t="s">
        <v>1034</v>
      </c>
      <c r="AM25" s="128">
        <v>0</v>
      </c>
      <c r="AN25" s="176"/>
      <c r="AO25" s="176"/>
      <c r="AP25" s="176"/>
      <c r="AQ25" s="127" t="s">
        <v>1034</v>
      </c>
      <c r="AR25" s="128">
        <v>0</v>
      </c>
      <c r="AS25" s="176"/>
      <c r="AT25" s="176"/>
      <c r="AU25" s="176"/>
      <c r="AV25" s="127" t="s">
        <v>1034</v>
      </c>
      <c r="AW25" s="128">
        <v>0</v>
      </c>
      <c r="AX25" s="176"/>
      <c r="AY25" s="176"/>
      <c r="AZ25" s="176"/>
      <c r="BA25" s="127" t="s">
        <v>1034</v>
      </c>
      <c r="BB25" s="128">
        <v>0</v>
      </c>
      <c r="BC25" s="176"/>
      <c r="BD25" s="176"/>
      <c r="BE25" s="176"/>
      <c r="BF25" s="127" t="s">
        <v>1034</v>
      </c>
      <c r="BG25" s="128">
        <v>0</v>
      </c>
      <c r="BH25" s="176"/>
      <c r="BI25" s="17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4" width="11.44140625" style="168"/>
    <col min="5" max="5" width="52.5546875" style="168" customWidth="1"/>
    <col min="6" max="6" width="2.6640625" style="168" customWidth="1"/>
    <col min="7" max="7" width="7.88671875" style="168" customWidth="1"/>
    <col min="8" max="9" width="11.44140625" style="168"/>
    <col min="10" max="10" width="54" style="168" customWidth="1"/>
    <col min="11" max="11" width="2.6640625" style="168" customWidth="1"/>
    <col min="12" max="12" width="7.88671875" style="168" customWidth="1"/>
    <col min="13" max="14" width="11.44140625" style="168"/>
    <col min="15" max="15" width="54" style="168" customWidth="1"/>
    <col min="16" max="16" width="2.6640625" style="168" customWidth="1"/>
    <col min="17" max="16384" width="11.44140625" style="75"/>
  </cols>
  <sheetData>
    <row r="1" spans="1:16" x14ac:dyDescent="0.25">
      <c r="A1" s="167"/>
      <c r="C1" s="204" t="s">
        <v>1087</v>
      </c>
      <c r="D1" s="204"/>
      <c r="E1" s="204"/>
      <c r="F1" s="167"/>
      <c r="H1" s="169"/>
      <c r="I1" s="169"/>
      <c r="J1" s="169"/>
      <c r="K1" s="167"/>
      <c r="M1" s="169"/>
      <c r="N1" s="169"/>
      <c r="O1" s="169"/>
      <c r="P1" s="167"/>
    </row>
    <row r="3" spans="1:16" x14ac:dyDescent="0.25">
      <c r="A3" s="172"/>
      <c r="B3" s="172"/>
      <c r="C3" s="172" t="s">
        <v>1082</v>
      </c>
      <c r="D3" s="172"/>
      <c r="E3" s="172"/>
      <c r="F3" s="172"/>
      <c r="G3" s="172"/>
      <c r="H3" s="172" t="s">
        <v>1088</v>
      </c>
      <c r="I3" s="172"/>
      <c r="J3" s="172"/>
      <c r="K3" s="172"/>
      <c r="L3" s="172"/>
      <c r="M3" s="172" t="s">
        <v>322</v>
      </c>
      <c r="N3" s="172"/>
      <c r="O3" s="172"/>
      <c r="P3" s="172"/>
    </row>
    <row r="5" spans="1:16" x14ac:dyDescent="0.25">
      <c r="C5" s="173"/>
      <c r="D5" s="173"/>
      <c r="H5" s="173"/>
      <c r="I5" s="173"/>
      <c r="M5" s="173"/>
      <c r="N5" s="173"/>
    </row>
    <row r="6" spans="1:16" x14ac:dyDescent="0.25">
      <c r="C6" s="173"/>
      <c r="D6" s="173"/>
      <c r="H6" s="173"/>
      <c r="I6" s="173"/>
      <c r="M6" s="173"/>
      <c r="N6" s="173"/>
    </row>
    <row r="25" spans="1:16" ht="15.6" x14ac:dyDescent="0.3">
      <c r="A25" s="176"/>
      <c r="B25" s="176"/>
      <c r="C25" s="127" t="s">
        <v>1034</v>
      </c>
      <c r="D25" s="128">
        <v>0</v>
      </c>
      <c r="E25" s="176"/>
      <c r="F25" s="176"/>
      <c r="G25" s="176"/>
      <c r="H25" s="127" t="s">
        <v>1034</v>
      </c>
      <c r="I25" s="128">
        <v>0</v>
      </c>
      <c r="J25" s="176"/>
      <c r="K25" s="176"/>
      <c r="L25" s="176"/>
      <c r="M25" s="127" t="s">
        <v>1034</v>
      </c>
      <c r="N25" s="128">
        <v>0</v>
      </c>
      <c r="O25" s="176"/>
      <c r="P25" s="17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8" t="s">
        <v>14</v>
      </c>
      <c r="B8" s="12" t="s">
        <v>15</v>
      </c>
      <c r="C8" s="13">
        <v>5153</v>
      </c>
      <c r="D8" s="13">
        <v>3872</v>
      </c>
      <c r="E8" s="14">
        <v>0.33083677685950402</v>
      </c>
    </row>
    <row r="9" spans="1:5" x14ac:dyDescent="0.3">
      <c r="A9" s="179"/>
      <c r="B9" s="12" t="s">
        <v>16</v>
      </c>
      <c r="C9" s="13">
        <v>17838</v>
      </c>
      <c r="D9" s="13">
        <v>52730</v>
      </c>
      <c r="E9" s="14">
        <v>-0.66171060117580105</v>
      </c>
    </row>
    <row r="10" spans="1:5" x14ac:dyDescent="0.3">
      <c r="A10" s="179"/>
      <c r="B10" s="12" t="s">
        <v>17</v>
      </c>
      <c r="C10" s="13">
        <v>17838</v>
      </c>
      <c r="D10" s="13">
        <v>52730</v>
      </c>
      <c r="E10" s="14">
        <v>-0.66171060117580105</v>
      </c>
    </row>
    <row r="11" spans="1:5" x14ac:dyDescent="0.3">
      <c r="A11" s="179"/>
      <c r="B11" s="12" t="s">
        <v>18</v>
      </c>
      <c r="C11" s="13">
        <v>1025</v>
      </c>
      <c r="D11" s="13">
        <v>1497</v>
      </c>
      <c r="E11" s="14">
        <v>-0.315297261189045</v>
      </c>
    </row>
    <row r="12" spans="1:5" x14ac:dyDescent="0.3">
      <c r="A12" s="180"/>
      <c r="B12" s="12" t="s">
        <v>19</v>
      </c>
      <c r="C12" s="13">
        <v>3670</v>
      </c>
      <c r="D12" s="13">
        <v>5153</v>
      </c>
      <c r="E12" s="14">
        <v>-0.28779351833883199</v>
      </c>
    </row>
    <row r="13" spans="1:5" x14ac:dyDescent="0.3">
      <c r="A13" s="178" t="s">
        <v>20</v>
      </c>
      <c r="B13" s="12" t="s">
        <v>21</v>
      </c>
      <c r="C13" s="13">
        <v>2911</v>
      </c>
      <c r="D13" s="13">
        <v>4133</v>
      </c>
      <c r="E13" s="14">
        <v>-0.295669005564965</v>
      </c>
    </row>
    <row r="14" spans="1:5" x14ac:dyDescent="0.3">
      <c r="A14" s="179"/>
      <c r="B14" s="12" t="s">
        <v>22</v>
      </c>
      <c r="C14" s="13">
        <v>2551</v>
      </c>
      <c r="D14" s="13">
        <v>3409</v>
      </c>
      <c r="E14" s="14">
        <v>-0.25168671164564399</v>
      </c>
    </row>
    <row r="15" spans="1:5" x14ac:dyDescent="0.3">
      <c r="A15" s="180"/>
      <c r="B15" s="12" t="s">
        <v>23</v>
      </c>
      <c r="C15" s="13">
        <v>9480</v>
      </c>
      <c r="D15" s="13">
        <v>39775</v>
      </c>
      <c r="E15" s="14">
        <v>-0.76165933375235695</v>
      </c>
    </row>
    <row r="16" spans="1:5" x14ac:dyDescent="0.3">
      <c r="A16" s="178" t="s">
        <v>24</v>
      </c>
      <c r="B16" s="12" t="s">
        <v>25</v>
      </c>
      <c r="C16" s="13">
        <v>1106</v>
      </c>
      <c r="D16" s="13">
        <v>623</v>
      </c>
      <c r="E16" s="14">
        <v>0.77528089887640395</v>
      </c>
    </row>
    <row r="17" spans="1:5" x14ac:dyDescent="0.3">
      <c r="A17" s="179"/>
      <c r="B17" s="12" t="s">
        <v>26</v>
      </c>
      <c r="C17" s="13">
        <v>3637</v>
      </c>
      <c r="D17" s="13">
        <v>3563</v>
      </c>
      <c r="E17" s="14">
        <v>2.0769014875105199E-2</v>
      </c>
    </row>
    <row r="18" spans="1:5" x14ac:dyDescent="0.3">
      <c r="A18" s="179"/>
      <c r="B18" s="12" t="s">
        <v>27</v>
      </c>
      <c r="C18" s="13">
        <v>30</v>
      </c>
      <c r="D18" s="13">
        <v>28</v>
      </c>
      <c r="E18" s="14">
        <v>7.1428571428571397E-2</v>
      </c>
    </row>
    <row r="19" spans="1:5" x14ac:dyDescent="0.3">
      <c r="A19" s="179"/>
      <c r="B19" s="12" t="s">
        <v>28</v>
      </c>
      <c r="C19" s="13">
        <v>6</v>
      </c>
      <c r="D19" s="13">
        <v>8</v>
      </c>
      <c r="E19" s="14">
        <v>-0.25</v>
      </c>
    </row>
    <row r="20" spans="1:5" x14ac:dyDescent="0.3">
      <c r="A20" s="180"/>
      <c r="B20" s="15" t="s">
        <v>29</v>
      </c>
      <c r="C20" s="16">
        <v>625</v>
      </c>
      <c r="D20" s="16">
        <v>573</v>
      </c>
      <c r="E20" s="17">
        <v>9.07504363001745E-2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450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465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3194</v>
      </c>
      <c r="D27" s="13">
        <v>2961</v>
      </c>
      <c r="E27" s="14">
        <v>7.86896318811212E-2</v>
      </c>
    </row>
    <row r="28" spans="1:5" x14ac:dyDescent="0.3">
      <c r="A28" s="178" t="s">
        <v>35</v>
      </c>
      <c r="B28" s="12" t="s">
        <v>36</v>
      </c>
      <c r="C28" s="13">
        <v>485</v>
      </c>
      <c r="D28" s="13">
        <v>420</v>
      </c>
      <c r="E28" s="14">
        <v>0.15476190476190499</v>
      </c>
    </row>
    <row r="29" spans="1:5" x14ac:dyDescent="0.3">
      <c r="A29" s="179"/>
      <c r="B29" s="12" t="s">
        <v>37</v>
      </c>
      <c r="C29" s="13">
        <v>475</v>
      </c>
      <c r="D29" s="13">
        <v>401</v>
      </c>
      <c r="E29" s="14">
        <v>0.18453865336658401</v>
      </c>
    </row>
    <row r="30" spans="1:5" x14ac:dyDescent="0.3">
      <c r="A30" s="179"/>
      <c r="B30" s="12" t="s">
        <v>38</v>
      </c>
      <c r="C30" s="13">
        <v>79</v>
      </c>
      <c r="D30" s="13">
        <v>27</v>
      </c>
      <c r="E30" s="14">
        <v>1.92592592592593</v>
      </c>
    </row>
    <row r="31" spans="1:5" x14ac:dyDescent="0.3">
      <c r="A31" s="179"/>
      <c r="B31" s="12" t="s">
        <v>39</v>
      </c>
      <c r="C31" s="13">
        <v>51</v>
      </c>
      <c r="D31" s="13">
        <v>24</v>
      </c>
      <c r="E31" s="14">
        <v>1.125</v>
      </c>
    </row>
    <row r="32" spans="1:5" x14ac:dyDescent="0.3">
      <c r="A32" s="180"/>
      <c r="B32" s="15" t="s">
        <v>40</v>
      </c>
      <c r="C32" s="16">
        <v>2104</v>
      </c>
      <c r="D32" s="16">
        <v>2046</v>
      </c>
      <c r="E32" s="17">
        <v>2.8347996089931601E-2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12220</v>
      </c>
      <c r="D35" s="13">
        <v>8973</v>
      </c>
      <c r="E35" s="14">
        <v>0.36186336788142198</v>
      </c>
    </row>
    <row r="36" spans="1:5" ht="16.649999999999999" customHeight="1" x14ac:dyDescent="0.3">
      <c r="A36" s="11" t="s">
        <v>43</v>
      </c>
      <c r="B36" s="20"/>
      <c r="C36" s="16">
        <v>1459</v>
      </c>
      <c r="D36" s="16">
        <v>890</v>
      </c>
      <c r="E36" s="17">
        <v>0.63932584269662895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8" t="s">
        <v>45</v>
      </c>
      <c r="B39" s="12" t="s">
        <v>15</v>
      </c>
      <c r="C39" s="13">
        <v>696</v>
      </c>
      <c r="D39" s="13">
        <v>473</v>
      </c>
      <c r="E39" s="14">
        <v>0.47145877378435502</v>
      </c>
    </row>
    <row r="40" spans="1:5" x14ac:dyDescent="0.3">
      <c r="A40" s="179"/>
      <c r="B40" s="12" t="s">
        <v>46</v>
      </c>
      <c r="C40" s="13">
        <v>72</v>
      </c>
      <c r="D40" s="13">
        <v>80</v>
      </c>
      <c r="E40" s="14">
        <v>-0.1</v>
      </c>
    </row>
    <row r="41" spans="1:5" x14ac:dyDescent="0.3">
      <c r="A41" s="179"/>
      <c r="B41" s="12" t="s">
        <v>47</v>
      </c>
      <c r="C41" s="13">
        <v>3637</v>
      </c>
      <c r="D41" s="13">
        <v>3563</v>
      </c>
      <c r="E41" s="14">
        <v>2.0769014875105199E-2</v>
      </c>
    </row>
    <row r="42" spans="1:5" x14ac:dyDescent="0.3">
      <c r="A42" s="180"/>
      <c r="B42" s="12" t="s">
        <v>19</v>
      </c>
      <c r="C42" s="13">
        <v>280</v>
      </c>
      <c r="D42" s="13">
        <v>696</v>
      </c>
      <c r="E42" s="14">
        <v>-0.59770114942528696</v>
      </c>
    </row>
    <row r="43" spans="1:5" x14ac:dyDescent="0.3">
      <c r="A43" s="178" t="s">
        <v>48</v>
      </c>
      <c r="B43" s="12" t="s">
        <v>49</v>
      </c>
      <c r="C43" s="13">
        <v>3059</v>
      </c>
      <c r="D43" s="13">
        <v>3033</v>
      </c>
      <c r="E43" s="14">
        <v>8.57237059017474E-3</v>
      </c>
    </row>
    <row r="44" spans="1:5" x14ac:dyDescent="0.3">
      <c r="A44" s="179"/>
      <c r="B44" s="12" t="s">
        <v>50</v>
      </c>
      <c r="C44" s="13">
        <v>155</v>
      </c>
      <c r="D44" s="13">
        <v>195</v>
      </c>
      <c r="E44" s="14">
        <v>-0.20512820512820501</v>
      </c>
    </row>
    <row r="45" spans="1:5" x14ac:dyDescent="0.3">
      <c r="A45" s="179"/>
      <c r="B45" s="12" t="s">
        <v>51</v>
      </c>
      <c r="C45" s="13">
        <v>805</v>
      </c>
      <c r="D45" s="13">
        <v>255</v>
      </c>
      <c r="E45" s="14">
        <v>2.15686274509804</v>
      </c>
    </row>
    <row r="46" spans="1:5" x14ac:dyDescent="0.3">
      <c r="A46" s="180"/>
      <c r="B46" s="15" t="s">
        <v>52</v>
      </c>
      <c r="C46" s="16">
        <v>106</v>
      </c>
      <c r="D46" s="16">
        <v>108</v>
      </c>
      <c r="E46" s="17">
        <v>-1.85185185185185E-2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8" t="s">
        <v>54</v>
      </c>
      <c r="B49" s="12" t="s">
        <v>47</v>
      </c>
      <c r="C49" s="13">
        <v>34</v>
      </c>
      <c r="D49" s="13">
        <v>39</v>
      </c>
      <c r="E49" s="14">
        <v>-0.128205128205128</v>
      </c>
    </row>
    <row r="50" spans="1:5" x14ac:dyDescent="0.3">
      <c r="A50" s="179"/>
      <c r="B50" s="12" t="s">
        <v>46</v>
      </c>
      <c r="C50" s="13">
        <v>1</v>
      </c>
      <c r="D50" s="13">
        <v>2</v>
      </c>
      <c r="E50" s="14">
        <v>-0.5</v>
      </c>
    </row>
    <row r="51" spans="1:5" x14ac:dyDescent="0.3">
      <c r="A51" s="179"/>
      <c r="B51" s="12" t="s">
        <v>15</v>
      </c>
      <c r="C51" s="13">
        <v>29</v>
      </c>
      <c r="D51" s="13">
        <v>51</v>
      </c>
      <c r="E51" s="14">
        <v>-0.43137254901960798</v>
      </c>
    </row>
    <row r="52" spans="1:5" x14ac:dyDescent="0.3">
      <c r="A52" s="179"/>
      <c r="B52" s="12" t="s">
        <v>19</v>
      </c>
      <c r="C52" s="13">
        <v>24</v>
      </c>
      <c r="D52" s="13">
        <v>29</v>
      </c>
      <c r="E52" s="14">
        <v>-0.17241379310344801</v>
      </c>
    </row>
    <row r="53" spans="1:5" x14ac:dyDescent="0.3">
      <c r="A53" s="179"/>
      <c r="B53" s="12" t="s">
        <v>55</v>
      </c>
      <c r="C53" s="13">
        <v>36</v>
      </c>
      <c r="D53" s="13">
        <v>39</v>
      </c>
      <c r="E53" s="14">
        <v>-7.69230769230769E-2</v>
      </c>
    </row>
    <row r="54" spans="1:5" x14ac:dyDescent="0.3">
      <c r="A54" s="180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8" t="s">
        <v>57</v>
      </c>
      <c r="B55" s="12" t="s">
        <v>58</v>
      </c>
      <c r="C55" s="13">
        <v>24</v>
      </c>
      <c r="D55" s="13">
        <v>28</v>
      </c>
      <c r="E55" s="14">
        <v>-0.14285714285714299</v>
      </c>
    </row>
    <row r="56" spans="1:5" x14ac:dyDescent="0.3">
      <c r="A56" s="179"/>
      <c r="B56" s="12" t="s">
        <v>51</v>
      </c>
      <c r="C56" s="13">
        <v>3</v>
      </c>
      <c r="D56" s="13">
        <v>2</v>
      </c>
      <c r="E56" s="14">
        <v>0.5</v>
      </c>
    </row>
    <row r="57" spans="1:5" x14ac:dyDescent="0.3">
      <c r="A57" s="180"/>
      <c r="B57" s="15" t="s">
        <v>59</v>
      </c>
      <c r="C57" s="16">
        <v>7</v>
      </c>
      <c r="D57" s="16">
        <v>4</v>
      </c>
      <c r="E57" s="17">
        <v>0.75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7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2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4" t="s">
        <v>62</v>
      </c>
      <c r="B64" s="12" t="s">
        <v>42</v>
      </c>
      <c r="C64" s="13">
        <v>7</v>
      </c>
      <c r="D64" s="13">
        <v>8</v>
      </c>
      <c r="E64" s="14">
        <v>-0.125</v>
      </c>
    </row>
    <row r="65" spans="1:5" x14ac:dyDescent="0.3">
      <c r="A65" s="18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5"/>
      <c r="B66" s="12" t="s">
        <v>58</v>
      </c>
      <c r="C66" s="13">
        <v>7</v>
      </c>
      <c r="D66" s="13">
        <v>8</v>
      </c>
      <c r="E66" s="14">
        <v>-0.125</v>
      </c>
    </row>
    <row r="67" spans="1:5" x14ac:dyDescent="0.3">
      <c r="A67" s="185"/>
      <c r="B67" s="12" t="s">
        <v>63</v>
      </c>
      <c r="C67" s="13">
        <v>6</v>
      </c>
      <c r="D67" s="13">
        <v>6</v>
      </c>
      <c r="E67" s="14">
        <v>0</v>
      </c>
    </row>
    <row r="68" spans="1:5" x14ac:dyDescent="0.3">
      <c r="A68" s="186"/>
      <c r="B68" s="15" t="s">
        <v>64</v>
      </c>
      <c r="C68" s="16">
        <v>1</v>
      </c>
      <c r="D68" s="16">
        <v>3</v>
      </c>
      <c r="E68" s="17">
        <v>-0.66666666666666696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8" t="s">
        <v>66</v>
      </c>
      <c r="B71" s="12" t="s">
        <v>67</v>
      </c>
      <c r="C71" s="13">
        <v>1459</v>
      </c>
      <c r="D71" s="13">
        <v>890</v>
      </c>
      <c r="E71" s="14">
        <v>0.63932584269662895</v>
      </c>
    </row>
    <row r="72" spans="1:5" x14ac:dyDescent="0.3">
      <c r="A72" s="180"/>
      <c r="B72" s="12" t="s">
        <v>68</v>
      </c>
      <c r="C72" s="13">
        <v>183</v>
      </c>
      <c r="D72" s="13">
        <v>74</v>
      </c>
      <c r="E72" s="14">
        <v>1.4729729729729699</v>
      </c>
    </row>
    <row r="73" spans="1:5" x14ac:dyDescent="0.3">
      <c r="A73" s="178" t="s">
        <v>69</v>
      </c>
      <c r="B73" s="12" t="s">
        <v>67</v>
      </c>
      <c r="C73" s="13">
        <v>3065</v>
      </c>
      <c r="D73" s="13">
        <v>2961</v>
      </c>
      <c r="E73" s="14">
        <v>3.5123269165822403E-2</v>
      </c>
    </row>
    <row r="74" spans="1:5" x14ac:dyDescent="0.3">
      <c r="A74" s="180"/>
      <c r="B74" s="12" t="s">
        <v>68</v>
      </c>
      <c r="C74" s="13">
        <v>1213</v>
      </c>
      <c r="D74" s="13">
        <v>999</v>
      </c>
      <c r="E74" s="14">
        <v>0.21421421421421399</v>
      </c>
    </row>
    <row r="75" spans="1:5" x14ac:dyDescent="0.3">
      <c r="A75" s="178" t="s">
        <v>70</v>
      </c>
      <c r="B75" s="12" t="s">
        <v>67</v>
      </c>
      <c r="C75" s="13">
        <v>232</v>
      </c>
      <c r="D75" s="13">
        <v>226</v>
      </c>
      <c r="E75" s="14">
        <v>2.6548672566371698E-2</v>
      </c>
    </row>
    <row r="76" spans="1:5" x14ac:dyDescent="0.3">
      <c r="A76" s="180"/>
      <c r="B76" s="12" t="s">
        <v>68</v>
      </c>
      <c r="C76" s="13">
        <v>67</v>
      </c>
      <c r="D76" s="13">
        <v>68</v>
      </c>
      <c r="E76" s="14">
        <v>-1.4705882352941201E-2</v>
      </c>
    </row>
    <row r="77" spans="1:5" x14ac:dyDescent="0.3">
      <c r="A77" s="178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0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3" t="s">
        <v>72</v>
      </c>
      <c r="C79" s="183"/>
      <c r="D79" s="183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1790</v>
      </c>
      <c r="D81" s="13">
        <v>1673</v>
      </c>
      <c r="E81" s="14">
        <v>6.9934249850567801E-2</v>
      </c>
    </row>
    <row r="82" spans="1:5" ht="16.649999999999999" customHeight="1" x14ac:dyDescent="0.3">
      <c r="A82" s="11" t="s">
        <v>73</v>
      </c>
      <c r="B82" s="20"/>
      <c r="C82" s="16">
        <v>9</v>
      </c>
      <c r="D82" s="16">
        <v>14</v>
      </c>
      <c r="E82" s="17">
        <v>-0.35714285714285698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2737</v>
      </c>
      <c r="D85" s="13">
        <v>437</v>
      </c>
      <c r="E85" s="14">
        <v>5.2631578947368398</v>
      </c>
    </row>
    <row r="86" spans="1:5" ht="16.649999999999999" customHeight="1" x14ac:dyDescent="0.3">
      <c r="A86" s="11" t="s">
        <v>76</v>
      </c>
      <c r="B86" s="18"/>
      <c r="C86" s="13">
        <v>2233</v>
      </c>
      <c r="D86" s="13">
        <v>842</v>
      </c>
      <c r="E86" s="14">
        <v>1.6520190023753001</v>
      </c>
    </row>
    <row r="87" spans="1:5" ht="16.649999999999999" customHeight="1" x14ac:dyDescent="0.3">
      <c r="A87" s="11" t="s">
        <v>73</v>
      </c>
      <c r="B87" s="20"/>
      <c r="C87" s="16">
        <v>10</v>
      </c>
      <c r="D87" s="16">
        <v>1</v>
      </c>
      <c r="E87" s="17">
        <v>9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8" t="s">
        <v>75</v>
      </c>
      <c r="B90" s="12" t="s">
        <v>78</v>
      </c>
      <c r="C90" s="13">
        <v>1042</v>
      </c>
      <c r="D90" s="13">
        <v>850</v>
      </c>
      <c r="E90" s="14">
        <v>0.22588235294117601</v>
      </c>
    </row>
    <row r="91" spans="1:5" x14ac:dyDescent="0.3">
      <c r="A91" s="179"/>
      <c r="B91" s="12" t="s">
        <v>79</v>
      </c>
      <c r="C91" s="13">
        <v>1141</v>
      </c>
      <c r="D91" s="13">
        <v>1224</v>
      </c>
      <c r="E91" s="14">
        <v>-6.7810457516339906E-2</v>
      </c>
    </row>
    <row r="92" spans="1:5" x14ac:dyDescent="0.3">
      <c r="A92" s="180"/>
      <c r="B92" s="12" t="s">
        <v>80</v>
      </c>
      <c r="C92" s="13">
        <v>80</v>
      </c>
      <c r="D92" s="13">
        <v>166</v>
      </c>
      <c r="E92" s="14">
        <v>-0.51807228915662695</v>
      </c>
    </row>
    <row r="93" spans="1:5" x14ac:dyDescent="0.3">
      <c r="A93" s="178" t="s">
        <v>76</v>
      </c>
      <c r="B93" s="12" t="s">
        <v>81</v>
      </c>
      <c r="C93" s="13">
        <v>43</v>
      </c>
      <c r="D93" s="13">
        <v>42</v>
      </c>
      <c r="E93" s="14">
        <v>2.3809523809523801E-2</v>
      </c>
    </row>
    <row r="94" spans="1:5" x14ac:dyDescent="0.3">
      <c r="A94" s="180"/>
      <c r="B94" s="12" t="s">
        <v>80</v>
      </c>
      <c r="C94" s="13">
        <v>719</v>
      </c>
      <c r="D94" s="13">
        <v>752</v>
      </c>
      <c r="E94" s="14">
        <v>-4.3882978723404298E-2</v>
      </c>
    </row>
    <row r="95" spans="1:5" ht="16.649999999999999" customHeight="1" x14ac:dyDescent="0.3">
      <c r="A95" s="11" t="s">
        <v>73</v>
      </c>
      <c r="B95" s="20"/>
      <c r="C95" s="16">
        <v>55</v>
      </c>
      <c r="D95" s="16">
        <v>53</v>
      </c>
      <c r="E95" s="17">
        <v>3.77358490566038E-2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8" t="s">
        <v>75</v>
      </c>
      <c r="B98" s="12" t="s">
        <v>78</v>
      </c>
      <c r="C98" s="13">
        <v>71</v>
      </c>
      <c r="D98" s="13">
        <v>91</v>
      </c>
      <c r="E98" s="14">
        <v>-0.21978021978022</v>
      </c>
    </row>
    <row r="99" spans="1:5" x14ac:dyDescent="0.3">
      <c r="A99" s="179"/>
      <c r="B99" s="12" t="s">
        <v>79</v>
      </c>
      <c r="C99" s="13">
        <v>112</v>
      </c>
      <c r="D99" s="13">
        <v>108</v>
      </c>
      <c r="E99" s="14">
        <v>3.7037037037037E-2</v>
      </c>
    </row>
    <row r="100" spans="1:5" x14ac:dyDescent="0.3">
      <c r="A100" s="180"/>
      <c r="B100" s="12" t="s">
        <v>80</v>
      </c>
      <c r="C100" s="13">
        <v>0</v>
      </c>
      <c r="D100" s="13">
        <v>0</v>
      </c>
      <c r="E100" s="14">
        <v>0</v>
      </c>
    </row>
    <row r="101" spans="1:5" x14ac:dyDescent="0.3">
      <c r="A101" s="178" t="s">
        <v>76</v>
      </c>
      <c r="B101" s="12" t="s">
        <v>81</v>
      </c>
      <c r="C101" s="13">
        <v>1</v>
      </c>
      <c r="D101" s="13">
        <v>3</v>
      </c>
      <c r="E101" s="14">
        <v>-0.66666666666666696</v>
      </c>
    </row>
    <row r="102" spans="1:5" x14ac:dyDescent="0.3">
      <c r="A102" s="180"/>
      <c r="B102" s="12" t="s">
        <v>80</v>
      </c>
      <c r="C102" s="13">
        <v>45</v>
      </c>
      <c r="D102" s="13">
        <v>33</v>
      </c>
      <c r="E102" s="14">
        <v>0.36363636363636398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16">
        <v>4</v>
      </c>
      <c r="E103" s="17">
        <v>-0.5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8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0"/>
      <c r="B107" s="12" t="s">
        <v>86</v>
      </c>
      <c r="C107" s="19"/>
      <c r="D107" s="19"/>
      <c r="E107" s="14">
        <v>0</v>
      </c>
    </row>
    <row r="108" spans="1:5" x14ac:dyDescent="0.3">
      <c r="A108" s="178" t="s">
        <v>87</v>
      </c>
      <c r="B108" s="12" t="s">
        <v>85</v>
      </c>
      <c r="C108" s="13">
        <v>162</v>
      </c>
      <c r="D108" s="13">
        <v>224</v>
      </c>
      <c r="E108" s="14">
        <v>-0.27678571428571402</v>
      </c>
    </row>
    <row r="109" spans="1:5" x14ac:dyDescent="0.3">
      <c r="A109" s="180"/>
      <c r="B109" s="12" t="s">
        <v>86</v>
      </c>
      <c r="C109" s="13">
        <v>1608</v>
      </c>
      <c r="D109" s="13">
        <v>2065</v>
      </c>
      <c r="E109" s="14">
        <v>-0.22130750605326899</v>
      </c>
    </row>
    <row r="110" spans="1:5" x14ac:dyDescent="0.3">
      <c r="A110" s="178" t="s">
        <v>88</v>
      </c>
      <c r="B110" s="12" t="s">
        <v>85</v>
      </c>
      <c r="C110" s="13">
        <v>4153</v>
      </c>
      <c r="D110" s="13">
        <v>4028</v>
      </c>
      <c r="E110" s="14">
        <v>3.1032770605759701E-2</v>
      </c>
    </row>
    <row r="111" spans="1:5" x14ac:dyDescent="0.3">
      <c r="A111" s="180"/>
      <c r="B111" s="15" t="s">
        <v>86</v>
      </c>
      <c r="C111" s="16">
        <v>20733</v>
      </c>
      <c r="D111" s="16">
        <v>20187</v>
      </c>
      <c r="E111" s="17">
        <v>2.7047109525932499E-2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8" t="s">
        <v>90</v>
      </c>
      <c r="B114" s="12" t="s">
        <v>91</v>
      </c>
      <c r="C114" s="13">
        <v>34</v>
      </c>
      <c r="D114" s="13">
        <v>76</v>
      </c>
      <c r="E114" s="14">
        <v>-0.55263157894736803</v>
      </c>
    </row>
    <row r="115" spans="1:5" x14ac:dyDescent="0.3">
      <c r="A115" s="180"/>
      <c r="B115" s="12" t="s">
        <v>92</v>
      </c>
      <c r="C115" s="13">
        <v>3</v>
      </c>
      <c r="D115" s="13">
        <v>2</v>
      </c>
      <c r="E115" s="14">
        <v>0.5</v>
      </c>
    </row>
    <row r="116" spans="1:5" x14ac:dyDescent="0.3">
      <c r="A116" s="178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0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8" t="s">
        <v>94</v>
      </c>
      <c r="B118" s="12" t="s">
        <v>91</v>
      </c>
      <c r="C118" s="13">
        <v>1</v>
      </c>
      <c r="D118" s="13">
        <v>2</v>
      </c>
      <c r="E118" s="14">
        <v>-0.5</v>
      </c>
    </row>
    <row r="119" spans="1:5" x14ac:dyDescent="0.3">
      <c r="A119" s="180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111</v>
      </c>
      <c r="D122" s="13">
        <v>122</v>
      </c>
      <c r="E122" s="14">
        <v>-9.0163934426229497E-2</v>
      </c>
    </row>
    <row r="123" spans="1:5" x14ac:dyDescent="0.3">
      <c r="A123" s="178" t="s">
        <v>98</v>
      </c>
      <c r="B123" s="12" t="s">
        <v>99</v>
      </c>
      <c r="C123" s="13">
        <v>7</v>
      </c>
      <c r="D123" s="13">
        <v>22</v>
      </c>
      <c r="E123" s="14">
        <v>-0.68181818181818199</v>
      </c>
    </row>
    <row r="124" spans="1:5" x14ac:dyDescent="0.3">
      <c r="A124" s="179"/>
      <c r="B124" s="12" t="s">
        <v>100</v>
      </c>
      <c r="C124" s="13">
        <v>40</v>
      </c>
      <c r="D124" s="13">
        <v>45</v>
      </c>
      <c r="E124" s="14">
        <v>-0.11111111111111099</v>
      </c>
    </row>
    <row r="125" spans="1:5" x14ac:dyDescent="0.3">
      <c r="A125" s="179"/>
      <c r="B125" s="12" t="s">
        <v>101</v>
      </c>
      <c r="C125" s="13">
        <v>13</v>
      </c>
      <c r="D125" s="13">
        <v>12</v>
      </c>
      <c r="E125" s="14">
        <v>8.3333333333333301E-2</v>
      </c>
    </row>
    <row r="126" spans="1:5" x14ac:dyDescent="0.3">
      <c r="A126" s="179"/>
      <c r="B126" s="12" t="s">
        <v>102</v>
      </c>
      <c r="C126" s="13">
        <v>10</v>
      </c>
      <c r="D126" s="13">
        <v>6</v>
      </c>
      <c r="E126" s="14">
        <v>0.66666666666666696</v>
      </c>
    </row>
    <row r="127" spans="1:5" x14ac:dyDescent="0.3">
      <c r="A127" s="179"/>
      <c r="B127" s="12" t="s">
        <v>103</v>
      </c>
      <c r="C127" s="13">
        <v>40</v>
      </c>
      <c r="D127" s="13">
        <v>35</v>
      </c>
      <c r="E127" s="14">
        <v>0.14285714285714299</v>
      </c>
    </row>
    <row r="128" spans="1:5" x14ac:dyDescent="0.3">
      <c r="A128" s="180"/>
      <c r="B128" s="12" t="s">
        <v>104</v>
      </c>
      <c r="C128" s="13">
        <v>1</v>
      </c>
      <c r="D128" s="13">
        <v>2</v>
      </c>
      <c r="E128" s="14">
        <v>-0.5</v>
      </c>
    </row>
    <row r="129" spans="1:5" x14ac:dyDescent="0.3">
      <c r="A129" s="178" t="s">
        <v>105</v>
      </c>
      <c r="B129" s="12" t="s">
        <v>106</v>
      </c>
      <c r="C129" s="13">
        <v>49</v>
      </c>
      <c r="D129" s="13">
        <v>40</v>
      </c>
      <c r="E129" s="14">
        <v>0.22500000000000001</v>
      </c>
    </row>
    <row r="130" spans="1:5" x14ac:dyDescent="0.3">
      <c r="A130" s="180"/>
      <c r="B130" s="12" t="s">
        <v>107</v>
      </c>
      <c r="C130" s="13">
        <v>62</v>
      </c>
      <c r="D130" s="13">
        <v>88</v>
      </c>
      <c r="E130" s="14">
        <v>-0.29545454545454503</v>
      </c>
    </row>
    <row r="131" spans="1:5" x14ac:dyDescent="0.3">
      <c r="A131" s="178" t="s">
        <v>108</v>
      </c>
      <c r="B131" s="12" t="s">
        <v>15</v>
      </c>
      <c r="C131" s="13">
        <v>18</v>
      </c>
      <c r="D131" s="13">
        <v>24</v>
      </c>
      <c r="E131" s="14">
        <v>-0.25</v>
      </c>
    </row>
    <row r="132" spans="1:5" x14ac:dyDescent="0.3">
      <c r="A132" s="180"/>
      <c r="B132" s="15" t="s">
        <v>19</v>
      </c>
      <c r="C132" s="16">
        <v>18</v>
      </c>
      <c r="D132" s="16">
        <v>18</v>
      </c>
      <c r="E132" s="17">
        <v>0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8" t="s">
        <v>110</v>
      </c>
      <c r="B135" s="12" t="s">
        <v>111</v>
      </c>
      <c r="C135" s="13">
        <v>1795</v>
      </c>
      <c r="D135" s="13">
        <v>1684</v>
      </c>
      <c r="E135" s="14">
        <v>6.5914489311163907E-2</v>
      </c>
    </row>
    <row r="136" spans="1:5" x14ac:dyDescent="0.3">
      <c r="A136" s="179"/>
      <c r="B136" s="12" t="s">
        <v>112</v>
      </c>
      <c r="C136" s="13">
        <v>706</v>
      </c>
      <c r="D136" s="13">
        <v>601</v>
      </c>
      <c r="E136" s="14">
        <v>0.174708818635607</v>
      </c>
    </row>
    <row r="137" spans="1:5" x14ac:dyDescent="0.3">
      <c r="A137" s="179"/>
      <c r="B137" s="12" t="s">
        <v>113</v>
      </c>
      <c r="C137" s="13">
        <v>255</v>
      </c>
      <c r="D137" s="13">
        <v>311</v>
      </c>
      <c r="E137" s="14">
        <v>-0.180064308681672</v>
      </c>
    </row>
    <row r="138" spans="1:5" x14ac:dyDescent="0.3">
      <c r="A138" s="179"/>
      <c r="B138" s="12" t="s">
        <v>114</v>
      </c>
      <c r="C138" s="13">
        <v>418</v>
      </c>
      <c r="D138" s="13">
        <v>435</v>
      </c>
      <c r="E138" s="14">
        <v>-3.90804597701149E-2</v>
      </c>
    </row>
    <row r="139" spans="1:5" x14ac:dyDescent="0.3">
      <c r="A139" s="17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9"/>
      <c r="B140" s="12" t="s">
        <v>116</v>
      </c>
      <c r="C140" s="13">
        <v>72</v>
      </c>
      <c r="D140" s="13">
        <v>49</v>
      </c>
      <c r="E140" s="14">
        <v>0.469387755102041</v>
      </c>
    </row>
    <row r="141" spans="1:5" x14ac:dyDescent="0.3">
      <c r="A141" s="179"/>
      <c r="B141" s="12" t="s">
        <v>117</v>
      </c>
      <c r="C141" s="13">
        <v>3459</v>
      </c>
      <c r="D141" s="13">
        <v>3876</v>
      </c>
      <c r="E141" s="14">
        <v>-0.107585139318885</v>
      </c>
    </row>
    <row r="142" spans="1:5" x14ac:dyDescent="0.3">
      <c r="A142" s="179"/>
      <c r="B142" s="12" t="s">
        <v>118</v>
      </c>
      <c r="C142" s="13">
        <v>1</v>
      </c>
      <c r="D142" s="13">
        <v>0</v>
      </c>
      <c r="E142" s="14">
        <v>0</v>
      </c>
    </row>
    <row r="143" spans="1:5" x14ac:dyDescent="0.3">
      <c r="A143" s="179"/>
      <c r="B143" s="12" t="s">
        <v>119</v>
      </c>
      <c r="C143" s="13">
        <v>166</v>
      </c>
      <c r="D143" s="13">
        <v>241</v>
      </c>
      <c r="E143" s="14">
        <v>-0.31120331950207503</v>
      </c>
    </row>
    <row r="144" spans="1:5" x14ac:dyDescent="0.3">
      <c r="A144" s="179"/>
      <c r="B144" s="12" t="s">
        <v>120</v>
      </c>
      <c r="C144" s="13">
        <v>1125</v>
      </c>
      <c r="D144" s="13">
        <v>611</v>
      </c>
      <c r="E144" s="14">
        <v>0.84124386252045802</v>
      </c>
    </row>
    <row r="145" spans="1:5" x14ac:dyDescent="0.3">
      <c r="A145" s="179"/>
      <c r="B145" s="12" t="s">
        <v>121</v>
      </c>
      <c r="C145" s="13">
        <v>86</v>
      </c>
      <c r="D145" s="13">
        <v>48</v>
      </c>
      <c r="E145" s="14">
        <v>0.79166666666666696</v>
      </c>
    </row>
    <row r="146" spans="1:5" x14ac:dyDescent="0.3">
      <c r="A146" s="179"/>
      <c r="B146" s="12" t="s">
        <v>122</v>
      </c>
      <c r="C146" s="13">
        <v>159</v>
      </c>
      <c r="D146" s="13">
        <v>176</v>
      </c>
      <c r="E146" s="14">
        <v>-9.6590909090909102E-2</v>
      </c>
    </row>
    <row r="147" spans="1:5" x14ac:dyDescent="0.3">
      <c r="A147" s="179"/>
      <c r="B147" s="12" t="s">
        <v>123</v>
      </c>
      <c r="C147" s="13">
        <v>179</v>
      </c>
      <c r="D147" s="13">
        <v>230</v>
      </c>
      <c r="E147" s="14">
        <v>-0.22173913043478299</v>
      </c>
    </row>
    <row r="148" spans="1:5" x14ac:dyDescent="0.3">
      <c r="A148" s="179"/>
      <c r="B148" s="12" t="s">
        <v>124</v>
      </c>
      <c r="C148" s="13">
        <v>10</v>
      </c>
      <c r="D148" s="13">
        <v>23</v>
      </c>
      <c r="E148" s="14">
        <v>-0.565217391304348</v>
      </c>
    </row>
    <row r="149" spans="1:5" x14ac:dyDescent="0.3">
      <c r="A149" s="179"/>
      <c r="B149" s="12" t="s">
        <v>125</v>
      </c>
      <c r="C149" s="13">
        <v>1</v>
      </c>
      <c r="D149" s="13">
        <v>1</v>
      </c>
      <c r="E149" s="14">
        <v>0</v>
      </c>
    </row>
    <row r="150" spans="1:5" x14ac:dyDescent="0.3">
      <c r="A150" s="179"/>
      <c r="B150" s="12" t="s">
        <v>126</v>
      </c>
      <c r="C150" s="13">
        <v>2</v>
      </c>
      <c r="D150" s="13">
        <v>4</v>
      </c>
      <c r="E150" s="14">
        <v>-0.5</v>
      </c>
    </row>
    <row r="151" spans="1:5" x14ac:dyDescent="0.3">
      <c r="A151" s="17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80"/>
      <c r="B152" s="12" t="s">
        <v>128</v>
      </c>
      <c r="C152" s="13">
        <v>20</v>
      </c>
      <c r="D152" s="13">
        <v>34</v>
      </c>
      <c r="E152" s="14">
        <v>-0.41176470588235298</v>
      </c>
    </row>
    <row r="153" spans="1:5" x14ac:dyDescent="0.3">
      <c r="A153" s="178" t="s">
        <v>129</v>
      </c>
      <c r="B153" s="12" t="s">
        <v>111</v>
      </c>
      <c r="C153" s="13">
        <v>2125</v>
      </c>
      <c r="D153" s="13">
        <v>2077</v>
      </c>
      <c r="E153" s="14">
        <v>2.3110255175734201E-2</v>
      </c>
    </row>
    <row r="154" spans="1:5" x14ac:dyDescent="0.3">
      <c r="A154" s="179"/>
      <c r="B154" s="12" t="s">
        <v>112</v>
      </c>
      <c r="C154" s="13">
        <v>982</v>
      </c>
      <c r="D154" s="13">
        <v>786</v>
      </c>
      <c r="E154" s="14">
        <v>0.24936386768447799</v>
      </c>
    </row>
    <row r="155" spans="1:5" x14ac:dyDescent="0.3">
      <c r="A155" s="179"/>
      <c r="B155" s="12" t="s">
        <v>113</v>
      </c>
      <c r="C155" s="13">
        <v>261</v>
      </c>
      <c r="D155" s="13">
        <v>275</v>
      </c>
      <c r="E155" s="14">
        <v>-5.0909090909090897E-2</v>
      </c>
    </row>
    <row r="156" spans="1:5" x14ac:dyDescent="0.3">
      <c r="A156" s="179"/>
      <c r="B156" s="12" t="s">
        <v>114</v>
      </c>
      <c r="C156" s="13">
        <v>526</v>
      </c>
      <c r="D156" s="13">
        <v>554</v>
      </c>
      <c r="E156" s="14">
        <v>-5.0541516245487403E-2</v>
      </c>
    </row>
    <row r="157" spans="1:5" x14ac:dyDescent="0.3">
      <c r="A157" s="17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9"/>
      <c r="B158" s="12" t="s">
        <v>116</v>
      </c>
      <c r="C158" s="13">
        <v>72</v>
      </c>
      <c r="D158" s="13">
        <v>78</v>
      </c>
      <c r="E158" s="14">
        <v>-7.69230769230769E-2</v>
      </c>
    </row>
    <row r="159" spans="1:5" x14ac:dyDescent="0.3">
      <c r="A159" s="179"/>
      <c r="B159" s="12" t="s">
        <v>117</v>
      </c>
      <c r="C159" s="13">
        <v>253</v>
      </c>
      <c r="D159" s="13">
        <v>125</v>
      </c>
      <c r="E159" s="14">
        <v>1.024</v>
      </c>
    </row>
    <row r="160" spans="1:5" x14ac:dyDescent="0.3">
      <c r="A160" s="179"/>
      <c r="B160" s="12" t="s">
        <v>118</v>
      </c>
      <c r="C160" s="13">
        <v>1</v>
      </c>
      <c r="D160" s="13">
        <v>0</v>
      </c>
      <c r="E160" s="14">
        <v>0</v>
      </c>
    </row>
    <row r="161" spans="1:5" x14ac:dyDescent="0.3">
      <c r="A161" s="179"/>
      <c r="B161" s="12" t="s">
        <v>119</v>
      </c>
      <c r="C161" s="13">
        <v>172</v>
      </c>
      <c r="D161" s="13">
        <v>241</v>
      </c>
      <c r="E161" s="14">
        <v>-0.28630705394190897</v>
      </c>
    </row>
    <row r="162" spans="1:5" x14ac:dyDescent="0.3">
      <c r="A162" s="179"/>
      <c r="B162" s="12" t="s">
        <v>120</v>
      </c>
      <c r="C162" s="13">
        <v>260</v>
      </c>
      <c r="D162" s="13">
        <v>298</v>
      </c>
      <c r="E162" s="14">
        <v>-0.12751677852349</v>
      </c>
    </row>
    <row r="163" spans="1:5" x14ac:dyDescent="0.3">
      <c r="A163" s="179"/>
      <c r="B163" s="12" t="s">
        <v>121</v>
      </c>
      <c r="C163" s="13">
        <v>86</v>
      </c>
      <c r="D163" s="13">
        <v>48</v>
      </c>
      <c r="E163" s="14">
        <v>0.79166666666666696</v>
      </c>
    </row>
    <row r="164" spans="1:5" x14ac:dyDescent="0.3">
      <c r="A164" s="179"/>
      <c r="B164" s="12" t="s">
        <v>122</v>
      </c>
      <c r="C164" s="13">
        <v>159</v>
      </c>
      <c r="D164" s="13">
        <v>0</v>
      </c>
      <c r="E164" s="14">
        <v>0</v>
      </c>
    </row>
    <row r="165" spans="1:5" x14ac:dyDescent="0.3">
      <c r="A165" s="179"/>
      <c r="B165" s="12" t="s">
        <v>123</v>
      </c>
      <c r="C165" s="13">
        <v>179</v>
      </c>
      <c r="D165" s="13">
        <v>0</v>
      </c>
      <c r="E165" s="14">
        <v>0</v>
      </c>
    </row>
    <row r="166" spans="1:5" x14ac:dyDescent="0.3">
      <c r="A166" s="179"/>
      <c r="B166" s="12" t="s">
        <v>124</v>
      </c>
      <c r="C166" s="13">
        <v>10</v>
      </c>
      <c r="D166" s="13">
        <v>23</v>
      </c>
      <c r="E166" s="14">
        <v>-0.565217391304348</v>
      </c>
    </row>
    <row r="167" spans="1:5" x14ac:dyDescent="0.3">
      <c r="A167" s="179"/>
      <c r="B167" s="12" t="s">
        <v>125</v>
      </c>
      <c r="C167" s="13">
        <v>1</v>
      </c>
      <c r="D167" s="13">
        <v>1</v>
      </c>
      <c r="E167" s="14">
        <v>0</v>
      </c>
    </row>
    <row r="168" spans="1:5" x14ac:dyDescent="0.3">
      <c r="A168" s="179"/>
      <c r="B168" s="12" t="s">
        <v>126</v>
      </c>
      <c r="C168" s="13">
        <v>2</v>
      </c>
      <c r="D168" s="13">
        <v>4</v>
      </c>
      <c r="E168" s="14">
        <v>-0.5</v>
      </c>
    </row>
    <row r="169" spans="1:5" x14ac:dyDescent="0.3">
      <c r="A169" s="179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80"/>
      <c r="B170" s="15" t="s">
        <v>128</v>
      </c>
      <c r="C170" s="16">
        <v>6</v>
      </c>
      <c r="D170" s="16">
        <v>6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4372</v>
      </c>
      <c r="D173" s="13">
        <v>3577</v>
      </c>
      <c r="E173" s="14">
        <v>0.22225328487559401</v>
      </c>
    </row>
    <row r="174" spans="1:5" ht="16.649999999999999" customHeight="1" x14ac:dyDescent="0.3">
      <c r="A174" s="11" t="s">
        <v>132</v>
      </c>
      <c r="B174" s="18"/>
      <c r="C174" s="13">
        <v>2470</v>
      </c>
      <c r="D174" s="13">
        <v>5679</v>
      </c>
      <c r="E174" s="14">
        <v>-0.565064271878852</v>
      </c>
    </row>
    <row r="175" spans="1:5" ht="16.649999999999999" customHeight="1" x14ac:dyDescent="0.3">
      <c r="A175" s="11" t="s">
        <v>133</v>
      </c>
      <c r="B175" s="20"/>
      <c r="C175" s="16">
        <v>5249</v>
      </c>
      <c r="D175" s="16">
        <v>3564</v>
      </c>
      <c r="E175" s="17">
        <v>0.47278338945005599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8" t="s">
        <v>135</v>
      </c>
      <c r="B178" s="12" t="s">
        <v>136</v>
      </c>
      <c r="C178" s="13">
        <v>999</v>
      </c>
      <c r="D178" s="13">
        <v>1205</v>
      </c>
      <c r="E178" s="14">
        <v>-0.170954356846473</v>
      </c>
    </row>
    <row r="179" spans="1:5" x14ac:dyDescent="0.3">
      <c r="A179" s="179"/>
      <c r="B179" s="12" t="s">
        <v>15</v>
      </c>
      <c r="C179" s="13">
        <v>36</v>
      </c>
      <c r="D179" s="13">
        <v>62</v>
      </c>
      <c r="E179" s="14">
        <v>-0.41935483870967699</v>
      </c>
    </row>
    <row r="180" spans="1:5" x14ac:dyDescent="0.3">
      <c r="A180" s="180"/>
      <c r="B180" s="12" t="s">
        <v>19</v>
      </c>
      <c r="C180" s="13">
        <v>27</v>
      </c>
      <c r="D180" s="13">
        <v>36</v>
      </c>
      <c r="E180" s="14">
        <v>-0.25</v>
      </c>
    </row>
    <row r="181" spans="1:5" x14ac:dyDescent="0.3">
      <c r="A181" s="178" t="s">
        <v>137</v>
      </c>
      <c r="B181" s="12" t="s">
        <v>138</v>
      </c>
      <c r="C181" s="13">
        <v>852</v>
      </c>
      <c r="D181" s="13">
        <v>970</v>
      </c>
      <c r="E181" s="14">
        <v>-0.121649484536082</v>
      </c>
    </row>
    <row r="182" spans="1:5" x14ac:dyDescent="0.3">
      <c r="A182" s="179"/>
      <c r="B182" s="12" t="s">
        <v>139</v>
      </c>
      <c r="C182" s="13">
        <v>1017</v>
      </c>
      <c r="D182" s="13">
        <v>1098</v>
      </c>
      <c r="E182" s="14">
        <v>-7.3770491803278701E-2</v>
      </c>
    </row>
    <row r="183" spans="1:5" x14ac:dyDescent="0.3">
      <c r="A183" s="180"/>
      <c r="B183" s="12" t="s">
        <v>140</v>
      </c>
      <c r="C183" s="13">
        <v>2</v>
      </c>
      <c r="D183" s="13">
        <v>3</v>
      </c>
      <c r="E183" s="14">
        <v>-0.33333333333333298</v>
      </c>
    </row>
    <row r="184" spans="1:5" ht="16.649999999999999" customHeight="1" x14ac:dyDescent="0.3">
      <c r="A184" s="11" t="s">
        <v>141</v>
      </c>
      <c r="B184" s="18"/>
      <c r="C184" s="13">
        <v>272</v>
      </c>
      <c r="D184" s="13">
        <v>285</v>
      </c>
      <c r="E184" s="14">
        <v>-4.5614035087719301E-2</v>
      </c>
    </row>
    <row r="185" spans="1:5" x14ac:dyDescent="0.3">
      <c r="A185" s="178" t="s">
        <v>142</v>
      </c>
      <c r="B185" s="12" t="s">
        <v>143</v>
      </c>
      <c r="C185" s="13">
        <v>1029</v>
      </c>
      <c r="D185" s="13">
        <v>1043</v>
      </c>
      <c r="E185" s="14">
        <v>-1.34228187919463E-2</v>
      </c>
    </row>
    <row r="186" spans="1:5" x14ac:dyDescent="0.3">
      <c r="A186" s="180"/>
      <c r="B186" s="12" t="s">
        <v>144</v>
      </c>
      <c r="C186" s="13">
        <v>7740</v>
      </c>
      <c r="D186" s="13">
        <v>6437</v>
      </c>
      <c r="E186" s="14">
        <v>0.20242348920304501</v>
      </c>
    </row>
    <row r="187" spans="1:5" x14ac:dyDescent="0.3">
      <c r="A187" s="178" t="s">
        <v>145</v>
      </c>
      <c r="B187" s="12" t="s">
        <v>146</v>
      </c>
      <c r="C187" s="13">
        <v>8</v>
      </c>
      <c r="D187" s="13">
        <v>0</v>
      </c>
      <c r="E187" s="14">
        <v>0</v>
      </c>
    </row>
    <row r="188" spans="1:5" x14ac:dyDescent="0.3">
      <c r="A188" s="18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1380</v>
      </c>
      <c r="D189" s="13">
        <v>1482</v>
      </c>
      <c r="E189" s="14">
        <v>-6.88259109311741E-2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70</v>
      </c>
      <c r="D193" s="13">
        <v>115</v>
      </c>
      <c r="E193" s="14">
        <v>-0.39130434782608697</v>
      </c>
    </row>
    <row r="194" spans="1:5" x14ac:dyDescent="0.3">
      <c r="A194" s="178" t="s">
        <v>153</v>
      </c>
      <c r="B194" s="12" t="s">
        <v>154</v>
      </c>
      <c r="C194" s="13">
        <v>0</v>
      </c>
      <c r="D194" s="13">
        <v>0</v>
      </c>
      <c r="E194" s="14">
        <v>0</v>
      </c>
    </row>
    <row r="195" spans="1:5" x14ac:dyDescent="0.3">
      <c r="A195" s="179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0"/>
      <c r="B196" s="12" t="s">
        <v>156</v>
      </c>
      <c r="C196" s="13">
        <v>1</v>
      </c>
      <c r="D196" s="13">
        <v>1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21</v>
      </c>
      <c r="D198" s="13">
        <v>16</v>
      </c>
      <c r="E198" s="14">
        <v>0.3125</v>
      </c>
    </row>
    <row r="199" spans="1:5" ht="16.649999999999999" customHeight="1" x14ac:dyDescent="0.3">
      <c r="A199" s="11" t="s">
        <v>104</v>
      </c>
      <c r="B199" s="20"/>
      <c r="C199" s="16">
        <v>12</v>
      </c>
      <c r="D199" s="16">
        <v>13</v>
      </c>
      <c r="E199" s="17">
        <v>-7.69230769230769E-2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35</v>
      </c>
      <c r="D202" s="13">
        <v>19</v>
      </c>
      <c r="E202" s="14">
        <v>0.84210526315789502</v>
      </c>
    </row>
    <row r="203" spans="1:5" x14ac:dyDescent="0.3">
      <c r="A203" s="178" t="s">
        <v>63</v>
      </c>
      <c r="B203" s="12" t="s">
        <v>161</v>
      </c>
      <c r="C203" s="13">
        <v>0</v>
      </c>
      <c r="D203" s="13">
        <v>4</v>
      </c>
      <c r="E203" s="14">
        <v>-1</v>
      </c>
    </row>
    <row r="204" spans="1:5" x14ac:dyDescent="0.3">
      <c r="A204" s="180"/>
      <c r="B204" s="12" t="s">
        <v>104</v>
      </c>
      <c r="C204" s="13">
        <v>10</v>
      </c>
      <c r="D204" s="13">
        <v>13</v>
      </c>
      <c r="E204" s="14">
        <v>-0.230769230769231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43</v>
      </c>
      <c r="D206" s="13">
        <v>21</v>
      </c>
      <c r="E206" s="14">
        <v>1.0476190476190499</v>
      </c>
    </row>
    <row r="207" spans="1:5" ht="16.649999999999999" customHeight="1" x14ac:dyDescent="0.3">
      <c r="A207" s="11" t="s">
        <v>164</v>
      </c>
      <c r="B207" s="20"/>
      <c r="C207" s="16">
        <v>2</v>
      </c>
      <c r="D207" s="16">
        <v>1</v>
      </c>
      <c r="E207" s="17">
        <v>1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8" t="s">
        <v>166</v>
      </c>
      <c r="B210" s="12" t="s">
        <v>167</v>
      </c>
      <c r="C210" s="13">
        <v>3</v>
      </c>
      <c r="D210" s="13">
        <v>5</v>
      </c>
      <c r="E210" s="14">
        <v>-0.4</v>
      </c>
    </row>
    <row r="211" spans="1:5" x14ac:dyDescent="0.3">
      <c r="A211" s="180"/>
      <c r="B211" s="12" t="s">
        <v>168</v>
      </c>
      <c r="C211" s="13">
        <v>71</v>
      </c>
      <c r="D211" s="13">
        <v>112</v>
      </c>
      <c r="E211" s="14">
        <v>-0.36607142857142899</v>
      </c>
    </row>
    <row r="212" spans="1:5" ht="16.649999999999999" customHeight="1" x14ac:dyDescent="0.3">
      <c r="A212" s="11" t="s">
        <v>169</v>
      </c>
      <c r="B212" s="18"/>
      <c r="C212" s="13">
        <v>160</v>
      </c>
      <c r="D212" s="13">
        <v>199</v>
      </c>
      <c r="E212" s="14">
        <v>-0.19597989949748701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8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9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9"/>
      <c r="B223" s="12" t="s">
        <v>180</v>
      </c>
      <c r="C223" s="13">
        <v>35</v>
      </c>
      <c r="D223" s="13">
        <v>27</v>
      </c>
      <c r="E223" s="23">
        <v>16</v>
      </c>
    </row>
    <row r="224" spans="1:5" x14ac:dyDescent="0.3">
      <c r="A224" s="179"/>
      <c r="B224" s="12" t="s">
        <v>181</v>
      </c>
      <c r="C224" s="13">
        <v>60</v>
      </c>
      <c r="D224" s="13">
        <v>11</v>
      </c>
      <c r="E224" s="23">
        <v>0</v>
      </c>
    </row>
    <row r="225" spans="1:5" x14ac:dyDescent="0.3">
      <c r="A225" s="179"/>
      <c r="B225" s="12" t="s">
        <v>182</v>
      </c>
      <c r="C225" s="13">
        <v>885</v>
      </c>
      <c r="D225" s="13">
        <v>690</v>
      </c>
      <c r="E225" s="23">
        <v>478</v>
      </c>
    </row>
    <row r="226" spans="1:5" x14ac:dyDescent="0.3">
      <c r="A226" s="179"/>
      <c r="B226" s="12" t="s">
        <v>183</v>
      </c>
      <c r="C226" s="13">
        <v>1490</v>
      </c>
      <c r="D226" s="13">
        <v>781</v>
      </c>
      <c r="E226" s="23">
        <v>0</v>
      </c>
    </row>
    <row r="227" spans="1:5" x14ac:dyDescent="0.3">
      <c r="A227" s="179"/>
      <c r="B227" s="12" t="s">
        <v>184</v>
      </c>
      <c r="C227" s="13">
        <v>698</v>
      </c>
      <c r="D227" s="13">
        <v>812</v>
      </c>
      <c r="E227" s="23">
        <v>575</v>
      </c>
    </row>
    <row r="228" spans="1:5" x14ac:dyDescent="0.3">
      <c r="A228" s="179"/>
      <c r="B228" s="12" t="s">
        <v>185</v>
      </c>
      <c r="C228" s="13">
        <v>511</v>
      </c>
      <c r="D228" s="13">
        <v>307</v>
      </c>
      <c r="E228" s="23">
        <v>0</v>
      </c>
    </row>
    <row r="229" spans="1:5" x14ac:dyDescent="0.3">
      <c r="A229" s="179"/>
      <c r="B229" s="12" t="s">
        <v>186</v>
      </c>
      <c r="C229" s="13">
        <v>2</v>
      </c>
      <c r="D229" s="13">
        <v>2</v>
      </c>
      <c r="E229" s="23">
        <v>2</v>
      </c>
    </row>
    <row r="230" spans="1:5" x14ac:dyDescent="0.3">
      <c r="A230" s="179"/>
      <c r="B230" s="12" t="s">
        <v>187</v>
      </c>
      <c r="C230" s="13">
        <v>659</v>
      </c>
      <c r="D230" s="13">
        <v>76</v>
      </c>
      <c r="E230" s="23">
        <v>519</v>
      </c>
    </row>
    <row r="231" spans="1:5" x14ac:dyDescent="0.3">
      <c r="A231" s="179"/>
      <c r="B231" s="12" t="s">
        <v>188</v>
      </c>
      <c r="C231" s="13">
        <v>818</v>
      </c>
      <c r="D231" s="13">
        <v>955</v>
      </c>
      <c r="E231" s="23">
        <v>689</v>
      </c>
    </row>
    <row r="232" spans="1:5" x14ac:dyDescent="0.3">
      <c r="A232" s="179"/>
      <c r="B232" s="12" t="s">
        <v>189</v>
      </c>
      <c r="C232" s="13">
        <v>251</v>
      </c>
      <c r="D232" s="13">
        <v>176</v>
      </c>
      <c r="E232" s="23">
        <v>0</v>
      </c>
    </row>
    <row r="233" spans="1:5" x14ac:dyDescent="0.3">
      <c r="A233" s="179"/>
      <c r="B233" s="12" t="s">
        <v>190</v>
      </c>
      <c r="C233" s="13">
        <v>5</v>
      </c>
      <c r="D233" s="13">
        <v>0</v>
      </c>
      <c r="E233" s="23">
        <v>0</v>
      </c>
    </row>
    <row r="234" spans="1:5" x14ac:dyDescent="0.3">
      <c r="A234" s="179"/>
      <c r="B234" s="12" t="s">
        <v>191</v>
      </c>
      <c r="C234" s="13">
        <v>600</v>
      </c>
      <c r="D234" s="13">
        <v>48</v>
      </c>
      <c r="E234" s="23">
        <v>33</v>
      </c>
    </row>
    <row r="235" spans="1:5" x14ac:dyDescent="0.3">
      <c r="A235" s="180"/>
      <c r="B235" s="12" t="s">
        <v>192</v>
      </c>
      <c r="C235" s="13">
        <v>4</v>
      </c>
      <c r="D235" s="13">
        <v>4</v>
      </c>
      <c r="E235" s="23">
        <v>0</v>
      </c>
    </row>
    <row r="236" spans="1:5" ht="16.649999999999999" customHeight="1" x14ac:dyDescent="0.3">
      <c r="A236" s="181" t="s">
        <v>193</v>
      </c>
      <c r="B236" s="182"/>
      <c r="C236" s="24">
        <v>6018</v>
      </c>
      <c r="D236" s="24">
        <v>3889</v>
      </c>
      <c r="E236" s="25">
        <v>2312</v>
      </c>
    </row>
    <row r="237" spans="1:5" x14ac:dyDescent="0.3">
      <c r="A237" s="178" t="s">
        <v>194</v>
      </c>
      <c r="B237" s="12" t="s">
        <v>195</v>
      </c>
      <c r="C237" s="13">
        <v>2</v>
      </c>
      <c r="D237" s="13">
        <v>2</v>
      </c>
      <c r="E237" s="23">
        <v>2</v>
      </c>
    </row>
    <row r="238" spans="1:5" x14ac:dyDescent="0.3">
      <c r="A238" s="179"/>
      <c r="B238" s="12" t="s">
        <v>196</v>
      </c>
      <c r="C238" s="13">
        <v>30</v>
      </c>
      <c r="D238" s="13">
        <v>41</v>
      </c>
      <c r="E238" s="23">
        <v>31</v>
      </c>
    </row>
    <row r="239" spans="1:5" x14ac:dyDescent="0.3">
      <c r="A239" s="180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1" t="s">
        <v>193</v>
      </c>
      <c r="B240" s="182"/>
      <c r="C240" s="24">
        <v>32</v>
      </c>
      <c r="D240" s="24">
        <v>43</v>
      </c>
      <c r="E240" s="25">
        <v>33</v>
      </c>
    </row>
    <row r="241" spans="1:5" x14ac:dyDescent="0.3">
      <c r="A241" s="178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9"/>
      <c r="B242" s="12" t="s">
        <v>200</v>
      </c>
      <c r="C242" s="13">
        <v>23</v>
      </c>
      <c r="D242" s="13">
        <v>23</v>
      </c>
      <c r="E242" s="23">
        <v>0</v>
      </c>
    </row>
    <row r="243" spans="1:5" x14ac:dyDescent="0.3">
      <c r="A243" s="179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9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9"/>
      <c r="B245" s="12" t="s">
        <v>203</v>
      </c>
      <c r="C245" s="13">
        <v>4</v>
      </c>
      <c r="D245" s="13">
        <v>4</v>
      </c>
      <c r="E245" s="23">
        <v>0</v>
      </c>
    </row>
    <row r="246" spans="1:5" x14ac:dyDescent="0.3">
      <c r="A246" s="179"/>
      <c r="B246" s="12" t="s">
        <v>204</v>
      </c>
      <c r="C246" s="13">
        <v>25</v>
      </c>
      <c r="D246" s="13">
        <v>25</v>
      </c>
      <c r="E246" s="23">
        <v>0</v>
      </c>
    </row>
    <row r="247" spans="1:5" x14ac:dyDescent="0.3">
      <c r="A247" s="179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9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9"/>
      <c r="B249" s="12" t="s">
        <v>207</v>
      </c>
      <c r="C249" s="13">
        <v>15</v>
      </c>
      <c r="D249" s="13">
        <v>15</v>
      </c>
      <c r="E249" s="23">
        <v>0</v>
      </c>
    </row>
    <row r="250" spans="1:5" x14ac:dyDescent="0.3">
      <c r="A250" s="179"/>
      <c r="B250" s="12" t="s">
        <v>208</v>
      </c>
      <c r="C250" s="13">
        <v>99</v>
      </c>
      <c r="D250" s="13">
        <v>99</v>
      </c>
      <c r="E250" s="23">
        <v>0</v>
      </c>
    </row>
    <row r="251" spans="1:5" x14ac:dyDescent="0.3">
      <c r="A251" s="179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9"/>
      <c r="B252" s="12" t="s">
        <v>210</v>
      </c>
      <c r="C252" s="13">
        <v>15</v>
      </c>
      <c r="D252" s="13">
        <v>15</v>
      </c>
      <c r="E252" s="23">
        <v>0</v>
      </c>
    </row>
    <row r="253" spans="1:5" x14ac:dyDescent="0.3">
      <c r="A253" s="179"/>
      <c r="B253" s="12" t="s">
        <v>211</v>
      </c>
      <c r="C253" s="13">
        <v>24</v>
      </c>
      <c r="D253" s="13">
        <v>24</v>
      </c>
      <c r="E253" s="23">
        <v>33</v>
      </c>
    </row>
    <row r="254" spans="1:5" x14ac:dyDescent="0.3">
      <c r="A254" s="179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9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9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9"/>
      <c r="B257" s="12" t="s">
        <v>215</v>
      </c>
      <c r="C257" s="13">
        <v>58</v>
      </c>
      <c r="D257" s="13">
        <v>58</v>
      </c>
      <c r="E257" s="23">
        <v>62</v>
      </c>
    </row>
    <row r="258" spans="1:5" x14ac:dyDescent="0.3">
      <c r="A258" s="179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9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9"/>
      <c r="B260" s="12" t="s">
        <v>218</v>
      </c>
      <c r="C260" s="13">
        <v>0</v>
      </c>
      <c r="D260" s="13">
        <v>0</v>
      </c>
      <c r="E260" s="23">
        <v>0</v>
      </c>
    </row>
    <row r="261" spans="1:5" x14ac:dyDescent="0.3">
      <c r="A261" s="179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9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9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9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9"/>
      <c r="B265" s="12" t="s">
        <v>223</v>
      </c>
      <c r="C265" s="13">
        <v>48</v>
      </c>
      <c r="D265" s="13">
        <v>48</v>
      </c>
      <c r="E265" s="23">
        <v>29</v>
      </c>
    </row>
    <row r="266" spans="1:5" x14ac:dyDescent="0.3">
      <c r="A266" s="179"/>
      <c r="B266" s="12" t="s">
        <v>224</v>
      </c>
      <c r="C266" s="13">
        <v>25</v>
      </c>
      <c r="D266" s="13">
        <v>18</v>
      </c>
      <c r="E266" s="23">
        <v>0</v>
      </c>
    </row>
    <row r="267" spans="1:5" x14ac:dyDescent="0.3">
      <c r="A267" s="179"/>
      <c r="B267" s="12" t="s">
        <v>225</v>
      </c>
      <c r="C267" s="13">
        <v>0</v>
      </c>
      <c r="D267" s="13">
        <v>0</v>
      </c>
      <c r="E267" s="23">
        <v>0</v>
      </c>
    </row>
    <row r="268" spans="1:5" x14ac:dyDescent="0.3">
      <c r="A268" s="179"/>
      <c r="B268" s="12" t="s">
        <v>226</v>
      </c>
      <c r="C268" s="13">
        <v>58</v>
      </c>
      <c r="D268" s="13">
        <v>56</v>
      </c>
      <c r="E268" s="23">
        <v>46</v>
      </c>
    </row>
    <row r="269" spans="1:5" x14ac:dyDescent="0.3">
      <c r="A269" s="179"/>
      <c r="B269" s="12" t="s">
        <v>227</v>
      </c>
      <c r="C269" s="13">
        <v>46</v>
      </c>
      <c r="D269" s="13">
        <v>49</v>
      </c>
      <c r="E269" s="23">
        <v>21</v>
      </c>
    </row>
    <row r="270" spans="1:5" x14ac:dyDescent="0.3">
      <c r="A270" s="179"/>
      <c r="B270" s="12" t="s">
        <v>228</v>
      </c>
      <c r="C270" s="13">
        <v>47</v>
      </c>
      <c r="D270" s="13">
        <v>47</v>
      </c>
      <c r="E270" s="23">
        <v>18</v>
      </c>
    </row>
    <row r="271" spans="1:5" x14ac:dyDescent="0.3">
      <c r="A271" s="179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9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9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9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9"/>
      <c r="B275" s="12" t="s">
        <v>233</v>
      </c>
      <c r="C275" s="13">
        <v>1</v>
      </c>
      <c r="D275" s="13">
        <v>1</v>
      </c>
      <c r="E275" s="23">
        <v>1</v>
      </c>
    </row>
    <row r="276" spans="1:5" x14ac:dyDescent="0.3">
      <c r="A276" s="180"/>
      <c r="B276" s="12" t="s">
        <v>234</v>
      </c>
      <c r="C276" s="13">
        <v>0</v>
      </c>
      <c r="D276" s="13">
        <v>0</v>
      </c>
      <c r="E276" s="23">
        <v>0</v>
      </c>
    </row>
    <row r="277" spans="1:5" ht="16.649999999999999" customHeight="1" x14ac:dyDescent="0.3">
      <c r="A277" s="181" t="s">
        <v>193</v>
      </c>
      <c r="B277" s="182"/>
      <c r="C277" s="24">
        <v>488</v>
      </c>
      <c r="D277" s="24">
        <v>482</v>
      </c>
      <c r="E277" s="25">
        <v>210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14</v>
      </c>
      <c r="D278" s="13">
        <v>14</v>
      </c>
      <c r="E278" s="23">
        <v>18</v>
      </c>
    </row>
    <row r="279" spans="1:5" ht="16.649999999999999" customHeight="1" x14ac:dyDescent="0.3">
      <c r="A279" s="181" t="s">
        <v>193</v>
      </c>
      <c r="B279" s="182"/>
      <c r="C279" s="24">
        <v>14</v>
      </c>
      <c r="D279" s="24">
        <v>14</v>
      </c>
      <c r="E279" s="25">
        <v>18</v>
      </c>
    </row>
    <row r="280" spans="1:5" x14ac:dyDescent="0.3">
      <c r="A280" s="178" t="s">
        <v>236</v>
      </c>
      <c r="B280" s="12" t="s">
        <v>237</v>
      </c>
      <c r="C280" s="13">
        <v>24</v>
      </c>
      <c r="D280" s="13">
        <v>28</v>
      </c>
      <c r="E280" s="23">
        <v>0</v>
      </c>
    </row>
    <row r="281" spans="1:5" x14ac:dyDescent="0.3">
      <c r="A281" s="179"/>
      <c r="B281" s="12" t="s">
        <v>238</v>
      </c>
      <c r="C281" s="13">
        <v>240</v>
      </c>
      <c r="D281" s="13">
        <v>264</v>
      </c>
      <c r="E281" s="23">
        <v>0</v>
      </c>
    </row>
    <row r="282" spans="1:5" x14ac:dyDescent="0.3">
      <c r="A282" s="179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9"/>
      <c r="B283" s="12" t="s">
        <v>240</v>
      </c>
      <c r="C283" s="13">
        <v>109</v>
      </c>
      <c r="D283" s="13">
        <v>52</v>
      </c>
      <c r="E283" s="23">
        <v>0</v>
      </c>
    </row>
    <row r="284" spans="1:5" x14ac:dyDescent="0.3">
      <c r="A284" s="179"/>
      <c r="B284" s="12" t="s">
        <v>241</v>
      </c>
      <c r="C284" s="13">
        <v>1</v>
      </c>
      <c r="D284" s="13">
        <v>1</v>
      </c>
      <c r="E284" s="23">
        <v>0</v>
      </c>
    </row>
    <row r="285" spans="1:5" x14ac:dyDescent="0.3">
      <c r="A285" s="179"/>
      <c r="B285" s="12" t="s">
        <v>242</v>
      </c>
      <c r="C285" s="13">
        <v>2</v>
      </c>
      <c r="D285" s="13">
        <v>2</v>
      </c>
      <c r="E285" s="23">
        <v>0</v>
      </c>
    </row>
    <row r="286" spans="1:5" x14ac:dyDescent="0.3">
      <c r="A286" s="179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9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0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1" t="s">
        <v>193</v>
      </c>
      <c r="B289" s="182"/>
      <c r="C289" s="24">
        <v>376</v>
      </c>
      <c r="D289" s="24">
        <v>347</v>
      </c>
      <c r="E289" s="25">
        <v>0</v>
      </c>
    </row>
    <row r="290" spans="1:5" x14ac:dyDescent="0.3">
      <c r="A290" s="178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9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80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1" t="s">
        <v>193</v>
      </c>
      <c r="B293" s="182"/>
      <c r="C293" s="24">
        <v>0</v>
      </c>
      <c r="D293" s="24">
        <v>0</v>
      </c>
      <c r="E293" s="25">
        <v>0</v>
      </c>
    </row>
    <row r="294" spans="1:5" x14ac:dyDescent="0.3">
      <c r="A294" s="178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9"/>
      <c r="B295" s="12" t="s">
        <v>252</v>
      </c>
      <c r="C295" s="13">
        <v>2</v>
      </c>
      <c r="D295" s="13">
        <v>3</v>
      </c>
      <c r="E295" s="23">
        <v>0</v>
      </c>
    </row>
    <row r="296" spans="1:5" x14ac:dyDescent="0.3">
      <c r="A296" s="179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9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9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9"/>
      <c r="B299" s="12" t="s">
        <v>256</v>
      </c>
      <c r="C299" s="13">
        <v>2</v>
      </c>
      <c r="D299" s="13">
        <v>6</v>
      </c>
      <c r="E299" s="23">
        <v>0</v>
      </c>
    </row>
    <row r="300" spans="1:5" x14ac:dyDescent="0.3">
      <c r="A300" s="179"/>
      <c r="B300" s="12" t="s">
        <v>257</v>
      </c>
      <c r="C300" s="13">
        <v>7</v>
      </c>
      <c r="D300" s="13">
        <v>3</v>
      </c>
      <c r="E300" s="23">
        <v>0</v>
      </c>
    </row>
    <row r="301" spans="1:5" x14ac:dyDescent="0.3">
      <c r="A301" s="179"/>
      <c r="B301" s="12" t="s">
        <v>258</v>
      </c>
      <c r="C301" s="13">
        <v>7</v>
      </c>
      <c r="D301" s="13">
        <v>12</v>
      </c>
      <c r="E301" s="23">
        <v>0</v>
      </c>
    </row>
    <row r="302" spans="1:5" x14ac:dyDescent="0.3">
      <c r="A302" s="179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9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9"/>
      <c r="B304" s="12" t="s">
        <v>261</v>
      </c>
      <c r="C304" s="13">
        <v>16</v>
      </c>
      <c r="D304" s="13">
        <v>18</v>
      </c>
      <c r="E304" s="23">
        <v>0</v>
      </c>
    </row>
    <row r="305" spans="1:5" x14ac:dyDescent="0.3">
      <c r="A305" s="179"/>
      <c r="B305" s="12" t="s">
        <v>262</v>
      </c>
      <c r="C305" s="13">
        <v>2</v>
      </c>
      <c r="D305" s="13">
        <v>2</v>
      </c>
      <c r="E305" s="23">
        <v>0</v>
      </c>
    </row>
    <row r="306" spans="1:5" x14ac:dyDescent="0.3">
      <c r="A306" s="180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1" t="s">
        <v>193</v>
      </c>
      <c r="B307" s="182"/>
      <c r="C307" s="24">
        <v>36</v>
      </c>
      <c r="D307" s="24">
        <v>44</v>
      </c>
      <c r="E307" s="25">
        <v>0</v>
      </c>
    </row>
    <row r="308" spans="1:5" x14ac:dyDescent="0.3">
      <c r="A308" s="178" t="s">
        <v>264</v>
      </c>
      <c r="B308" s="12" t="s">
        <v>264</v>
      </c>
      <c r="C308" s="13">
        <v>50</v>
      </c>
      <c r="D308" s="13">
        <v>50</v>
      </c>
      <c r="E308" s="23">
        <v>0</v>
      </c>
    </row>
    <row r="309" spans="1:5" x14ac:dyDescent="0.3">
      <c r="A309" s="179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0"/>
      <c r="B310" s="12" t="s">
        <v>266</v>
      </c>
      <c r="C310" s="13">
        <v>23</v>
      </c>
      <c r="D310" s="13">
        <v>23</v>
      </c>
      <c r="E310" s="23">
        <v>0</v>
      </c>
    </row>
    <row r="311" spans="1:5" ht="16.649999999999999" customHeight="1" x14ac:dyDescent="0.3">
      <c r="A311" s="181" t="s">
        <v>193</v>
      </c>
      <c r="B311" s="182"/>
      <c r="C311" s="24">
        <v>73</v>
      </c>
      <c r="D311" s="24">
        <v>73</v>
      </c>
      <c r="E311" s="25">
        <v>0</v>
      </c>
    </row>
    <row r="312" spans="1:5" x14ac:dyDescent="0.3">
      <c r="A312" s="178" t="s">
        <v>267</v>
      </c>
      <c r="B312" s="12" t="s">
        <v>268</v>
      </c>
      <c r="C312" s="13">
        <v>14</v>
      </c>
      <c r="D312" s="13">
        <v>14</v>
      </c>
      <c r="E312" s="23">
        <v>0</v>
      </c>
    </row>
    <row r="313" spans="1:5" x14ac:dyDescent="0.3">
      <c r="A313" s="179"/>
      <c r="B313" s="12" t="s">
        <v>269</v>
      </c>
      <c r="C313" s="13">
        <v>699</v>
      </c>
      <c r="D313" s="13">
        <v>699</v>
      </c>
      <c r="E313" s="23">
        <v>0</v>
      </c>
    </row>
    <row r="314" spans="1:5" x14ac:dyDescent="0.3">
      <c r="A314" s="180"/>
      <c r="B314" s="12" t="s">
        <v>270</v>
      </c>
      <c r="C314" s="13">
        <v>11</v>
      </c>
      <c r="D314" s="13">
        <v>11</v>
      </c>
      <c r="E314" s="23">
        <v>0</v>
      </c>
    </row>
    <row r="315" spans="1:5" ht="16.649999999999999" customHeight="1" x14ac:dyDescent="0.3">
      <c r="A315" s="181" t="s">
        <v>193</v>
      </c>
      <c r="B315" s="182"/>
      <c r="C315" s="24">
        <v>724</v>
      </c>
      <c r="D315" s="24">
        <v>724</v>
      </c>
      <c r="E315" s="25">
        <v>0</v>
      </c>
    </row>
    <row r="316" spans="1:5" x14ac:dyDescent="0.3">
      <c r="A316" s="178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9"/>
      <c r="B317" s="12" t="s">
        <v>273</v>
      </c>
      <c r="C317" s="13">
        <v>158</v>
      </c>
      <c r="D317" s="13">
        <v>143</v>
      </c>
      <c r="E317" s="23">
        <v>0</v>
      </c>
    </row>
    <row r="318" spans="1:5" x14ac:dyDescent="0.3">
      <c r="A318" s="179"/>
      <c r="B318" s="12" t="s">
        <v>274</v>
      </c>
      <c r="C318" s="13">
        <v>8</v>
      </c>
      <c r="D318" s="13">
        <v>21</v>
      </c>
      <c r="E318" s="23">
        <v>0</v>
      </c>
    </row>
    <row r="319" spans="1:5" x14ac:dyDescent="0.3">
      <c r="A319" s="179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9"/>
      <c r="B320" s="12" t="s">
        <v>264</v>
      </c>
      <c r="C320" s="13">
        <v>241</v>
      </c>
      <c r="D320" s="13">
        <v>3</v>
      </c>
      <c r="E320" s="23">
        <v>0</v>
      </c>
    </row>
    <row r="321" spans="1:5" x14ac:dyDescent="0.3">
      <c r="A321" s="179"/>
      <c r="B321" s="12" t="s">
        <v>276</v>
      </c>
      <c r="C321" s="13">
        <v>103</v>
      </c>
      <c r="D321" s="13">
        <v>0</v>
      </c>
      <c r="E321" s="23">
        <v>0</v>
      </c>
    </row>
    <row r="322" spans="1:5" x14ac:dyDescent="0.3">
      <c r="A322" s="179"/>
      <c r="B322" s="12" t="s">
        <v>277</v>
      </c>
      <c r="C322" s="13">
        <v>11</v>
      </c>
      <c r="D322" s="13">
        <v>0</v>
      </c>
      <c r="E322" s="23">
        <v>11</v>
      </c>
    </row>
    <row r="323" spans="1:5" x14ac:dyDescent="0.3">
      <c r="A323" s="179"/>
      <c r="B323" s="12" t="s">
        <v>278</v>
      </c>
      <c r="C323" s="13">
        <v>166</v>
      </c>
      <c r="D323" s="13">
        <v>210</v>
      </c>
      <c r="E323" s="23">
        <v>0</v>
      </c>
    </row>
    <row r="324" spans="1:5" x14ac:dyDescent="0.3">
      <c r="A324" s="179"/>
      <c r="B324" s="12" t="s">
        <v>279</v>
      </c>
      <c r="C324" s="13">
        <v>132</v>
      </c>
      <c r="D324" s="13">
        <v>15</v>
      </c>
      <c r="E324" s="23">
        <v>0</v>
      </c>
    </row>
    <row r="325" spans="1:5" x14ac:dyDescent="0.3">
      <c r="A325" s="179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9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9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80"/>
      <c r="B328" s="12" t="s">
        <v>283</v>
      </c>
      <c r="C328" s="13">
        <v>1003</v>
      </c>
      <c r="D328" s="13">
        <v>5</v>
      </c>
      <c r="E328" s="23">
        <v>0</v>
      </c>
    </row>
    <row r="329" spans="1:5" ht="16.649999999999999" customHeight="1" x14ac:dyDescent="0.3">
      <c r="A329" s="181" t="s">
        <v>193</v>
      </c>
      <c r="B329" s="182"/>
      <c r="C329" s="24">
        <v>1822</v>
      </c>
      <c r="D329" s="24">
        <v>397</v>
      </c>
      <c r="E329" s="25">
        <v>11</v>
      </c>
    </row>
    <row r="330" spans="1:5" x14ac:dyDescent="0.3">
      <c r="A330" s="178" t="s">
        <v>284</v>
      </c>
      <c r="B330" s="12" t="s">
        <v>285</v>
      </c>
      <c r="C330" s="13">
        <v>2</v>
      </c>
      <c r="D330" s="13">
        <v>2</v>
      </c>
      <c r="E330" s="23">
        <v>0</v>
      </c>
    </row>
    <row r="331" spans="1:5" x14ac:dyDescent="0.3">
      <c r="A331" s="179"/>
      <c r="B331" s="12" t="s">
        <v>286</v>
      </c>
      <c r="C331" s="13">
        <v>28</v>
      </c>
      <c r="D331" s="13">
        <v>32</v>
      </c>
      <c r="E331" s="23">
        <v>0</v>
      </c>
    </row>
    <row r="332" spans="1:5" x14ac:dyDescent="0.3">
      <c r="A332" s="179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9"/>
      <c r="B333" s="12" t="s">
        <v>288</v>
      </c>
      <c r="C333" s="13">
        <v>80</v>
      </c>
      <c r="D333" s="13">
        <v>105</v>
      </c>
      <c r="E333" s="23">
        <v>0</v>
      </c>
    </row>
    <row r="334" spans="1:5" x14ac:dyDescent="0.3">
      <c r="A334" s="179"/>
      <c r="B334" s="12" t="s">
        <v>289</v>
      </c>
      <c r="C334" s="13">
        <v>243</v>
      </c>
      <c r="D334" s="13">
        <v>309</v>
      </c>
      <c r="E334" s="23">
        <v>0</v>
      </c>
    </row>
    <row r="335" spans="1:5" x14ac:dyDescent="0.3">
      <c r="A335" s="179"/>
      <c r="B335" s="12" t="s">
        <v>290</v>
      </c>
      <c r="C335" s="13">
        <v>0</v>
      </c>
      <c r="D335" s="13">
        <v>0</v>
      </c>
      <c r="E335" s="23">
        <v>0</v>
      </c>
    </row>
    <row r="336" spans="1:5" x14ac:dyDescent="0.3">
      <c r="A336" s="179"/>
      <c r="B336" s="12" t="s">
        <v>291</v>
      </c>
      <c r="C336" s="13">
        <v>36</v>
      </c>
      <c r="D336" s="13">
        <v>29</v>
      </c>
      <c r="E336" s="23">
        <v>21</v>
      </c>
    </row>
    <row r="337" spans="1:5" x14ac:dyDescent="0.3">
      <c r="A337" s="179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9"/>
      <c r="B338" s="12" t="s">
        <v>293</v>
      </c>
      <c r="C338" s="13">
        <v>2</v>
      </c>
      <c r="D338" s="13">
        <v>2</v>
      </c>
      <c r="E338" s="23">
        <v>0</v>
      </c>
    </row>
    <row r="339" spans="1:5" x14ac:dyDescent="0.3">
      <c r="A339" s="179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9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9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9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9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9"/>
      <c r="B344" s="12" t="s">
        <v>299</v>
      </c>
      <c r="C344" s="13">
        <v>1124</v>
      </c>
      <c r="D344" s="13">
        <v>509</v>
      </c>
      <c r="E344" s="23">
        <v>1214</v>
      </c>
    </row>
    <row r="345" spans="1:5" x14ac:dyDescent="0.3">
      <c r="A345" s="179"/>
      <c r="B345" s="12" t="s">
        <v>300</v>
      </c>
      <c r="C345" s="13">
        <v>1380</v>
      </c>
      <c r="D345" s="13">
        <v>1612</v>
      </c>
      <c r="E345" s="23">
        <v>0</v>
      </c>
    </row>
    <row r="346" spans="1:5" x14ac:dyDescent="0.3">
      <c r="A346" s="179"/>
      <c r="B346" s="12" t="s">
        <v>301</v>
      </c>
      <c r="C346" s="13">
        <v>324</v>
      </c>
      <c r="D346" s="13">
        <v>305</v>
      </c>
      <c r="E346" s="23">
        <v>114</v>
      </c>
    </row>
    <row r="347" spans="1:5" x14ac:dyDescent="0.3">
      <c r="A347" s="179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9"/>
      <c r="B348" s="12" t="s">
        <v>303</v>
      </c>
      <c r="C348" s="13">
        <v>8</v>
      </c>
      <c r="D348" s="13">
        <v>8</v>
      </c>
      <c r="E348" s="23">
        <v>0</v>
      </c>
    </row>
    <row r="349" spans="1:5" x14ac:dyDescent="0.3">
      <c r="A349" s="179"/>
      <c r="B349" s="12" t="s">
        <v>304</v>
      </c>
      <c r="C349" s="13">
        <v>15</v>
      </c>
      <c r="D349" s="13">
        <v>15</v>
      </c>
      <c r="E349" s="23">
        <v>15</v>
      </c>
    </row>
    <row r="350" spans="1:5" x14ac:dyDescent="0.3">
      <c r="A350" s="179"/>
      <c r="B350" s="12" t="s">
        <v>305</v>
      </c>
      <c r="C350" s="13">
        <v>24</v>
      </c>
      <c r="D350" s="13">
        <v>22</v>
      </c>
      <c r="E350" s="23">
        <v>16</v>
      </c>
    </row>
    <row r="351" spans="1:5" x14ac:dyDescent="0.3">
      <c r="A351" s="179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80"/>
      <c r="B352" s="12" t="s">
        <v>307</v>
      </c>
      <c r="C352" s="13">
        <v>1029</v>
      </c>
      <c r="D352" s="13">
        <v>7740</v>
      </c>
      <c r="E352" s="23">
        <v>0</v>
      </c>
    </row>
    <row r="353" spans="1:5" ht="16.649999999999999" customHeight="1" x14ac:dyDescent="0.3">
      <c r="A353" s="181" t="s">
        <v>193</v>
      </c>
      <c r="B353" s="182"/>
      <c r="C353" s="26">
        <v>4295</v>
      </c>
      <c r="D353" s="26">
        <v>10690</v>
      </c>
      <c r="E353" s="27">
        <v>1380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9" customWidth="1"/>
    <col min="19" max="20" width="25" style="89" customWidth="1"/>
    <col min="21" max="21" width="14.33203125" style="89" customWidth="1"/>
    <col min="22" max="22" width="20.33203125" style="89" customWidth="1"/>
    <col min="23" max="23" width="16.5546875" style="89" customWidth="1"/>
    <col min="24" max="24" width="5.33203125" style="89" customWidth="1"/>
    <col min="25" max="25" width="4" style="89" customWidth="1"/>
    <col min="26" max="26" width="13.5546875" style="89" customWidth="1"/>
    <col min="27" max="27" width="22" style="89" customWidth="1"/>
    <col min="28" max="16384" width="11.5546875" style="89"/>
  </cols>
  <sheetData>
    <row r="1" spans="1:48" s="88" customFormat="1" ht="92.4" x14ac:dyDescent="0.3">
      <c r="A1" s="88" t="s">
        <v>976</v>
      </c>
      <c r="B1" s="88" t="s">
        <v>977</v>
      </c>
      <c r="C1" s="88" t="s">
        <v>978</v>
      </c>
      <c r="D1" s="88" t="s">
        <v>979</v>
      </c>
      <c r="E1" s="88" t="s">
        <v>980</v>
      </c>
      <c r="F1" s="88" t="s">
        <v>981</v>
      </c>
      <c r="G1" s="88" t="s">
        <v>982</v>
      </c>
      <c r="H1" s="88" t="s">
        <v>983</v>
      </c>
      <c r="I1" s="88" t="s">
        <v>984</v>
      </c>
      <c r="J1" s="88" t="s">
        <v>985</v>
      </c>
      <c r="K1" s="88" t="s">
        <v>986</v>
      </c>
      <c r="L1" s="88" t="s">
        <v>987</v>
      </c>
      <c r="M1" s="88" t="s">
        <v>988</v>
      </c>
      <c r="N1" s="88" t="s">
        <v>989</v>
      </c>
      <c r="O1" s="88" t="s">
        <v>990</v>
      </c>
      <c r="P1" s="88" t="s">
        <v>991</v>
      </c>
      <c r="Q1" s="88" t="s">
        <v>992</v>
      </c>
      <c r="R1" s="88" t="s">
        <v>993</v>
      </c>
      <c r="S1" s="88" t="s">
        <v>994</v>
      </c>
      <c r="T1" s="88" t="s">
        <v>995</v>
      </c>
      <c r="U1" s="88" t="s">
        <v>996</v>
      </c>
      <c r="V1" s="88" t="s">
        <v>997</v>
      </c>
      <c r="W1" s="88" t="s">
        <v>998</v>
      </c>
      <c r="AA1" s="88" t="s">
        <v>999</v>
      </c>
      <c r="AB1" s="88" t="s">
        <v>1000</v>
      </c>
      <c r="AC1" s="88" t="s">
        <v>1001</v>
      </c>
    </row>
    <row r="2" spans="1:48" x14ac:dyDescent="0.25">
      <c r="A2" s="89" t="s">
        <v>1018</v>
      </c>
      <c r="B2" s="89" t="s">
        <v>1011</v>
      </c>
      <c r="C2" s="89" t="s">
        <v>177</v>
      </c>
      <c r="D2" s="89" t="s">
        <v>922</v>
      </c>
      <c r="E2" s="89" t="s">
        <v>922</v>
      </c>
      <c r="F2" s="89" t="s">
        <v>954</v>
      </c>
      <c r="G2" s="89" t="s">
        <v>950</v>
      </c>
      <c r="H2" s="89" t="s">
        <v>950</v>
      </c>
      <c r="I2" s="89" t="s">
        <v>922</v>
      </c>
      <c r="J2" s="89" t="s">
        <v>922</v>
      </c>
      <c r="K2" s="89" t="s">
        <v>922</v>
      </c>
      <c r="L2" s="89" t="s">
        <v>922</v>
      </c>
      <c r="M2" s="89" t="s">
        <v>922</v>
      </c>
      <c r="N2" s="89" t="s">
        <v>922</v>
      </c>
      <c r="O2" s="89" t="s">
        <v>922</v>
      </c>
      <c r="P2" s="89" t="s">
        <v>967</v>
      </c>
      <c r="Q2" s="89" t="s">
        <v>967</v>
      </c>
      <c r="R2" s="89" t="s">
        <v>721</v>
      </c>
      <c r="S2" s="89" t="s">
        <v>967</v>
      </c>
      <c r="T2" s="89" t="s">
        <v>967</v>
      </c>
      <c r="U2" s="89" t="s">
        <v>721</v>
      </c>
      <c r="V2" s="89" t="s">
        <v>25</v>
      </c>
      <c r="W2" s="89" t="s">
        <v>106</v>
      </c>
      <c r="AA2" s="89" t="s">
        <v>807</v>
      </c>
      <c r="AB2" s="89" t="s">
        <v>816</v>
      </c>
      <c r="AD2" s="89" t="s">
        <v>495</v>
      </c>
      <c r="AE2" s="89" t="s">
        <v>862</v>
      </c>
      <c r="AF2" s="89" t="s">
        <v>872</v>
      </c>
      <c r="AG2" s="89" t="s">
        <v>75</v>
      </c>
      <c r="AI2" s="89" t="s">
        <v>180</v>
      </c>
      <c r="AL2" s="89" t="s">
        <v>495</v>
      </c>
      <c r="AM2" s="89" t="s">
        <v>495</v>
      </c>
      <c r="AN2" s="89" t="s">
        <v>496</v>
      </c>
      <c r="AO2" s="89" t="s">
        <v>496</v>
      </c>
      <c r="AQ2" s="89" t="s">
        <v>497</v>
      </c>
      <c r="AV2" s="89" t="s">
        <v>495</v>
      </c>
    </row>
    <row r="3" spans="1:48" x14ac:dyDescent="0.25">
      <c r="A3" s="89" t="s">
        <v>1019</v>
      </c>
      <c r="B3" s="89" t="s">
        <v>1012</v>
      </c>
      <c r="C3" s="89" t="s">
        <v>194</v>
      </c>
      <c r="D3" s="89" t="s">
        <v>923</v>
      </c>
      <c r="E3" s="89" t="s">
        <v>285</v>
      </c>
      <c r="F3" s="89" t="s">
        <v>659</v>
      </c>
      <c r="G3" s="89" t="s">
        <v>923</v>
      </c>
      <c r="H3" s="89" t="s">
        <v>923</v>
      </c>
      <c r="I3" s="89" t="s">
        <v>923</v>
      </c>
      <c r="J3" s="89" t="s">
        <v>924</v>
      </c>
      <c r="K3" s="89" t="s">
        <v>923</v>
      </c>
      <c r="L3" s="89" t="s">
        <v>923</v>
      </c>
      <c r="M3" s="89" t="s">
        <v>924</v>
      </c>
      <c r="N3" s="89" t="s">
        <v>924</v>
      </c>
      <c r="O3" s="89" t="s">
        <v>923</v>
      </c>
      <c r="P3" s="89" t="s">
        <v>924</v>
      </c>
      <c r="Q3" s="89" t="s">
        <v>924</v>
      </c>
      <c r="R3" s="89" t="s">
        <v>722</v>
      </c>
      <c r="S3" s="89" t="s">
        <v>924</v>
      </c>
      <c r="T3" s="89" t="s">
        <v>924</v>
      </c>
      <c r="U3" s="89" t="s">
        <v>722</v>
      </c>
      <c r="V3" s="89" t="s">
        <v>26</v>
      </c>
      <c r="W3" s="89" t="s">
        <v>107</v>
      </c>
      <c r="AA3" s="89" t="s">
        <v>808</v>
      </c>
      <c r="AB3" s="89" t="s">
        <v>817</v>
      </c>
      <c r="AD3" s="89" t="s">
        <v>496</v>
      </c>
      <c r="AE3" s="89" t="s">
        <v>863</v>
      </c>
      <c r="AF3" s="89" t="s">
        <v>873</v>
      </c>
      <c r="AG3" s="89" t="s">
        <v>76</v>
      </c>
      <c r="AI3" s="89" t="s">
        <v>181</v>
      </c>
      <c r="AL3" s="89" t="s">
        <v>496</v>
      </c>
      <c r="AM3" s="89" t="s">
        <v>496</v>
      </c>
      <c r="AN3" s="89" t="s">
        <v>497</v>
      </c>
      <c r="AO3" s="89" t="s">
        <v>497</v>
      </c>
      <c r="AQ3" s="89" t="s">
        <v>500</v>
      </c>
      <c r="AV3" s="89" t="s">
        <v>496</v>
      </c>
    </row>
    <row r="4" spans="1:48" x14ac:dyDescent="0.25">
      <c r="A4" s="89" t="s">
        <v>1020</v>
      </c>
      <c r="B4" s="89" t="s">
        <v>1013</v>
      </c>
      <c r="C4" s="89" t="s">
        <v>198</v>
      </c>
      <c r="D4" s="89" t="s">
        <v>924</v>
      </c>
      <c r="E4" s="89" t="s">
        <v>923</v>
      </c>
      <c r="F4" s="89" t="s">
        <v>952</v>
      </c>
      <c r="G4" s="89" t="s">
        <v>924</v>
      </c>
      <c r="H4" s="89" t="s">
        <v>924</v>
      </c>
      <c r="I4" s="89" t="s">
        <v>924</v>
      </c>
      <c r="J4" s="89" t="s">
        <v>930</v>
      </c>
      <c r="K4" s="89" t="s">
        <v>924</v>
      </c>
      <c r="L4" s="89" t="s">
        <v>924</v>
      </c>
      <c r="M4" s="89" t="s">
        <v>926</v>
      </c>
      <c r="N4" s="89" t="s">
        <v>926</v>
      </c>
      <c r="O4" s="89" t="s">
        <v>924</v>
      </c>
      <c r="P4" s="89" t="s">
        <v>969</v>
      </c>
      <c r="Q4" s="89" t="s">
        <v>969</v>
      </c>
      <c r="R4" s="89" t="s">
        <v>723</v>
      </c>
      <c r="S4" s="89" t="s">
        <v>969</v>
      </c>
      <c r="T4" s="89" t="s">
        <v>969</v>
      </c>
      <c r="U4" s="89" t="s">
        <v>723</v>
      </c>
      <c r="V4" s="89" t="s">
        <v>27</v>
      </c>
      <c r="W4" s="89" t="s">
        <v>1028</v>
      </c>
      <c r="AA4" s="89" t="s">
        <v>809</v>
      </c>
      <c r="AB4" s="89" t="s">
        <v>818</v>
      </c>
      <c r="AD4" s="89" t="s">
        <v>497</v>
      </c>
      <c r="AE4" s="89" t="s">
        <v>864</v>
      </c>
      <c r="AI4" s="89" t="s">
        <v>182</v>
      </c>
      <c r="AL4" s="89" t="s">
        <v>497</v>
      </c>
      <c r="AM4" s="89" t="s">
        <v>497</v>
      </c>
      <c r="AN4" s="89" t="s">
        <v>498</v>
      </c>
      <c r="AO4" s="89" t="s">
        <v>499</v>
      </c>
      <c r="AV4" s="89" t="s">
        <v>497</v>
      </c>
    </row>
    <row r="5" spans="1:48" x14ac:dyDescent="0.25">
      <c r="A5" s="89" t="s">
        <v>712</v>
      </c>
      <c r="B5" s="89" t="s">
        <v>102</v>
      </c>
      <c r="C5" s="89" t="s">
        <v>153</v>
      </c>
      <c r="D5" s="89" t="s">
        <v>926</v>
      </c>
      <c r="E5" s="89" t="s">
        <v>924</v>
      </c>
      <c r="F5" s="89" t="s">
        <v>862</v>
      </c>
      <c r="G5" s="89" t="s">
        <v>659</v>
      </c>
      <c r="H5" s="89" t="s">
        <v>929</v>
      </c>
      <c r="I5" s="89" t="s">
        <v>926</v>
      </c>
      <c r="J5" s="89" t="s">
        <v>659</v>
      </c>
      <c r="K5" s="89" t="s">
        <v>926</v>
      </c>
      <c r="L5" s="89" t="s">
        <v>926</v>
      </c>
      <c r="M5" s="89" t="s">
        <v>659</v>
      </c>
      <c r="N5" s="89" t="s">
        <v>659</v>
      </c>
      <c r="O5" s="89" t="s">
        <v>929</v>
      </c>
      <c r="P5" s="89" t="s">
        <v>970</v>
      </c>
      <c r="Q5" s="89" t="s">
        <v>970</v>
      </c>
      <c r="R5" s="89" t="s">
        <v>724</v>
      </c>
      <c r="S5" s="89" t="s">
        <v>970</v>
      </c>
      <c r="T5" s="89" t="s">
        <v>971</v>
      </c>
      <c r="U5" s="89" t="s">
        <v>724</v>
      </c>
      <c r="V5" s="89" t="s">
        <v>28</v>
      </c>
      <c r="AD5" s="89" t="s">
        <v>498</v>
      </c>
      <c r="AE5" s="89" t="s">
        <v>865</v>
      </c>
      <c r="AI5" s="89" t="s">
        <v>183</v>
      </c>
      <c r="AL5" s="89" t="s">
        <v>498</v>
      </c>
      <c r="AM5" s="89" t="s">
        <v>498</v>
      </c>
      <c r="AN5" s="89" t="s">
        <v>499</v>
      </c>
      <c r="AO5" s="89" t="s">
        <v>500</v>
      </c>
      <c r="AV5" s="89" t="s">
        <v>498</v>
      </c>
    </row>
    <row r="6" spans="1:48" x14ac:dyDescent="0.25">
      <c r="A6" s="89" t="s">
        <v>1021</v>
      </c>
      <c r="B6" s="89" t="s">
        <v>103</v>
      </c>
      <c r="C6" s="89" t="s">
        <v>236</v>
      </c>
      <c r="D6" s="89" t="s">
        <v>929</v>
      </c>
      <c r="E6" s="89" t="s">
        <v>926</v>
      </c>
      <c r="F6" s="89" t="s">
        <v>938</v>
      </c>
      <c r="G6" s="89" t="s">
        <v>937</v>
      </c>
      <c r="H6" s="89" t="s">
        <v>659</v>
      </c>
      <c r="I6" s="89" t="s">
        <v>930</v>
      </c>
      <c r="J6" s="89" t="s">
        <v>936</v>
      </c>
      <c r="K6" s="89" t="s">
        <v>659</v>
      </c>
      <c r="L6" s="89" t="s">
        <v>929</v>
      </c>
      <c r="M6" s="89" t="s">
        <v>939</v>
      </c>
      <c r="N6" s="89" t="s">
        <v>936</v>
      </c>
      <c r="O6" s="89" t="s">
        <v>930</v>
      </c>
      <c r="P6" s="89" t="s">
        <v>971</v>
      </c>
      <c r="Q6" s="89" t="s">
        <v>971</v>
      </c>
      <c r="R6" s="89" t="s">
        <v>725</v>
      </c>
      <c r="S6" s="89" t="s">
        <v>971</v>
      </c>
      <c r="U6" s="89" t="s">
        <v>778</v>
      </c>
      <c r="V6" s="89" t="s">
        <v>29</v>
      </c>
      <c r="AD6" s="89" t="s">
        <v>499</v>
      </c>
      <c r="AE6" s="89" t="s">
        <v>866</v>
      </c>
      <c r="AI6" s="89" t="s">
        <v>184</v>
      </c>
      <c r="AL6" s="89" t="s">
        <v>499</v>
      </c>
      <c r="AM6" s="89" t="s">
        <v>499</v>
      </c>
      <c r="AN6" s="89" t="s">
        <v>500</v>
      </c>
      <c r="AO6" s="89" t="s">
        <v>501</v>
      </c>
      <c r="AV6" s="89" t="s">
        <v>499</v>
      </c>
    </row>
    <row r="7" spans="1:48" x14ac:dyDescent="0.25">
      <c r="B7" s="89" t="s">
        <v>104</v>
      </c>
      <c r="C7" s="89" t="s">
        <v>250</v>
      </c>
      <c r="D7" s="89" t="s">
        <v>930</v>
      </c>
      <c r="E7" s="89" t="s">
        <v>659</v>
      </c>
      <c r="F7" s="89" t="s">
        <v>939</v>
      </c>
      <c r="G7" s="89" t="s">
        <v>940</v>
      </c>
      <c r="H7" s="89" t="s">
        <v>936</v>
      </c>
      <c r="I7" s="89" t="s">
        <v>659</v>
      </c>
      <c r="J7" s="89" t="s">
        <v>937</v>
      </c>
      <c r="K7" s="89" t="s">
        <v>931</v>
      </c>
      <c r="L7" s="89" t="s">
        <v>659</v>
      </c>
      <c r="M7" s="89" t="s">
        <v>942</v>
      </c>
      <c r="N7" s="89" t="s">
        <v>939</v>
      </c>
      <c r="O7" s="89" t="s">
        <v>659</v>
      </c>
      <c r="R7" s="89" t="s">
        <v>726</v>
      </c>
      <c r="AD7" s="89" t="s">
        <v>500</v>
      </c>
      <c r="AI7" s="89" t="s">
        <v>185</v>
      </c>
      <c r="AL7" s="89" t="s">
        <v>500</v>
      </c>
      <c r="AM7" s="89" t="s">
        <v>500</v>
      </c>
      <c r="AN7" s="89" t="s">
        <v>501</v>
      </c>
      <c r="AV7" s="89" t="s">
        <v>500</v>
      </c>
    </row>
    <row r="8" spans="1:48" x14ac:dyDescent="0.25">
      <c r="C8" s="89" t="s">
        <v>264</v>
      </c>
      <c r="D8" s="89" t="s">
        <v>659</v>
      </c>
      <c r="E8" s="89" t="s">
        <v>933</v>
      </c>
      <c r="F8" s="89" t="s">
        <v>104</v>
      </c>
      <c r="G8" s="89" t="s">
        <v>942</v>
      </c>
      <c r="H8" s="89" t="s">
        <v>937</v>
      </c>
      <c r="I8" s="89" t="s">
        <v>936</v>
      </c>
      <c r="J8" s="89" t="s">
        <v>940</v>
      </c>
      <c r="K8" s="89" t="s">
        <v>936</v>
      </c>
      <c r="L8" s="89" t="s">
        <v>937</v>
      </c>
      <c r="M8" s="89" t="s">
        <v>945</v>
      </c>
      <c r="N8" s="89" t="s">
        <v>942</v>
      </c>
      <c r="O8" s="89" t="s">
        <v>936</v>
      </c>
      <c r="R8" s="89" t="s">
        <v>727</v>
      </c>
      <c r="AD8" s="89" t="s">
        <v>501</v>
      </c>
      <c r="AI8" s="89" t="s">
        <v>187</v>
      </c>
      <c r="AL8" s="89" t="s">
        <v>501</v>
      </c>
    </row>
    <row r="9" spans="1:48" x14ac:dyDescent="0.25">
      <c r="C9" s="89" t="s">
        <v>267</v>
      </c>
      <c r="D9" s="89" t="s">
        <v>936</v>
      </c>
      <c r="E9" s="89" t="s">
        <v>936</v>
      </c>
      <c r="G9" s="89" t="s">
        <v>104</v>
      </c>
      <c r="H9" s="89" t="s">
        <v>940</v>
      </c>
      <c r="I9" s="89" t="s">
        <v>937</v>
      </c>
      <c r="J9" s="89" t="s">
        <v>942</v>
      </c>
      <c r="K9" s="89" t="s">
        <v>938</v>
      </c>
      <c r="L9" s="89" t="s">
        <v>940</v>
      </c>
      <c r="M9" s="89" t="s">
        <v>946</v>
      </c>
      <c r="O9" s="89" t="s">
        <v>937</v>
      </c>
      <c r="R9" s="89" t="s">
        <v>728</v>
      </c>
      <c r="AI9" s="89" t="s">
        <v>188</v>
      </c>
    </row>
    <row r="10" spans="1:48" x14ac:dyDescent="0.25">
      <c r="C10" s="89" t="s">
        <v>271</v>
      </c>
      <c r="D10" s="89" t="s">
        <v>937</v>
      </c>
      <c r="E10" s="89" t="s">
        <v>938</v>
      </c>
      <c r="H10" s="89" t="s">
        <v>942</v>
      </c>
      <c r="I10" s="89" t="s">
        <v>940</v>
      </c>
      <c r="J10" s="89" t="s">
        <v>104</v>
      </c>
      <c r="K10" s="89" t="s">
        <v>940</v>
      </c>
      <c r="L10" s="89" t="s">
        <v>942</v>
      </c>
      <c r="O10" s="89" t="s">
        <v>940</v>
      </c>
      <c r="R10" s="89" t="s">
        <v>730</v>
      </c>
      <c r="AI10" s="89" t="s">
        <v>189</v>
      </c>
    </row>
    <row r="11" spans="1:48" x14ac:dyDescent="0.25">
      <c r="C11" s="89" t="s">
        <v>284</v>
      </c>
      <c r="D11" s="89" t="s">
        <v>939</v>
      </c>
      <c r="E11" s="89" t="s">
        <v>940</v>
      </c>
      <c r="H11" s="89" t="s">
        <v>104</v>
      </c>
      <c r="I11" s="89" t="s">
        <v>942</v>
      </c>
      <c r="K11" s="89" t="s">
        <v>942</v>
      </c>
      <c r="L11" s="89" t="s">
        <v>945</v>
      </c>
      <c r="O11" s="89" t="s">
        <v>942</v>
      </c>
      <c r="AI11" s="89" t="s">
        <v>191</v>
      </c>
    </row>
    <row r="12" spans="1:48" x14ac:dyDescent="0.25">
      <c r="D12" s="89" t="s">
        <v>940</v>
      </c>
      <c r="E12" s="89" t="s">
        <v>942</v>
      </c>
      <c r="I12" s="89" t="s">
        <v>946</v>
      </c>
      <c r="K12" s="89" t="s">
        <v>945</v>
      </c>
      <c r="O12" s="89" t="s">
        <v>104</v>
      </c>
      <c r="AI12" s="89" t="s">
        <v>104</v>
      </c>
    </row>
    <row r="13" spans="1:48" x14ac:dyDescent="0.25">
      <c r="D13" s="89" t="s">
        <v>942</v>
      </c>
      <c r="I13" s="89" t="s">
        <v>104</v>
      </c>
      <c r="K13" s="89" t="s">
        <v>946</v>
      </c>
    </row>
    <row r="14" spans="1:48" x14ac:dyDescent="0.25">
      <c r="D14" s="89" t="s">
        <v>946</v>
      </c>
    </row>
    <row r="15" spans="1:48" x14ac:dyDescent="0.25">
      <c r="D15" s="89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SUM(DatosViolenciaGénero!C52:C58)</f>
        <v>2022</v>
      </c>
      <c r="D4" s="83">
        <f>SUM(DatosViolenciaGénero!D52:D58)</f>
        <v>463</v>
      </c>
    </row>
    <row r="5" spans="2:4" x14ac:dyDescent="0.25">
      <c r="B5" s="82" t="s">
        <v>924</v>
      </c>
      <c r="C5" s="83">
        <f>SUM(DatosViolenciaGénero!C59:C62)</f>
        <v>253</v>
      </c>
      <c r="D5" s="83">
        <f>SUM(DatosViolenciaGénero!D59:D62)</f>
        <v>339</v>
      </c>
    </row>
    <row r="6" spans="2:4" ht="12.75" customHeight="1" x14ac:dyDescent="0.25">
      <c r="B6" s="82" t="s">
        <v>968</v>
      </c>
      <c r="C6" s="83">
        <f>DatosViolenciaGénero!C63</f>
        <v>0</v>
      </c>
      <c r="D6" s="83">
        <f>DatosViolenciaGénero!D63</f>
        <v>0</v>
      </c>
    </row>
    <row r="7" spans="2:4" ht="12.75" customHeight="1" x14ac:dyDescent="0.25">
      <c r="B7" s="82" t="s">
        <v>969</v>
      </c>
      <c r="C7" s="83">
        <f>SUM(DatosViolenciaGénero!C64:C66)</f>
        <v>17</v>
      </c>
      <c r="D7" s="83">
        <f>SUM(DatosViolenciaGénero!D64:D66)</f>
        <v>11</v>
      </c>
    </row>
    <row r="8" spans="2:4" ht="12.75" customHeight="1" x14ac:dyDescent="0.25">
      <c r="B8" s="82" t="s">
        <v>970</v>
      </c>
      <c r="C8" s="83">
        <f>DatosViolenciaGénero!C67</f>
        <v>1</v>
      </c>
      <c r="D8" s="83">
        <f>DatosViolenciaGénero!D67</f>
        <v>0</v>
      </c>
    </row>
    <row r="9" spans="2:4" ht="12.75" customHeight="1" x14ac:dyDescent="0.25">
      <c r="B9" s="82" t="s">
        <v>971</v>
      </c>
      <c r="C9" s="83">
        <f>SUM(DatosViolenciaGénero!C68:C70)</f>
        <v>433</v>
      </c>
      <c r="D9" s="83">
        <f>SUM(DatosViolenciaGénero!D68:D70)</f>
        <v>239</v>
      </c>
    </row>
    <row r="13" spans="2:4" ht="12.9" customHeight="1" thickTop="1" thickBot="1" x14ac:dyDescent="0.3">
      <c r="B13" s="205" t="s">
        <v>975</v>
      </c>
      <c r="C13" s="205"/>
    </row>
    <row r="14" spans="2:4" ht="13.8" thickTop="1" x14ac:dyDescent="0.25">
      <c r="B14" s="84" t="s">
        <v>973</v>
      </c>
      <c r="C14" s="85">
        <f>DatosViolenciaGénero!C33</f>
        <v>499</v>
      </c>
    </row>
    <row r="15" spans="2:4" ht="13.8" thickBot="1" x14ac:dyDescent="0.3">
      <c r="B15" s="86" t="s">
        <v>974</v>
      </c>
      <c r="C15" s="87">
        <f>DatosViolenciaGénero!C34</f>
        <v>324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1"/>
    <col min="2" max="2" width="27.5546875" style="81" customWidth="1"/>
    <col min="3" max="16384" width="11.44140625" style="81"/>
  </cols>
  <sheetData>
    <row r="3" spans="2:4" x14ac:dyDescent="0.25">
      <c r="B3" s="79"/>
      <c r="C3" s="80" t="s">
        <v>97</v>
      </c>
      <c r="D3" s="80" t="s">
        <v>741</v>
      </c>
    </row>
    <row r="4" spans="2:4" ht="12.75" customHeight="1" x14ac:dyDescent="0.25">
      <c r="B4" s="82" t="s">
        <v>967</v>
      </c>
      <c r="C4" s="83">
        <f>SUM(DatosViolenciaDoméstica!C40:C46)</f>
        <v>803</v>
      </c>
      <c r="D4" s="83">
        <f>SUM(DatosViolenciaDoméstica!D40:D46)</f>
        <v>198</v>
      </c>
    </row>
    <row r="5" spans="2:4" x14ac:dyDescent="0.25">
      <c r="B5" s="82" t="s">
        <v>924</v>
      </c>
      <c r="C5" s="83">
        <f>SUM(DatosViolenciaDoméstica!C47:C50)</f>
        <v>155</v>
      </c>
      <c r="D5" s="83">
        <f>SUM(DatosViolenciaDoméstica!D47:D50)</f>
        <v>35</v>
      </c>
    </row>
    <row r="6" spans="2:4" ht="12.75" customHeight="1" x14ac:dyDescent="0.25">
      <c r="B6" s="82" t="s">
        <v>968</v>
      </c>
      <c r="C6" s="83">
        <f>DatosViolenciaDoméstica!C51</f>
        <v>0</v>
      </c>
      <c r="D6" s="83">
        <f>DatosViolenciaDoméstica!D51</f>
        <v>0</v>
      </c>
    </row>
    <row r="7" spans="2:4" ht="12.75" customHeight="1" x14ac:dyDescent="0.25">
      <c r="B7" s="82" t="s">
        <v>969</v>
      </c>
      <c r="C7" s="83">
        <f>SUM(DatosViolenciaDoméstica!C52:C54)</f>
        <v>18</v>
      </c>
      <c r="D7" s="83">
        <f>SUM(DatosViolenciaDoméstica!D52:D54)</f>
        <v>4</v>
      </c>
    </row>
    <row r="8" spans="2:4" ht="12.75" customHeight="1" x14ac:dyDescent="0.25">
      <c r="B8" s="82" t="s">
        <v>970</v>
      </c>
      <c r="C8" s="83">
        <f>DatosViolenciaDoméstica!C55</f>
        <v>1</v>
      </c>
      <c r="D8" s="83">
        <f>DatosViolenciaDoméstica!D55</f>
        <v>1</v>
      </c>
    </row>
    <row r="9" spans="2:4" ht="12.75" customHeight="1" x14ac:dyDescent="0.25">
      <c r="B9" s="82" t="s">
        <v>971</v>
      </c>
      <c r="C9" s="83">
        <f>SUM(DatosViolenciaDoméstica!C56:C57)</f>
        <v>85</v>
      </c>
      <c r="D9" s="83">
        <f>SUM(DatosViolenciaDoméstica!D56:D57)</f>
        <v>48</v>
      </c>
    </row>
    <row r="13" spans="2:4" ht="12.9" customHeight="1" thickTop="1" thickBot="1" x14ac:dyDescent="0.3">
      <c r="B13" s="205" t="s">
        <v>972</v>
      </c>
      <c r="C13" s="205"/>
    </row>
    <row r="14" spans="2:4" ht="13.8" thickTop="1" x14ac:dyDescent="0.25">
      <c r="B14" s="84" t="s">
        <v>973</v>
      </c>
      <c r="C14" s="85">
        <f>DatosViolenciaDoméstica!C30</f>
        <v>169</v>
      </c>
    </row>
    <row r="15" spans="2:4" ht="13.8" thickBot="1" x14ac:dyDescent="0.3">
      <c r="B15" s="86" t="s">
        <v>974</v>
      </c>
      <c r="C15" s="87">
        <f>DatosViolenciaDoméstica!C31</f>
        <v>84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5" customWidth="1"/>
    <col min="2" max="2" width="20.6640625" style="75" customWidth="1"/>
    <col min="3" max="3" width="43.6640625" style="75" customWidth="1"/>
    <col min="4" max="4" width="6.33203125" style="75" customWidth="1"/>
    <col min="5" max="16384" width="11.44140625" style="75"/>
  </cols>
  <sheetData>
    <row r="3" spans="2:3" ht="12.9" customHeight="1" x14ac:dyDescent="0.25">
      <c r="B3" s="206" t="s">
        <v>957</v>
      </c>
      <c r="C3" s="206"/>
    </row>
    <row r="4" spans="2:3" x14ac:dyDescent="0.25">
      <c r="B4" s="76" t="s">
        <v>958</v>
      </c>
      <c r="C4" s="77">
        <f>DatosMenores!C59</f>
        <v>133</v>
      </c>
    </row>
    <row r="5" spans="2:3" x14ac:dyDescent="0.25">
      <c r="B5" s="76" t="s">
        <v>959</v>
      </c>
      <c r="C5" s="78">
        <f>DatosMenores!C60</f>
        <v>294</v>
      </c>
    </row>
    <row r="6" spans="2:3" x14ac:dyDescent="0.25">
      <c r="B6" s="76" t="s">
        <v>960</v>
      </c>
      <c r="C6" s="78">
        <f>DatosMenores!C61</f>
        <v>376</v>
      </c>
    </row>
    <row r="7" spans="2:3" ht="26.4" x14ac:dyDescent="0.25">
      <c r="B7" s="76" t="s">
        <v>961</v>
      </c>
      <c r="C7" s="78">
        <f>DatosMenores!C64</f>
        <v>3</v>
      </c>
    </row>
    <row r="8" spans="2:3" ht="26.4" x14ac:dyDescent="0.25">
      <c r="B8" s="76" t="s">
        <v>704</v>
      </c>
      <c r="C8" s="78">
        <f>DatosMenores!C65</f>
        <v>29</v>
      </c>
    </row>
    <row r="9" spans="2:3" ht="26.4" x14ac:dyDescent="0.25">
      <c r="B9" s="76" t="s">
        <v>962</v>
      </c>
      <c r="C9" s="78">
        <f>DatosMenores!C66</f>
        <v>1</v>
      </c>
    </row>
    <row r="10" spans="2:3" ht="26.4" x14ac:dyDescent="0.25">
      <c r="B10" s="76" t="s">
        <v>233</v>
      </c>
      <c r="C10" s="78">
        <f>DatosMenores!C68</f>
        <v>1</v>
      </c>
    </row>
    <row r="11" spans="2:3" x14ac:dyDescent="0.25">
      <c r="B11" s="76" t="s">
        <v>963</v>
      </c>
      <c r="C11" s="78">
        <f>DatosMenores!C67</f>
        <v>11</v>
      </c>
    </row>
    <row r="12" spans="2:3" x14ac:dyDescent="0.25">
      <c r="B12" s="76" t="s">
        <v>964</v>
      </c>
      <c r="C12" s="78">
        <f>DatosMenores!C69</f>
        <v>3</v>
      </c>
    </row>
    <row r="13" spans="2:3" ht="26.4" x14ac:dyDescent="0.25">
      <c r="B13" s="76" t="s">
        <v>965</v>
      </c>
      <c r="C13" s="78">
        <f>DatosMenores!C62</f>
        <v>0</v>
      </c>
    </row>
    <row r="14" spans="2:3" ht="26.4" x14ac:dyDescent="0.25">
      <c r="B14" s="76" t="s">
        <v>966</v>
      </c>
      <c r="C14" s="78">
        <f>DatosMenores!C63</f>
        <v>69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6" customWidth="1"/>
    <col min="2" max="4" width="13.6640625" style="46" customWidth="1"/>
    <col min="5" max="6" width="14.88671875" style="46" customWidth="1"/>
    <col min="7" max="13" width="13.6640625" style="46" customWidth="1"/>
    <col min="14" max="16384" width="11.44140625" style="46"/>
  </cols>
  <sheetData>
    <row r="2" spans="2:13" s="42" customFormat="1" ht="15.6" x14ac:dyDescent="0.3">
      <c r="B2" s="42" t="s">
        <v>911</v>
      </c>
    </row>
    <row r="4" spans="2:13" ht="40.200000000000003" thickBot="1" x14ac:dyDescent="0.3">
      <c r="B4" s="43" t="s">
        <v>309</v>
      </c>
      <c r="C4" s="44" t="s">
        <v>912</v>
      </c>
      <c r="D4" s="44" t="s">
        <v>913</v>
      </c>
      <c r="E4" s="44" t="s">
        <v>914</v>
      </c>
      <c r="F4" s="44" t="s">
        <v>915</v>
      </c>
      <c r="G4" s="44" t="s">
        <v>916</v>
      </c>
      <c r="H4" s="44" t="s">
        <v>917</v>
      </c>
      <c r="I4" s="44" t="s">
        <v>918</v>
      </c>
      <c r="J4" s="44" t="s">
        <v>919</v>
      </c>
      <c r="K4" s="44" t="s">
        <v>320</v>
      </c>
      <c r="L4" s="44" t="s">
        <v>920</v>
      </c>
      <c r="M4" s="45" t="s">
        <v>322</v>
      </c>
    </row>
    <row r="5" spans="2:13" s="52" customFormat="1" ht="22.5" customHeight="1" thickBot="1" x14ac:dyDescent="0.35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6" x14ac:dyDescent="0.3">
      <c r="B8" s="53" t="s">
        <v>921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40.200000000000003" thickBot="1" x14ac:dyDescent="0.3">
      <c r="D10" s="55" t="s">
        <v>309</v>
      </c>
      <c r="E10" s="56" t="s">
        <v>914</v>
      </c>
      <c r="F10" s="56" t="s">
        <v>915</v>
      </c>
      <c r="G10" s="56" t="s">
        <v>916</v>
      </c>
      <c r="H10" s="56" t="s">
        <v>917</v>
      </c>
      <c r="I10" s="56" t="s">
        <v>918</v>
      </c>
      <c r="J10" s="56" t="s">
        <v>919</v>
      </c>
      <c r="K10" s="56" t="s">
        <v>920</v>
      </c>
      <c r="L10" s="57" t="s">
        <v>322</v>
      </c>
      <c r="M10" s="58"/>
    </row>
    <row r="11" spans="2:13" ht="13.2" customHeight="1" x14ac:dyDescent="0.25">
      <c r="B11" s="212" t="s">
        <v>922</v>
      </c>
      <c r="C11" s="212"/>
      <c r="D11" s="59">
        <f>DatosDelitos!B5+DatosDelitos!B13-DatosDelitos!B17</f>
        <v>2268</v>
      </c>
      <c r="E11" s="60">
        <f>DatosDelitos!G5+DatosDelitos!G13-DatosDelitos!G17</f>
        <v>456</v>
      </c>
      <c r="F11" s="60">
        <f>DatosDelitos!H5+DatosDelitos!H13-DatosDelitos!H17</f>
        <v>478</v>
      </c>
      <c r="G11" s="60">
        <f>DatosDelitos!I5+DatosDelitos!I13-DatosDelitos!I17</f>
        <v>21</v>
      </c>
      <c r="H11" s="61">
        <f>DatosDelitos!J5+DatosDelitos!J13-DatosDelitos!J17</f>
        <v>14</v>
      </c>
      <c r="I11" s="61">
        <f>DatosDelitos!K5+DatosDelitos!K13-DatosDelitos!K17</f>
        <v>5</v>
      </c>
      <c r="J11" s="61">
        <f>DatosDelitos!L5+DatosDelitos!L13-DatosDelitos!L17</f>
        <v>4</v>
      </c>
      <c r="K11" s="61">
        <f>DatosDelitos!N5+DatosDelitos!N13-DatosDelitos!N17</f>
        <v>9</v>
      </c>
      <c r="L11" s="62">
        <f>DatosDelitos!O5+DatosDelitos!O13-DatosDelitos!O17</f>
        <v>1224</v>
      </c>
    </row>
    <row r="12" spans="2:13" ht="13.2" customHeight="1" x14ac:dyDescent="0.25">
      <c r="B12" s="209" t="s">
        <v>285</v>
      </c>
      <c r="C12" s="209"/>
      <c r="D12" s="63">
        <f>DatosDelitos!B10</f>
        <v>1</v>
      </c>
      <c r="E12" s="64">
        <f>DatosDelitos!G10</f>
        <v>0</v>
      </c>
      <c r="F12" s="64">
        <f>DatosDelitos!H10</f>
        <v>0</v>
      </c>
      <c r="G12" s="64">
        <f>DatosDelitos!I10</f>
        <v>0</v>
      </c>
      <c r="H12" s="64">
        <f>DatosDelitos!J10</f>
        <v>0</v>
      </c>
      <c r="I12" s="64">
        <f>DatosDelitos!K10</f>
        <v>0</v>
      </c>
      <c r="J12" s="64">
        <f>DatosDelitos!L10</f>
        <v>0</v>
      </c>
      <c r="K12" s="64">
        <f>DatosDelitos!N10</f>
        <v>1</v>
      </c>
      <c r="L12" s="65">
        <f>DatosDelitos!O10</f>
        <v>0</v>
      </c>
    </row>
    <row r="13" spans="2:13" ht="13.2" customHeight="1" x14ac:dyDescent="0.25">
      <c r="B13" s="209" t="s">
        <v>338</v>
      </c>
      <c r="C13" s="209"/>
      <c r="D13" s="63">
        <f>DatosDelitos!B20</f>
        <v>0</v>
      </c>
      <c r="E13" s="64">
        <f>DatosDelitos!G20</f>
        <v>0</v>
      </c>
      <c r="F13" s="64">
        <f>DatosDelitos!H20</f>
        <v>1</v>
      </c>
      <c r="G13" s="64">
        <f>DatosDelitos!I20</f>
        <v>0</v>
      </c>
      <c r="H13" s="64">
        <f>DatosDelitos!J20</f>
        <v>0</v>
      </c>
      <c r="I13" s="64">
        <f>DatosDelitos!K20</f>
        <v>0</v>
      </c>
      <c r="J13" s="64">
        <f>DatosDelitos!L20</f>
        <v>0</v>
      </c>
      <c r="K13" s="64">
        <f>DatosDelitos!N20</f>
        <v>0</v>
      </c>
      <c r="L13" s="65">
        <f>DatosDelitos!O20</f>
        <v>0</v>
      </c>
    </row>
    <row r="14" spans="2:13" ht="13.2" customHeight="1" x14ac:dyDescent="0.25">
      <c r="B14" s="209" t="s">
        <v>341</v>
      </c>
      <c r="C14" s="209"/>
      <c r="D14" s="63">
        <f>DatosDelitos!B23</f>
        <v>0</v>
      </c>
      <c r="E14" s="64">
        <f>DatosDelitos!G23</f>
        <v>0</v>
      </c>
      <c r="F14" s="64">
        <f>DatosDelitos!H23</f>
        <v>0</v>
      </c>
      <c r="G14" s="64">
        <f>DatosDelitos!I23</f>
        <v>0</v>
      </c>
      <c r="H14" s="64">
        <f>DatosDelitos!J23</f>
        <v>0</v>
      </c>
      <c r="I14" s="64">
        <f>DatosDelitos!K23</f>
        <v>0</v>
      </c>
      <c r="J14" s="64">
        <f>DatosDelitos!L23</f>
        <v>0</v>
      </c>
      <c r="K14" s="64">
        <f>DatosDelitos!N23</f>
        <v>0</v>
      </c>
      <c r="L14" s="65">
        <f>DatosDelitos!O23</f>
        <v>0</v>
      </c>
    </row>
    <row r="15" spans="2:13" ht="13.2" customHeight="1" x14ac:dyDescent="0.25">
      <c r="B15" s="209" t="s">
        <v>923</v>
      </c>
      <c r="C15" s="209"/>
      <c r="D15" s="63">
        <f>DatosDelitos!B17+DatosDelitos!B44</f>
        <v>1750</v>
      </c>
      <c r="E15" s="64">
        <f>DatosDelitos!G17+DatosDelitos!G44</f>
        <v>391</v>
      </c>
      <c r="F15" s="64">
        <f>DatosDelitos!H16+DatosDelitos!H44</f>
        <v>25</v>
      </c>
      <c r="G15" s="64">
        <f>DatosDelitos!I17+DatosDelitos!I44</f>
        <v>1</v>
      </c>
      <c r="H15" s="64">
        <f>DatosDelitos!J17+DatosDelitos!J44</f>
        <v>3</v>
      </c>
      <c r="I15" s="64">
        <f>DatosDelitos!K17+DatosDelitos!K44</f>
        <v>0</v>
      </c>
      <c r="J15" s="64">
        <f>DatosDelitos!L17+DatosDelitos!L44</f>
        <v>0</v>
      </c>
      <c r="K15" s="64">
        <f>DatosDelitos!N17+DatosDelitos!N44</f>
        <v>2</v>
      </c>
      <c r="L15" s="65">
        <f>DatosDelitos!O17+DatosDelitos!O44</f>
        <v>573</v>
      </c>
    </row>
    <row r="16" spans="2:13" ht="13.2" customHeight="1" x14ac:dyDescent="0.25">
      <c r="B16" s="209" t="s">
        <v>924</v>
      </c>
      <c r="C16" s="209"/>
      <c r="D16" s="63">
        <f>DatosDelitos!B30</f>
        <v>858</v>
      </c>
      <c r="E16" s="64">
        <f>DatosDelitos!G30</f>
        <v>205</v>
      </c>
      <c r="F16" s="64">
        <f>DatosDelitos!H30</f>
        <v>203</v>
      </c>
      <c r="G16" s="64">
        <f>DatosDelitos!I30</f>
        <v>4</v>
      </c>
      <c r="H16" s="64">
        <f>DatosDelitos!J30</f>
        <v>7</v>
      </c>
      <c r="I16" s="64">
        <f>DatosDelitos!K30</f>
        <v>2</v>
      </c>
      <c r="J16" s="64">
        <f>DatosDelitos!L30</f>
        <v>3</v>
      </c>
      <c r="K16" s="64">
        <f>DatosDelitos!N30</f>
        <v>5</v>
      </c>
      <c r="L16" s="65">
        <f>DatosDelitos!O30</f>
        <v>1172</v>
      </c>
    </row>
    <row r="17" spans="2:12" ht="13.2" customHeight="1" x14ac:dyDescent="0.25">
      <c r="B17" s="211" t="s">
        <v>925</v>
      </c>
      <c r="C17" s="211"/>
      <c r="D17" s="63">
        <f>DatosDelitos!B42-DatosDelitos!B44</f>
        <v>12</v>
      </c>
      <c r="E17" s="64">
        <f>DatosDelitos!G42-DatosDelitos!G44</f>
        <v>2</v>
      </c>
      <c r="F17" s="64">
        <f>DatosDelitos!H42-DatosDelitos!H44</f>
        <v>1</v>
      </c>
      <c r="G17" s="64">
        <f>DatosDelitos!I42-DatosDelitos!I44</f>
        <v>0</v>
      </c>
      <c r="H17" s="64">
        <f>DatosDelitos!J42-DatosDelitos!J44</f>
        <v>0</v>
      </c>
      <c r="I17" s="64">
        <f>DatosDelitos!K42-DatosDelitos!K44</f>
        <v>0</v>
      </c>
      <c r="J17" s="64">
        <f>DatosDelitos!L42-DatosDelitos!L44</f>
        <v>0</v>
      </c>
      <c r="K17" s="64">
        <f>DatosDelitos!N42-DatosDelitos!N44</f>
        <v>0</v>
      </c>
      <c r="L17" s="65">
        <f>DatosDelitos!O42-DatosDelitos!O44</f>
        <v>0</v>
      </c>
    </row>
    <row r="18" spans="2:12" ht="13.2" customHeight="1" x14ac:dyDescent="0.25">
      <c r="B18" s="209" t="s">
        <v>926</v>
      </c>
      <c r="C18" s="209"/>
      <c r="D18" s="63">
        <f>DatosDelitos!B50</f>
        <v>300</v>
      </c>
      <c r="E18" s="64">
        <f>DatosDelitos!G50</f>
        <v>51</v>
      </c>
      <c r="F18" s="64">
        <f>DatosDelitos!H50</f>
        <v>38</v>
      </c>
      <c r="G18" s="64">
        <f>DatosDelitos!I50</f>
        <v>16</v>
      </c>
      <c r="H18" s="64">
        <f>DatosDelitos!J50</f>
        <v>20</v>
      </c>
      <c r="I18" s="64">
        <f>DatosDelitos!K50</f>
        <v>1</v>
      </c>
      <c r="J18" s="64">
        <f>DatosDelitos!L50</f>
        <v>4</v>
      </c>
      <c r="K18" s="64">
        <f>DatosDelitos!N50</f>
        <v>5</v>
      </c>
      <c r="L18" s="65">
        <f>DatosDelitos!O50</f>
        <v>37</v>
      </c>
    </row>
    <row r="19" spans="2:12" ht="13.2" customHeight="1" x14ac:dyDescent="0.25">
      <c r="B19" s="209" t="s">
        <v>927</v>
      </c>
      <c r="C19" s="209"/>
      <c r="D19" s="63">
        <f>DatosDelitos!B72</f>
        <v>3</v>
      </c>
      <c r="E19" s="64">
        <f>DatosDelitos!G72</f>
        <v>0</v>
      </c>
      <c r="F19" s="64">
        <f>DatosDelitos!H72</f>
        <v>0</v>
      </c>
      <c r="G19" s="64">
        <f>DatosDelitos!I72</f>
        <v>0</v>
      </c>
      <c r="H19" s="64">
        <f>DatosDelitos!J72</f>
        <v>0</v>
      </c>
      <c r="I19" s="64">
        <f>DatosDelitos!K72</f>
        <v>0</v>
      </c>
      <c r="J19" s="64">
        <f>DatosDelitos!L72</f>
        <v>0</v>
      </c>
      <c r="K19" s="64">
        <f>DatosDelitos!N72</f>
        <v>0</v>
      </c>
      <c r="L19" s="65">
        <f>DatosDelitos!O72</f>
        <v>0</v>
      </c>
    </row>
    <row r="20" spans="2:12" ht="27" customHeight="1" x14ac:dyDescent="0.25">
      <c r="B20" s="209" t="s">
        <v>928</v>
      </c>
      <c r="C20" s="209"/>
      <c r="D20" s="63">
        <f>DatosDelitos!B74</f>
        <v>92</v>
      </c>
      <c r="E20" s="64">
        <f>DatosDelitos!G74</f>
        <v>12</v>
      </c>
      <c r="F20" s="64">
        <f>DatosDelitos!H74</f>
        <v>11</v>
      </c>
      <c r="G20" s="64">
        <f>DatosDelitos!I74</f>
        <v>0</v>
      </c>
      <c r="H20" s="64">
        <f>DatosDelitos!J74</f>
        <v>0</v>
      </c>
      <c r="I20" s="64">
        <f>DatosDelitos!K74</f>
        <v>0</v>
      </c>
      <c r="J20" s="64">
        <f>DatosDelitos!L74</f>
        <v>0</v>
      </c>
      <c r="K20" s="64">
        <f>DatosDelitos!N74</f>
        <v>0</v>
      </c>
      <c r="L20" s="65">
        <f>DatosDelitos!O74</f>
        <v>9</v>
      </c>
    </row>
    <row r="21" spans="2:12" ht="13.2" customHeight="1" x14ac:dyDescent="0.25">
      <c r="B21" s="211" t="s">
        <v>929</v>
      </c>
      <c r="C21" s="211"/>
      <c r="D21" s="63">
        <f>DatosDelitos!B81</f>
        <v>237</v>
      </c>
      <c r="E21" s="64">
        <f>DatosDelitos!G81</f>
        <v>42</v>
      </c>
      <c r="F21" s="64">
        <f>DatosDelitos!H81</f>
        <v>37</v>
      </c>
      <c r="G21" s="64">
        <f>DatosDelitos!I81</f>
        <v>0</v>
      </c>
      <c r="H21" s="64">
        <f>DatosDelitos!J81</f>
        <v>1</v>
      </c>
      <c r="I21" s="64">
        <f>DatosDelitos!K81</f>
        <v>0</v>
      </c>
      <c r="J21" s="64">
        <f>DatosDelitos!L81</f>
        <v>0</v>
      </c>
      <c r="K21" s="64">
        <f>DatosDelitos!N81</f>
        <v>0</v>
      </c>
      <c r="L21" s="65">
        <f>DatosDelitos!O81</f>
        <v>145</v>
      </c>
    </row>
    <row r="22" spans="2:12" ht="13.2" customHeight="1" x14ac:dyDescent="0.25">
      <c r="B22" s="209" t="s">
        <v>930</v>
      </c>
      <c r="C22" s="209"/>
      <c r="D22" s="63">
        <f>DatosDelitos!B84</f>
        <v>661</v>
      </c>
      <c r="E22" s="64">
        <f>DatosDelitos!G84</f>
        <v>116</v>
      </c>
      <c r="F22" s="64">
        <f>DatosDelitos!H84</f>
        <v>121</v>
      </c>
      <c r="G22" s="64">
        <f>DatosDelitos!I84</f>
        <v>0</v>
      </c>
      <c r="H22" s="64">
        <f>DatosDelitos!J84</f>
        <v>0</v>
      </c>
      <c r="I22" s="64">
        <f>DatosDelitos!K84</f>
        <v>0</v>
      </c>
      <c r="J22" s="64">
        <f>DatosDelitos!L84</f>
        <v>0</v>
      </c>
      <c r="K22" s="64">
        <f>DatosDelitos!N84</f>
        <v>0</v>
      </c>
      <c r="L22" s="65">
        <f>DatosDelitos!O84</f>
        <v>119</v>
      </c>
    </row>
    <row r="23" spans="2:12" ht="13.2" customHeight="1" x14ac:dyDescent="0.25">
      <c r="B23" s="209" t="s">
        <v>659</v>
      </c>
      <c r="C23" s="209"/>
      <c r="D23" s="63">
        <f>DatosDelitos!B96</f>
        <v>6867</v>
      </c>
      <c r="E23" s="64">
        <f>DatosDelitos!G96</f>
        <v>1555</v>
      </c>
      <c r="F23" s="64">
        <f>DatosDelitos!H96</f>
        <v>1280</v>
      </c>
      <c r="G23" s="64">
        <f>DatosDelitos!I96</f>
        <v>5</v>
      </c>
      <c r="H23" s="64">
        <f>DatosDelitos!J96</f>
        <v>3</v>
      </c>
      <c r="I23" s="64">
        <f>DatosDelitos!K96</f>
        <v>1</v>
      </c>
      <c r="J23" s="64">
        <f>DatosDelitos!L96</f>
        <v>2</v>
      </c>
      <c r="K23" s="64">
        <f>DatosDelitos!N96</f>
        <v>23</v>
      </c>
      <c r="L23" s="65">
        <f>DatosDelitos!O96</f>
        <v>3432</v>
      </c>
    </row>
    <row r="24" spans="2:12" ht="27" customHeight="1" x14ac:dyDescent="0.25">
      <c r="B24" s="209" t="s">
        <v>931</v>
      </c>
      <c r="C24" s="209"/>
      <c r="D24" s="63">
        <f>DatosDelitos!B130</f>
        <v>7</v>
      </c>
      <c r="E24" s="64">
        <f>DatosDelitos!G130</f>
        <v>13</v>
      </c>
      <c r="F24" s="64">
        <f>DatosDelitos!H130</f>
        <v>13</v>
      </c>
      <c r="G24" s="64">
        <f>DatosDelitos!I130</f>
        <v>3</v>
      </c>
      <c r="H24" s="64">
        <f>DatosDelitos!J130</f>
        <v>0</v>
      </c>
      <c r="I24" s="64">
        <f>DatosDelitos!K130</f>
        <v>0</v>
      </c>
      <c r="J24" s="64">
        <f>DatosDelitos!L130</f>
        <v>0</v>
      </c>
      <c r="K24" s="64">
        <f>DatosDelitos!N130</f>
        <v>0</v>
      </c>
      <c r="L24" s="65">
        <f>DatosDelitos!O130</f>
        <v>10</v>
      </c>
    </row>
    <row r="25" spans="2:12" ht="13.2" customHeight="1" x14ac:dyDescent="0.25">
      <c r="B25" s="209" t="s">
        <v>932</v>
      </c>
      <c r="C25" s="209"/>
      <c r="D25" s="63">
        <f>DatosDelitos!B136</f>
        <v>21</v>
      </c>
      <c r="E25" s="64">
        <f>DatosDelitos!G136</f>
        <v>2</v>
      </c>
      <c r="F25" s="64">
        <f>DatosDelitos!H136</f>
        <v>5</v>
      </c>
      <c r="G25" s="64">
        <f>DatosDelitos!I136</f>
        <v>0</v>
      </c>
      <c r="H25" s="64">
        <f>DatosDelitos!J136</f>
        <v>0</v>
      </c>
      <c r="I25" s="64">
        <f>DatosDelitos!K136</f>
        <v>0</v>
      </c>
      <c r="J25" s="64">
        <f>DatosDelitos!L136</f>
        <v>0</v>
      </c>
      <c r="K25" s="64">
        <f>DatosDelitos!N136</f>
        <v>0</v>
      </c>
      <c r="L25" s="65">
        <f>DatosDelitos!O136</f>
        <v>8</v>
      </c>
    </row>
    <row r="26" spans="2:12" ht="13.2" customHeight="1" x14ac:dyDescent="0.25">
      <c r="B26" s="211" t="s">
        <v>933</v>
      </c>
      <c r="C26" s="211"/>
      <c r="D26" s="63">
        <f>DatosDelitos!B143</f>
        <v>3</v>
      </c>
      <c r="E26" s="64">
        <f>DatosDelitos!G143</f>
        <v>0</v>
      </c>
      <c r="F26" s="64">
        <f>DatosDelitos!H143</f>
        <v>0</v>
      </c>
      <c r="G26" s="64">
        <f>DatosDelitos!I143</f>
        <v>0</v>
      </c>
      <c r="H26" s="64">
        <f>DatosDelitos!J143</f>
        <v>0</v>
      </c>
      <c r="I26" s="64">
        <f>DatosDelitos!K143</f>
        <v>0</v>
      </c>
      <c r="J26" s="64">
        <f>DatosDelitos!L143</f>
        <v>0</v>
      </c>
      <c r="K26" s="64">
        <f>DatosDelitos!N143</f>
        <v>4</v>
      </c>
      <c r="L26" s="65">
        <f>DatosDelitos!O143</f>
        <v>0</v>
      </c>
    </row>
    <row r="27" spans="2:12" ht="38.25" customHeight="1" x14ac:dyDescent="0.25">
      <c r="B27" s="209" t="s">
        <v>934</v>
      </c>
      <c r="C27" s="209"/>
      <c r="D27" s="63">
        <f>DatosDelitos!B146</f>
        <v>2</v>
      </c>
      <c r="E27" s="64">
        <f>DatosDelitos!G146</f>
        <v>0</v>
      </c>
      <c r="F27" s="64">
        <f>DatosDelitos!H146</f>
        <v>0</v>
      </c>
      <c r="G27" s="64">
        <f>DatosDelitos!I146</f>
        <v>0</v>
      </c>
      <c r="H27" s="64">
        <f>DatosDelitos!J146</f>
        <v>0</v>
      </c>
      <c r="I27" s="64">
        <f>DatosDelitos!K146</f>
        <v>0</v>
      </c>
      <c r="J27" s="64">
        <f>DatosDelitos!L146</f>
        <v>0</v>
      </c>
      <c r="K27" s="64">
        <f>DatosDelitos!N146</f>
        <v>0</v>
      </c>
      <c r="L27" s="65">
        <f>DatosDelitos!O146</f>
        <v>2</v>
      </c>
    </row>
    <row r="28" spans="2:12" ht="13.2" customHeight="1" x14ac:dyDescent="0.25">
      <c r="B28" s="209" t="s">
        <v>935</v>
      </c>
      <c r="C28" s="209"/>
      <c r="D28" s="63">
        <f>DatosDelitos!B155+SUM(DatosDelitos!B166:B171)</f>
        <v>14</v>
      </c>
      <c r="E28" s="64">
        <f>DatosDelitos!G155+SUM(DatosDelitos!G166:G171)</f>
        <v>10</v>
      </c>
      <c r="F28" s="64">
        <f>DatosDelitos!H155+SUM(DatosDelitos!H166:H171)</f>
        <v>2</v>
      </c>
      <c r="G28" s="64">
        <f>DatosDelitos!I155+SUM(DatosDelitos!I166:I171)</f>
        <v>0</v>
      </c>
      <c r="H28" s="64">
        <f>DatosDelitos!J155+SUM(DatosDelitos!J166:J171)</f>
        <v>0</v>
      </c>
      <c r="I28" s="64">
        <f>DatosDelitos!K155+SUM(DatosDelitos!K166:K171)</f>
        <v>0</v>
      </c>
      <c r="J28" s="64">
        <f>DatosDelitos!L155+SUM(DatosDelitos!L166:L171)</f>
        <v>0</v>
      </c>
      <c r="K28" s="64">
        <f>DatosDelitos!N155+SUM(DatosDelitos!N166:N171)</f>
        <v>0</v>
      </c>
      <c r="L28" s="64">
        <f>DatosDelitos!O155+SUM(DatosDelitos!O166:P171)</f>
        <v>7</v>
      </c>
    </row>
    <row r="29" spans="2:12" ht="13.2" customHeight="1" x14ac:dyDescent="0.25">
      <c r="B29" s="209" t="s">
        <v>936</v>
      </c>
      <c r="C29" s="209"/>
      <c r="D29" s="63">
        <f>SUM(DatosDelitos!B172:B176)</f>
        <v>291</v>
      </c>
      <c r="E29" s="64">
        <f>SUM(DatosDelitos!G172:G176)</f>
        <v>224</v>
      </c>
      <c r="F29" s="64">
        <f>SUM(DatosDelitos!H172:H176)</f>
        <v>208</v>
      </c>
      <c r="G29" s="64">
        <f>SUM(DatosDelitos!I172:I176)</f>
        <v>1</v>
      </c>
      <c r="H29" s="64">
        <f>SUM(DatosDelitos!J172:J176)</f>
        <v>0</v>
      </c>
      <c r="I29" s="64">
        <f>SUM(DatosDelitos!K172:K176)</f>
        <v>0</v>
      </c>
      <c r="J29" s="64">
        <f>SUM(DatosDelitos!L172:L176)</f>
        <v>1</v>
      </c>
      <c r="K29" s="64">
        <f>SUM(DatosDelitos!N172:N176)</f>
        <v>4</v>
      </c>
      <c r="L29" s="64">
        <f>SUM(DatosDelitos!O172:O176)</f>
        <v>163</v>
      </c>
    </row>
    <row r="30" spans="2:12" ht="13.2" customHeight="1" x14ac:dyDescent="0.25">
      <c r="B30" s="209" t="s">
        <v>937</v>
      </c>
      <c r="C30" s="209"/>
      <c r="D30" s="63">
        <f>DatosDelitos!B177</f>
        <v>868</v>
      </c>
      <c r="E30" s="64">
        <f>DatosDelitos!G177</f>
        <v>376</v>
      </c>
      <c r="F30" s="64">
        <f>DatosDelitos!H177</f>
        <v>409</v>
      </c>
      <c r="G30" s="64">
        <f>DatosDelitos!I177</f>
        <v>0</v>
      </c>
      <c r="H30" s="64">
        <f>DatosDelitos!J177</f>
        <v>2</v>
      </c>
      <c r="I30" s="64">
        <f>DatosDelitos!K177</f>
        <v>0</v>
      </c>
      <c r="J30" s="64">
        <f>DatosDelitos!L177</f>
        <v>0</v>
      </c>
      <c r="K30" s="64">
        <f>DatosDelitos!N177</f>
        <v>0</v>
      </c>
      <c r="L30" s="64">
        <f>DatosDelitos!O177</f>
        <v>1526</v>
      </c>
    </row>
    <row r="31" spans="2:12" ht="13.2" customHeight="1" x14ac:dyDescent="0.25">
      <c r="B31" s="209" t="s">
        <v>938</v>
      </c>
      <c r="C31" s="209"/>
      <c r="D31" s="63">
        <f>DatosDelitos!B185</f>
        <v>5</v>
      </c>
      <c r="E31" s="64">
        <f>DatosDelitos!G185</f>
        <v>0</v>
      </c>
      <c r="F31" s="64">
        <f>DatosDelitos!H185</f>
        <v>1</v>
      </c>
      <c r="G31" s="64">
        <f>DatosDelitos!I185</f>
        <v>1</v>
      </c>
      <c r="H31" s="64">
        <f>DatosDelitos!J185</f>
        <v>0</v>
      </c>
      <c r="I31" s="64">
        <f>DatosDelitos!K185</f>
        <v>0</v>
      </c>
      <c r="J31" s="64">
        <f>DatosDelitos!L185</f>
        <v>0</v>
      </c>
      <c r="K31" s="64">
        <f>DatosDelitos!N185</f>
        <v>1</v>
      </c>
      <c r="L31" s="64">
        <f>DatosDelitos!O185</f>
        <v>2</v>
      </c>
    </row>
    <row r="32" spans="2:12" ht="13.2" customHeight="1" x14ac:dyDescent="0.25">
      <c r="B32" s="209" t="s">
        <v>939</v>
      </c>
      <c r="C32" s="209"/>
      <c r="D32" s="63">
        <f>DatosDelitos!B200</f>
        <v>152</v>
      </c>
      <c r="E32" s="64">
        <f>DatosDelitos!G200</f>
        <v>38</v>
      </c>
      <c r="F32" s="64">
        <f>DatosDelitos!H200</f>
        <v>37</v>
      </c>
      <c r="G32" s="64">
        <f>DatosDelitos!I200</f>
        <v>0</v>
      </c>
      <c r="H32" s="64">
        <f>DatosDelitos!J200</f>
        <v>0</v>
      </c>
      <c r="I32" s="64">
        <f>DatosDelitos!K200</f>
        <v>1</v>
      </c>
      <c r="J32" s="64">
        <f>DatosDelitos!L200</f>
        <v>1</v>
      </c>
      <c r="K32" s="64">
        <f>DatosDelitos!N200</f>
        <v>0</v>
      </c>
      <c r="L32" s="64">
        <f>DatosDelitos!O200</f>
        <v>44</v>
      </c>
    </row>
    <row r="33" spans="2:13" ht="13.2" customHeight="1" x14ac:dyDescent="0.25">
      <c r="B33" s="209" t="s">
        <v>940</v>
      </c>
      <c r="C33" s="209"/>
      <c r="D33" s="63">
        <f>DatosDelitos!B220</f>
        <v>1150</v>
      </c>
      <c r="E33" s="64">
        <f>DatosDelitos!G220</f>
        <v>386</v>
      </c>
      <c r="F33" s="64">
        <f>DatosDelitos!H220</f>
        <v>333</v>
      </c>
      <c r="G33" s="64">
        <f>DatosDelitos!I220</f>
        <v>2</v>
      </c>
      <c r="H33" s="64">
        <f>DatosDelitos!J220</f>
        <v>1</v>
      </c>
      <c r="I33" s="64">
        <f>DatosDelitos!K220</f>
        <v>0</v>
      </c>
      <c r="J33" s="64">
        <f>DatosDelitos!L220</f>
        <v>0</v>
      </c>
      <c r="K33" s="64">
        <f>DatosDelitos!N220</f>
        <v>5</v>
      </c>
      <c r="L33" s="64">
        <f>DatosDelitos!O220</f>
        <v>489</v>
      </c>
    </row>
    <row r="34" spans="2:13" ht="13.2" customHeight="1" x14ac:dyDescent="0.25">
      <c r="B34" s="209" t="s">
        <v>941</v>
      </c>
      <c r="C34" s="209"/>
      <c r="D34" s="63">
        <f>DatosDelitos!B241</f>
        <v>7</v>
      </c>
      <c r="E34" s="64">
        <f>DatosDelitos!G241</f>
        <v>5</v>
      </c>
      <c r="F34" s="64">
        <f>DatosDelitos!H241</f>
        <v>2</v>
      </c>
      <c r="G34" s="64">
        <f>DatosDelitos!I241</f>
        <v>0</v>
      </c>
      <c r="H34" s="64">
        <f>DatosDelitos!J241</f>
        <v>0</v>
      </c>
      <c r="I34" s="64">
        <f>DatosDelitos!K241</f>
        <v>0</v>
      </c>
      <c r="J34" s="64">
        <f>DatosDelitos!L241</f>
        <v>0</v>
      </c>
      <c r="K34" s="64">
        <f>DatosDelitos!N241</f>
        <v>0</v>
      </c>
      <c r="L34" s="64">
        <f>DatosDelitos!O241</f>
        <v>3</v>
      </c>
    </row>
    <row r="35" spans="2:13" ht="13.2" customHeight="1" x14ac:dyDescent="0.25">
      <c r="B35" s="209" t="s">
        <v>942</v>
      </c>
      <c r="C35" s="209"/>
      <c r="D35" s="63">
        <f>DatosDelitos!B268</f>
        <v>392</v>
      </c>
      <c r="E35" s="64">
        <f>DatosDelitos!G268</f>
        <v>226</v>
      </c>
      <c r="F35" s="64">
        <f>DatosDelitos!H268</f>
        <v>254</v>
      </c>
      <c r="G35" s="64">
        <f>DatosDelitos!I268</f>
        <v>2</v>
      </c>
      <c r="H35" s="64">
        <f>DatosDelitos!J268</f>
        <v>2</v>
      </c>
      <c r="I35" s="64">
        <f>DatosDelitos!K268</f>
        <v>2</v>
      </c>
      <c r="J35" s="64">
        <f>DatosDelitos!L268</f>
        <v>4</v>
      </c>
      <c r="K35" s="64">
        <f>DatosDelitos!N268</f>
        <v>2</v>
      </c>
      <c r="L35" s="64">
        <f>DatosDelitos!O268</f>
        <v>235</v>
      </c>
    </row>
    <row r="36" spans="2:13" ht="38.25" customHeight="1" x14ac:dyDescent="0.25">
      <c r="B36" s="209" t="s">
        <v>943</v>
      </c>
      <c r="C36" s="209"/>
      <c r="D36" s="63">
        <f>DatosDelitos!B298</f>
        <v>0</v>
      </c>
      <c r="E36" s="64">
        <f>DatosDelitos!G298</f>
        <v>0</v>
      </c>
      <c r="F36" s="64">
        <f>DatosDelitos!H298</f>
        <v>0</v>
      </c>
      <c r="G36" s="64">
        <f>DatosDelitos!I298</f>
        <v>0</v>
      </c>
      <c r="H36" s="64">
        <f>DatosDelitos!J298</f>
        <v>0</v>
      </c>
      <c r="I36" s="64">
        <f>DatosDelitos!K298</f>
        <v>0</v>
      </c>
      <c r="J36" s="64">
        <f>DatosDelitos!L298</f>
        <v>0</v>
      </c>
      <c r="K36" s="64">
        <f>DatosDelitos!N298</f>
        <v>0</v>
      </c>
      <c r="L36" s="64">
        <f>DatosDelitos!O298</f>
        <v>0</v>
      </c>
    </row>
    <row r="37" spans="2:13" ht="13.2" customHeight="1" x14ac:dyDescent="0.25">
      <c r="B37" s="209" t="s">
        <v>944</v>
      </c>
      <c r="C37" s="209"/>
      <c r="D37" s="63">
        <f>DatosDelitos!B302</f>
        <v>0</v>
      </c>
      <c r="E37" s="64">
        <f>DatosDelitos!G302</f>
        <v>0</v>
      </c>
      <c r="F37" s="64">
        <f>DatosDelitos!H302</f>
        <v>0</v>
      </c>
      <c r="G37" s="64">
        <f>DatosDelitos!I302</f>
        <v>0</v>
      </c>
      <c r="H37" s="64">
        <f>DatosDelitos!J302</f>
        <v>0</v>
      </c>
      <c r="I37" s="64">
        <f>DatosDelitos!K302</f>
        <v>0</v>
      </c>
      <c r="J37" s="64">
        <f>DatosDelitos!L302</f>
        <v>0</v>
      </c>
      <c r="K37" s="64">
        <f>DatosDelitos!N302</f>
        <v>0</v>
      </c>
      <c r="L37" s="64">
        <f>DatosDelitos!O302</f>
        <v>0</v>
      </c>
    </row>
    <row r="38" spans="2:13" ht="13.2" customHeight="1" x14ac:dyDescent="0.25">
      <c r="B38" s="209" t="s">
        <v>945</v>
      </c>
      <c r="C38" s="209"/>
      <c r="D38" s="63">
        <f>DatosDelitos!B309+DatosDelitos!B315+DatosDelitos!B317</f>
        <v>6</v>
      </c>
      <c r="E38" s="64">
        <f>DatosDelitos!G309+DatosDelitos!G315+DatosDelitos!G317</f>
        <v>2</v>
      </c>
      <c r="F38" s="64">
        <f>DatosDelitos!H309+DatosDelitos!H315+DatosDelitos!H317</f>
        <v>1</v>
      </c>
      <c r="G38" s="64">
        <f>DatosDelitos!I309+DatosDelitos!I315+DatosDelitos!I317</f>
        <v>1</v>
      </c>
      <c r="H38" s="64">
        <f>DatosDelitos!J309+DatosDelitos!J315+DatosDelitos!J317</f>
        <v>1</v>
      </c>
      <c r="I38" s="64">
        <f>DatosDelitos!K309+DatosDelitos!K315+DatosDelitos!K317</f>
        <v>1</v>
      </c>
      <c r="J38" s="64">
        <f>DatosDelitos!L309+DatosDelitos!L315+DatosDelitos!L317</f>
        <v>0</v>
      </c>
      <c r="K38" s="64">
        <f>DatosDelitos!N309+DatosDelitos!N315+DatosDelitos!N317</f>
        <v>0</v>
      </c>
      <c r="L38" s="64">
        <f>DatosDelitos!O309+DatosDelitos!O315+DatosDelitos!O317</f>
        <v>0</v>
      </c>
    </row>
    <row r="39" spans="2:13" ht="13.2" customHeight="1" x14ac:dyDescent="0.25">
      <c r="B39" s="209" t="s">
        <v>946</v>
      </c>
      <c r="C39" s="209"/>
      <c r="D39" s="63">
        <f>DatosDelitos!B320</f>
        <v>1907</v>
      </c>
      <c r="E39" s="64">
        <f>DatosDelitos!G320</f>
        <v>81</v>
      </c>
      <c r="F39" s="64">
        <f>DatosDelitos!H320</f>
        <v>0</v>
      </c>
      <c r="G39" s="64">
        <f>DatosDelitos!I320</f>
        <v>1</v>
      </c>
      <c r="H39" s="64">
        <f>DatosDelitos!J320</f>
        <v>0</v>
      </c>
      <c r="I39" s="64">
        <f>DatosDelitos!K320</f>
        <v>2</v>
      </c>
      <c r="J39" s="64">
        <f>DatosDelitos!L320</f>
        <v>0</v>
      </c>
      <c r="K39" s="64">
        <f>DatosDelitos!N320</f>
        <v>0</v>
      </c>
      <c r="L39" s="64">
        <f>DatosDelitos!O320</f>
        <v>3</v>
      </c>
    </row>
    <row r="40" spans="2:13" ht="13.2" customHeight="1" x14ac:dyDescent="0.25">
      <c r="B40" s="209" t="s">
        <v>947</v>
      </c>
      <c r="C40" s="209"/>
      <c r="D40" s="63">
        <f>DatosDelitos!B322</f>
        <v>0</v>
      </c>
      <c r="E40" s="63">
        <f>DatosDelitos!G322</f>
        <v>0</v>
      </c>
      <c r="F40" s="63">
        <f>DatosDelitos!H322</f>
        <v>0</v>
      </c>
      <c r="G40" s="63">
        <f>DatosDelitos!I322</f>
        <v>0</v>
      </c>
      <c r="H40" s="63">
        <f>DatosDelitos!J322</f>
        <v>0</v>
      </c>
      <c r="I40" s="63">
        <f>DatosDelitos!K322</f>
        <v>0</v>
      </c>
      <c r="J40" s="63">
        <f>DatosDelitos!L322</f>
        <v>0</v>
      </c>
      <c r="K40" s="63">
        <f>DatosDelitos!N322</f>
        <v>0</v>
      </c>
      <c r="L40" s="63">
        <f>DatosDelitos!O322</f>
        <v>0</v>
      </c>
    </row>
    <row r="41" spans="2:13" ht="13.2" customHeight="1" x14ac:dyDescent="0.25">
      <c r="B41" s="209" t="s">
        <v>642</v>
      </c>
      <c r="C41" s="209"/>
      <c r="D41" s="63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3">
        <f>DatosDelitos!O324</f>
        <v>0</v>
      </c>
    </row>
    <row r="42" spans="2:13" ht="13.95" customHeight="1" thickBot="1" x14ac:dyDescent="0.3">
      <c r="B42" s="210" t="s">
        <v>643</v>
      </c>
      <c r="C42" s="210"/>
      <c r="D42" s="66">
        <f>SUM(D11:D41)</f>
        <v>17874</v>
      </c>
      <c r="E42" s="66">
        <f t="shared" ref="E42:L42" si="0">SUM(E11:E41)</f>
        <v>4193</v>
      </c>
      <c r="F42" s="66">
        <f t="shared" si="0"/>
        <v>3460</v>
      </c>
      <c r="G42" s="66">
        <f t="shared" si="0"/>
        <v>58</v>
      </c>
      <c r="H42" s="66">
        <f t="shared" si="0"/>
        <v>54</v>
      </c>
      <c r="I42" s="66">
        <f t="shared" si="0"/>
        <v>15</v>
      </c>
      <c r="J42" s="66">
        <f t="shared" si="0"/>
        <v>19</v>
      </c>
      <c r="K42" s="66">
        <f t="shared" si="0"/>
        <v>61</v>
      </c>
      <c r="L42" s="66">
        <f t="shared" si="0"/>
        <v>9203</v>
      </c>
    </row>
    <row r="45" spans="2:13" ht="15.6" x14ac:dyDescent="0.3">
      <c r="B45" s="67" t="s">
        <v>948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7" spans="2:13" ht="40.200000000000003" thickBot="1" x14ac:dyDescent="0.3">
      <c r="D47" s="43" t="s">
        <v>912</v>
      </c>
      <c r="E47" s="45" t="s">
        <v>913</v>
      </c>
    </row>
    <row r="48" spans="2:13" ht="13.2" customHeight="1" x14ac:dyDescent="0.3">
      <c r="B48" s="207" t="s">
        <v>949</v>
      </c>
      <c r="C48" s="207"/>
      <c r="D48" s="69">
        <f>DatosDelitos!E5</f>
        <v>0</v>
      </c>
      <c r="E48" s="69">
        <f>DatosDelitos!F5</f>
        <v>0</v>
      </c>
    </row>
    <row r="49" spans="2:5" ht="13.2" customHeight="1" x14ac:dyDescent="0.3">
      <c r="B49" s="207" t="s">
        <v>950</v>
      </c>
      <c r="C49" s="207"/>
      <c r="D49" s="69">
        <f>DatosDelitos!E13-DatosDelitos!E17</f>
        <v>120</v>
      </c>
      <c r="E49" s="69">
        <f>DatosDelitos!F13-DatosDelitos!F17</f>
        <v>46</v>
      </c>
    </row>
    <row r="50" spans="2:5" ht="13.2" customHeight="1" x14ac:dyDescent="0.3">
      <c r="B50" s="207" t="s">
        <v>285</v>
      </c>
      <c r="C50" s="207"/>
      <c r="D50" s="69">
        <f>DatosDelitos!E10</f>
        <v>0</v>
      </c>
      <c r="E50" s="69">
        <f>DatosDelitos!F10</f>
        <v>0</v>
      </c>
    </row>
    <row r="51" spans="2:5" ht="13.2" customHeight="1" x14ac:dyDescent="0.3">
      <c r="B51" s="207" t="s">
        <v>338</v>
      </c>
      <c r="C51" s="207"/>
      <c r="D51" s="69">
        <f>DatosDelitos!E20</f>
        <v>0</v>
      </c>
      <c r="E51" s="69">
        <f>DatosDelitos!F20</f>
        <v>0</v>
      </c>
    </row>
    <row r="52" spans="2:5" ht="13.2" customHeight="1" x14ac:dyDescent="0.3">
      <c r="B52" s="207" t="s">
        <v>341</v>
      </c>
      <c r="C52" s="207"/>
      <c r="D52" s="69">
        <f>DatosDelitos!E23</f>
        <v>0</v>
      </c>
      <c r="E52" s="69">
        <f>DatosDelitos!F23</f>
        <v>0</v>
      </c>
    </row>
    <row r="53" spans="2:5" ht="13.2" customHeight="1" x14ac:dyDescent="0.3">
      <c r="B53" s="207" t="s">
        <v>923</v>
      </c>
      <c r="C53" s="207"/>
      <c r="D53" s="69">
        <f>DatosDelitos!E17+DatosDelitos!E44</f>
        <v>1192</v>
      </c>
      <c r="E53" s="69">
        <f>DatosDelitos!F17+DatosDelitos!F44</f>
        <v>280</v>
      </c>
    </row>
    <row r="54" spans="2:5" ht="13.2" customHeight="1" x14ac:dyDescent="0.3">
      <c r="B54" s="207" t="s">
        <v>924</v>
      </c>
      <c r="C54" s="207"/>
      <c r="D54" s="69">
        <f>DatosDelitos!E30</f>
        <v>224</v>
      </c>
      <c r="E54" s="69">
        <f>DatosDelitos!F30</f>
        <v>205</v>
      </c>
    </row>
    <row r="55" spans="2:5" ht="13.2" customHeight="1" x14ac:dyDescent="0.3">
      <c r="B55" s="207" t="s">
        <v>925</v>
      </c>
      <c r="C55" s="207"/>
      <c r="D55" s="69">
        <f>DatosDelitos!E42-DatosDelitos!E44</f>
        <v>0</v>
      </c>
      <c r="E55" s="69">
        <f>DatosDelitos!F42-DatosDelitos!F44</f>
        <v>0</v>
      </c>
    </row>
    <row r="56" spans="2:5" ht="13.2" customHeight="1" x14ac:dyDescent="0.3">
      <c r="B56" s="207" t="s">
        <v>926</v>
      </c>
      <c r="C56" s="207"/>
      <c r="D56" s="69">
        <f>DatosDelitos!E50</f>
        <v>4</v>
      </c>
      <c r="E56" s="69">
        <f>DatosDelitos!F50</f>
        <v>2</v>
      </c>
    </row>
    <row r="57" spans="2:5" ht="13.2" customHeight="1" x14ac:dyDescent="0.3">
      <c r="B57" s="207" t="s">
        <v>927</v>
      </c>
      <c r="C57" s="207"/>
      <c r="D57" s="69">
        <f>DatosDelitos!E72</f>
        <v>0</v>
      </c>
      <c r="E57" s="69">
        <f>DatosDelitos!F72</f>
        <v>0</v>
      </c>
    </row>
    <row r="58" spans="2:5" ht="27" customHeight="1" x14ac:dyDescent="0.3">
      <c r="B58" s="207" t="s">
        <v>951</v>
      </c>
      <c r="C58" s="207"/>
      <c r="D58" s="69">
        <f>DatosDelitos!E74</f>
        <v>2</v>
      </c>
      <c r="E58" s="69">
        <f>DatosDelitos!F74</f>
        <v>2</v>
      </c>
    </row>
    <row r="59" spans="2:5" ht="13.2" customHeight="1" x14ac:dyDescent="0.3">
      <c r="B59" s="207" t="s">
        <v>929</v>
      </c>
      <c r="C59" s="207"/>
      <c r="D59" s="69">
        <f>DatosDelitos!E81</f>
        <v>49</v>
      </c>
      <c r="E59" s="69">
        <f>DatosDelitos!F81</f>
        <v>47</v>
      </c>
    </row>
    <row r="60" spans="2:5" ht="13.2" customHeight="1" x14ac:dyDescent="0.3">
      <c r="B60" s="207" t="s">
        <v>930</v>
      </c>
      <c r="C60" s="207"/>
      <c r="D60" s="69">
        <f>DatosDelitos!E84</f>
        <v>5</v>
      </c>
      <c r="E60" s="69">
        <f>DatosDelitos!F84</f>
        <v>2</v>
      </c>
    </row>
    <row r="61" spans="2:5" ht="13.2" customHeight="1" x14ac:dyDescent="0.3">
      <c r="B61" s="207" t="s">
        <v>659</v>
      </c>
      <c r="C61" s="207"/>
      <c r="D61" s="69">
        <f>DatosDelitos!E96</f>
        <v>251</v>
      </c>
      <c r="E61" s="69">
        <f>DatosDelitos!F96</f>
        <v>145</v>
      </c>
    </row>
    <row r="62" spans="2:5" ht="27" customHeight="1" x14ac:dyDescent="0.3">
      <c r="B62" s="207" t="s">
        <v>952</v>
      </c>
      <c r="C62" s="207"/>
      <c r="D62" s="69">
        <f>DatosDelitos!E130</f>
        <v>3</v>
      </c>
      <c r="E62" s="69">
        <f>DatosDelitos!F130</f>
        <v>1</v>
      </c>
    </row>
    <row r="63" spans="2:5" ht="13.2" customHeight="1" x14ac:dyDescent="0.3">
      <c r="B63" s="207" t="s">
        <v>932</v>
      </c>
      <c r="C63" s="207"/>
      <c r="D63" s="69">
        <f>DatosDelitos!E136</f>
        <v>0</v>
      </c>
      <c r="E63" s="69">
        <f>DatosDelitos!F136</f>
        <v>0</v>
      </c>
    </row>
    <row r="64" spans="2:5" ht="13.2" customHeight="1" x14ac:dyDescent="0.3">
      <c r="B64" s="207" t="s">
        <v>933</v>
      </c>
      <c r="C64" s="207"/>
      <c r="D64" s="69">
        <f>DatosDelitos!E143</f>
        <v>0</v>
      </c>
      <c r="E64" s="69">
        <f>DatosDelitos!F143</f>
        <v>0</v>
      </c>
    </row>
    <row r="65" spans="2:5" ht="40.5" customHeight="1" x14ac:dyDescent="0.3">
      <c r="B65" s="207" t="s">
        <v>934</v>
      </c>
      <c r="C65" s="207"/>
      <c r="D65" s="69">
        <f>DatosDelitos!E146</f>
        <v>0</v>
      </c>
      <c r="E65" s="69">
        <f>DatosDelitos!F146</f>
        <v>0</v>
      </c>
    </row>
    <row r="66" spans="2:5" ht="13.2" customHeight="1" x14ac:dyDescent="0.3">
      <c r="B66" s="207" t="s">
        <v>935</v>
      </c>
      <c r="C66" s="207"/>
      <c r="D66" s="70">
        <f>DatosDelitos!E155+SUM(DatosDelitos!E166:F171)</f>
        <v>1</v>
      </c>
      <c r="E66" s="70">
        <f>DatosDelitos!F155+SUM(DatosDelitos!F166:G171)</f>
        <v>10</v>
      </c>
    </row>
    <row r="67" spans="2:5" ht="13.2" customHeight="1" x14ac:dyDescent="0.3">
      <c r="B67" s="207" t="s">
        <v>936</v>
      </c>
      <c r="C67" s="207"/>
      <c r="D67" s="69">
        <f>SUM(DatosDelitos!E172:F176)</f>
        <v>6</v>
      </c>
      <c r="E67" s="69">
        <f>SUM(DatosDelitos!F172:G176)</f>
        <v>227</v>
      </c>
    </row>
    <row r="68" spans="2:5" ht="13.2" customHeight="1" x14ac:dyDescent="0.3">
      <c r="B68" s="207" t="s">
        <v>937</v>
      </c>
      <c r="C68" s="207"/>
      <c r="D68" s="69">
        <f>DatosDelitos!E177</f>
        <v>1312</v>
      </c>
      <c r="E68" s="69">
        <f>DatosDelitos!F177</f>
        <v>1151</v>
      </c>
    </row>
    <row r="69" spans="2:5" ht="13.2" customHeight="1" x14ac:dyDescent="0.3">
      <c r="B69" s="207" t="s">
        <v>938</v>
      </c>
      <c r="C69" s="207"/>
      <c r="D69" s="69">
        <f>DatosDelitos!E185</f>
        <v>1</v>
      </c>
      <c r="E69" s="69">
        <f>DatosDelitos!F185</f>
        <v>0</v>
      </c>
    </row>
    <row r="70" spans="2:5" ht="13.2" customHeight="1" x14ac:dyDescent="0.3">
      <c r="B70" s="207" t="s">
        <v>939</v>
      </c>
      <c r="C70" s="207"/>
      <c r="D70" s="69">
        <f>DatosDelitos!E200</f>
        <v>11</v>
      </c>
      <c r="E70" s="69">
        <f>DatosDelitos!F200</f>
        <v>7</v>
      </c>
    </row>
    <row r="71" spans="2:5" ht="13.2" customHeight="1" x14ac:dyDescent="0.3">
      <c r="B71" s="207" t="s">
        <v>940</v>
      </c>
      <c r="C71" s="207"/>
      <c r="D71" s="69">
        <f>DatosDelitos!E220</f>
        <v>284</v>
      </c>
      <c r="E71" s="69">
        <f>DatosDelitos!F220</f>
        <v>183</v>
      </c>
    </row>
    <row r="72" spans="2:5" ht="13.2" customHeight="1" x14ac:dyDescent="0.3">
      <c r="B72" s="207" t="s">
        <v>941</v>
      </c>
      <c r="C72" s="207"/>
      <c r="D72" s="69">
        <f>DatosDelitos!E241</f>
        <v>0</v>
      </c>
      <c r="E72" s="69">
        <f>DatosDelitos!F241</f>
        <v>0</v>
      </c>
    </row>
    <row r="73" spans="2:5" ht="13.2" customHeight="1" x14ac:dyDescent="0.3">
      <c r="B73" s="207" t="s">
        <v>942</v>
      </c>
      <c r="C73" s="207"/>
      <c r="D73" s="69">
        <f>DatosDelitos!E268</f>
        <v>72</v>
      </c>
      <c r="E73" s="69">
        <f>DatosDelitos!F268</f>
        <v>46</v>
      </c>
    </row>
    <row r="74" spans="2:5" ht="38.25" customHeight="1" x14ac:dyDescent="0.3">
      <c r="B74" s="207" t="s">
        <v>943</v>
      </c>
      <c r="C74" s="207"/>
      <c r="D74" s="69">
        <f>DatosDelitos!E298</f>
        <v>0</v>
      </c>
      <c r="E74" s="69">
        <f>DatosDelitos!F298</f>
        <v>0</v>
      </c>
    </row>
    <row r="75" spans="2:5" ht="13.2" customHeight="1" x14ac:dyDescent="0.3">
      <c r="B75" s="207" t="s">
        <v>944</v>
      </c>
      <c r="C75" s="207"/>
      <c r="D75" s="69">
        <f>DatosDelitos!E302</f>
        <v>0</v>
      </c>
      <c r="E75" s="69">
        <f>DatosDelitos!F302</f>
        <v>0</v>
      </c>
    </row>
    <row r="76" spans="2:5" ht="13.2" customHeight="1" x14ac:dyDescent="0.3">
      <c r="B76" s="207" t="s">
        <v>945</v>
      </c>
      <c r="C76" s="207"/>
      <c r="D76" s="69">
        <f>DatosDelitos!E309+DatosDelitos!E315+DatosDelitos!E317</f>
        <v>1</v>
      </c>
      <c r="E76" s="69">
        <f>DatosDelitos!F309+DatosDelitos!F315+DatosDelitos!F317</f>
        <v>1</v>
      </c>
    </row>
    <row r="77" spans="2:5" ht="13.95" customHeight="1" x14ac:dyDescent="0.3">
      <c r="B77" s="207" t="s">
        <v>946</v>
      </c>
      <c r="C77" s="207"/>
      <c r="D77" s="69">
        <f>DatosDelitos!E320</f>
        <v>8</v>
      </c>
      <c r="E77" s="69">
        <f>DatosDelitos!F320</f>
        <v>0</v>
      </c>
    </row>
    <row r="78" spans="2:5" ht="14.4" x14ac:dyDescent="0.3">
      <c r="B78" s="208" t="s">
        <v>947</v>
      </c>
      <c r="C78" s="208"/>
      <c r="D78" s="69">
        <f>DatosDelitos!E322</f>
        <v>0</v>
      </c>
      <c r="E78" s="69">
        <f>DatosDelitos!F322</f>
        <v>0</v>
      </c>
    </row>
    <row r="79" spans="2:5" ht="14.4" x14ac:dyDescent="0.3">
      <c r="B79" s="208" t="s">
        <v>642</v>
      </c>
      <c r="C79" s="208"/>
      <c r="D79" s="69">
        <f>DatosDelitos!E324</f>
        <v>0</v>
      </c>
      <c r="E79" s="69">
        <f>DatosDelitos!F324</f>
        <v>0</v>
      </c>
    </row>
    <row r="80" spans="2:5" ht="14.4" x14ac:dyDescent="0.3">
      <c r="B80" s="208" t="s">
        <v>193</v>
      </c>
      <c r="C80" s="208"/>
      <c r="D80" s="69">
        <f>SUM(D48:D79)</f>
        <v>3546</v>
      </c>
      <c r="E80" s="69">
        <f>SUM(E48:E79)</f>
        <v>2355</v>
      </c>
    </row>
    <row r="82" spans="2:13" s="73" customFormat="1" ht="15.6" x14ac:dyDescent="0.3">
      <c r="B82" s="71" t="s">
        <v>953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2:13" ht="13.8" thickBot="1" x14ac:dyDescent="0.3"/>
    <row r="84" spans="2:13" ht="26.4" x14ac:dyDescent="0.25">
      <c r="D84" s="74" t="s">
        <v>320</v>
      </c>
    </row>
    <row r="85" spans="2:13" ht="13.2" customHeight="1" x14ac:dyDescent="0.3">
      <c r="B85" s="207" t="s">
        <v>922</v>
      </c>
      <c r="C85" s="207"/>
      <c r="D85" s="69">
        <f>DatosDelitos!M5+DatosDelitos!M13-DatosDelitos!M17</f>
        <v>1</v>
      </c>
    </row>
    <row r="86" spans="2:13" ht="13.2" customHeight="1" x14ac:dyDescent="0.3">
      <c r="B86" s="207" t="s">
        <v>285</v>
      </c>
      <c r="C86" s="207"/>
      <c r="D86" s="69">
        <f>DatosDelitos!M10</f>
        <v>0</v>
      </c>
    </row>
    <row r="87" spans="2:13" ht="13.2" customHeight="1" x14ac:dyDescent="0.3">
      <c r="B87" s="207" t="s">
        <v>338</v>
      </c>
      <c r="C87" s="207"/>
      <c r="D87" s="69">
        <f>DatosDelitos!M20</f>
        <v>0</v>
      </c>
    </row>
    <row r="88" spans="2:13" ht="13.2" customHeight="1" x14ac:dyDescent="0.3">
      <c r="B88" s="207" t="s">
        <v>341</v>
      </c>
      <c r="C88" s="207"/>
      <c r="D88" s="69">
        <f>DatosDelitos!M23</f>
        <v>0</v>
      </c>
    </row>
    <row r="89" spans="2:13" ht="13.2" customHeight="1" x14ac:dyDescent="0.3">
      <c r="B89" s="207" t="s">
        <v>954</v>
      </c>
      <c r="C89" s="207"/>
      <c r="D89" s="69">
        <f>SUM(DatosDelitos!M17,DatosDelitos!M44)</f>
        <v>13</v>
      </c>
    </row>
    <row r="90" spans="2:13" ht="13.2" customHeight="1" x14ac:dyDescent="0.3">
      <c r="B90" s="207" t="s">
        <v>924</v>
      </c>
      <c r="C90" s="207"/>
      <c r="D90" s="69">
        <f>DatosDelitos!M30</f>
        <v>3</v>
      </c>
    </row>
    <row r="91" spans="2:13" ht="13.2" customHeight="1" x14ac:dyDescent="0.3">
      <c r="B91" s="207" t="s">
        <v>925</v>
      </c>
      <c r="C91" s="207"/>
      <c r="D91" s="69">
        <f>DatosDelitos!M42-DatosDelitos!M44</f>
        <v>0</v>
      </c>
    </row>
    <row r="92" spans="2:13" ht="13.2" customHeight="1" x14ac:dyDescent="0.3">
      <c r="B92" s="207" t="s">
        <v>926</v>
      </c>
      <c r="C92" s="207"/>
      <c r="D92" s="69">
        <f>DatosDelitos!M50</f>
        <v>4</v>
      </c>
    </row>
    <row r="93" spans="2:13" ht="13.2" customHeight="1" x14ac:dyDescent="0.3">
      <c r="B93" s="207" t="s">
        <v>927</v>
      </c>
      <c r="C93" s="207"/>
      <c r="D93" s="69">
        <f>DatosDelitos!M72</f>
        <v>0</v>
      </c>
    </row>
    <row r="94" spans="2:13" ht="27" customHeight="1" x14ac:dyDescent="0.3">
      <c r="B94" s="207" t="s">
        <v>951</v>
      </c>
      <c r="C94" s="207"/>
      <c r="D94" s="69">
        <f>DatosDelitos!M74</f>
        <v>1</v>
      </c>
    </row>
    <row r="95" spans="2:13" ht="13.2" customHeight="1" x14ac:dyDescent="0.3">
      <c r="B95" s="207" t="s">
        <v>929</v>
      </c>
      <c r="C95" s="207"/>
      <c r="D95" s="69">
        <f>DatosDelitos!M81</f>
        <v>6</v>
      </c>
    </row>
    <row r="96" spans="2:13" ht="13.2" customHeight="1" x14ac:dyDescent="0.3">
      <c r="B96" s="207" t="s">
        <v>930</v>
      </c>
      <c r="C96" s="207"/>
      <c r="D96" s="69">
        <f>DatosDelitos!M84</f>
        <v>9</v>
      </c>
    </row>
    <row r="97" spans="2:4" ht="13.2" customHeight="1" x14ac:dyDescent="0.3">
      <c r="B97" s="207" t="s">
        <v>659</v>
      </c>
      <c r="C97" s="207"/>
      <c r="D97" s="69">
        <f>DatosDelitos!M96</f>
        <v>24</v>
      </c>
    </row>
    <row r="98" spans="2:4" ht="27" customHeight="1" x14ac:dyDescent="0.3">
      <c r="B98" s="207" t="s">
        <v>952</v>
      </c>
      <c r="C98" s="207"/>
      <c r="D98" s="69">
        <f>DatosDelitos!M130</f>
        <v>25</v>
      </c>
    </row>
    <row r="99" spans="2:4" ht="13.2" customHeight="1" x14ac:dyDescent="0.3">
      <c r="B99" s="207" t="s">
        <v>932</v>
      </c>
      <c r="C99" s="207"/>
      <c r="D99" s="69">
        <f>DatosDelitos!M136</f>
        <v>0</v>
      </c>
    </row>
    <row r="100" spans="2:4" ht="13.2" customHeight="1" x14ac:dyDescent="0.3">
      <c r="B100" s="207" t="s">
        <v>933</v>
      </c>
      <c r="C100" s="207"/>
      <c r="D100" s="69">
        <f>DatosDelitos!M143</f>
        <v>0</v>
      </c>
    </row>
    <row r="101" spans="2:4" ht="13.2" customHeight="1" x14ac:dyDescent="0.3">
      <c r="B101" s="207" t="s">
        <v>955</v>
      </c>
      <c r="C101" s="207"/>
      <c r="D101" s="69">
        <f>DatosDelitos!M147</f>
        <v>0</v>
      </c>
    </row>
    <row r="102" spans="2:4" ht="13.2" customHeight="1" x14ac:dyDescent="0.3">
      <c r="B102" s="207" t="s">
        <v>864</v>
      </c>
      <c r="C102" s="207"/>
      <c r="D102" s="69">
        <f>SUM(DatosDelitos!M148,DatosDelitos!M149)</f>
        <v>4</v>
      </c>
    </row>
    <row r="103" spans="2:4" ht="13.2" customHeight="1" x14ac:dyDescent="0.3">
      <c r="B103" s="207" t="s">
        <v>862</v>
      </c>
      <c r="C103" s="207"/>
      <c r="D103" s="69">
        <f>SUM(DatosDelitos!M150:N154)</f>
        <v>11</v>
      </c>
    </row>
    <row r="104" spans="2:4" ht="13.2" customHeight="1" x14ac:dyDescent="0.3">
      <c r="B104" s="207" t="s">
        <v>935</v>
      </c>
      <c r="C104" s="207"/>
      <c r="D104" s="69">
        <f>SUM(SUM(DatosDelitos!M156:N159),SUM(DatosDelitos!M166:N171))</f>
        <v>0</v>
      </c>
    </row>
    <row r="105" spans="2:4" ht="13.2" customHeight="1" x14ac:dyDescent="0.3">
      <c r="B105" s="207" t="s">
        <v>956</v>
      </c>
      <c r="C105" s="207"/>
      <c r="D105" s="69">
        <f>SUM(DatosDelitos!M160:N164)</f>
        <v>0</v>
      </c>
    </row>
    <row r="106" spans="2:4" ht="13.2" customHeight="1" x14ac:dyDescent="0.3">
      <c r="B106" s="207" t="s">
        <v>936</v>
      </c>
      <c r="C106" s="207"/>
      <c r="D106" s="69">
        <f>SUM(DatosDelitos!M172:N176)</f>
        <v>5</v>
      </c>
    </row>
    <row r="107" spans="2:4" ht="13.2" customHeight="1" x14ac:dyDescent="0.3">
      <c r="B107" s="207" t="s">
        <v>937</v>
      </c>
      <c r="C107" s="207"/>
      <c r="D107" s="69">
        <f>DatosDelitos!M177</f>
        <v>0</v>
      </c>
    </row>
    <row r="108" spans="2:4" ht="13.2" customHeight="1" x14ac:dyDescent="0.3">
      <c r="B108" s="207" t="s">
        <v>938</v>
      </c>
      <c r="C108" s="207"/>
      <c r="D108" s="69">
        <f>DatosDelitos!M185</f>
        <v>19</v>
      </c>
    </row>
    <row r="109" spans="2:4" ht="13.2" customHeight="1" x14ac:dyDescent="0.3">
      <c r="B109" s="207" t="s">
        <v>939</v>
      </c>
      <c r="C109" s="207"/>
      <c r="D109" s="69">
        <f>DatosDelitos!M200</f>
        <v>15</v>
      </c>
    </row>
    <row r="110" spans="2:4" ht="13.2" customHeight="1" x14ac:dyDescent="0.3">
      <c r="B110" s="207" t="s">
        <v>940</v>
      </c>
      <c r="C110" s="207"/>
      <c r="D110" s="69">
        <f>DatosDelitos!M220</f>
        <v>2</v>
      </c>
    </row>
    <row r="111" spans="2:4" ht="13.2" customHeight="1" x14ac:dyDescent="0.3">
      <c r="B111" s="207" t="s">
        <v>941</v>
      </c>
      <c r="C111" s="207"/>
      <c r="D111" s="69">
        <f>DatosDelitos!M241</f>
        <v>0</v>
      </c>
    </row>
    <row r="112" spans="2:4" ht="13.2" customHeight="1" x14ac:dyDescent="0.3">
      <c r="B112" s="207" t="s">
        <v>942</v>
      </c>
      <c r="C112" s="207"/>
      <c r="D112" s="69">
        <f>DatosDelitos!M268</f>
        <v>6</v>
      </c>
    </row>
    <row r="113" spans="2:4" ht="38.25" customHeight="1" x14ac:dyDescent="0.3">
      <c r="B113" s="207" t="s">
        <v>943</v>
      </c>
      <c r="C113" s="207"/>
      <c r="D113" s="69">
        <f>DatosDelitos!M298</f>
        <v>0</v>
      </c>
    </row>
    <row r="114" spans="2:4" ht="13.2" customHeight="1" x14ac:dyDescent="0.3">
      <c r="B114" s="207" t="s">
        <v>944</v>
      </c>
      <c r="C114" s="207"/>
      <c r="D114" s="69">
        <f>DatosDelitos!M302</f>
        <v>0</v>
      </c>
    </row>
    <row r="115" spans="2:4" ht="13.2" customHeight="1" x14ac:dyDescent="0.3">
      <c r="B115" s="207" t="s">
        <v>945</v>
      </c>
      <c r="C115" s="207"/>
      <c r="D115" s="69">
        <f>DatosDelitos!M309+DatosDelitos!M317</f>
        <v>0</v>
      </c>
    </row>
    <row r="116" spans="2:4" ht="13.2" customHeight="1" x14ac:dyDescent="0.3">
      <c r="B116" s="207" t="s">
        <v>633</v>
      </c>
      <c r="C116" s="207"/>
      <c r="D116" s="69">
        <f>DatosDelitos!M315</f>
        <v>2</v>
      </c>
    </row>
    <row r="117" spans="2:4" ht="13.95" customHeight="1" x14ac:dyDescent="0.3">
      <c r="B117" s="207" t="s">
        <v>946</v>
      </c>
      <c r="C117" s="207"/>
      <c r="D117" s="69">
        <f>DatosDelitos!M320</f>
        <v>0</v>
      </c>
    </row>
    <row r="118" spans="2:4" ht="14.4" x14ac:dyDescent="0.3">
      <c r="B118" s="208" t="s">
        <v>947</v>
      </c>
      <c r="C118" s="208"/>
      <c r="D118" s="69">
        <f>DatosDelitos!M322</f>
        <v>0</v>
      </c>
    </row>
    <row r="119" spans="2:4" ht="14.4" x14ac:dyDescent="0.3">
      <c r="B119" s="208" t="s">
        <v>642</v>
      </c>
      <c r="C119" s="208"/>
      <c r="D119" s="69">
        <f>DatosDelitos!M324</f>
        <v>0</v>
      </c>
    </row>
    <row r="120" spans="2:4" ht="14.4" x14ac:dyDescent="0.3">
      <c r="B120" s="207" t="s">
        <v>193</v>
      </c>
      <c r="C120" s="207"/>
      <c r="D120" s="69">
        <f>SUM(D85:D119)</f>
        <v>150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82</v>
      </c>
      <c r="C5" s="29">
        <v>64</v>
      </c>
      <c r="D5" s="30">
        <v>0.28125</v>
      </c>
      <c r="E5" s="29">
        <v>0</v>
      </c>
      <c r="F5" s="29">
        <v>0</v>
      </c>
      <c r="G5" s="29">
        <v>6</v>
      </c>
      <c r="H5" s="29">
        <v>8</v>
      </c>
      <c r="I5" s="29">
        <v>12</v>
      </c>
      <c r="J5" s="29">
        <v>10</v>
      </c>
      <c r="K5" s="29">
        <v>5</v>
      </c>
      <c r="L5" s="29">
        <v>3</v>
      </c>
      <c r="M5" s="29">
        <v>0</v>
      </c>
      <c r="N5" s="29">
        <v>2</v>
      </c>
      <c r="O5" s="29">
        <v>16</v>
      </c>
    </row>
    <row r="6" spans="1:15" x14ac:dyDescent="0.3">
      <c r="A6" s="12" t="s">
        <v>324</v>
      </c>
      <c r="B6" s="13">
        <v>11</v>
      </c>
      <c r="C6" s="13">
        <v>24</v>
      </c>
      <c r="D6" s="31">
        <v>-0.54166666666666696</v>
      </c>
      <c r="E6" s="13">
        <v>0</v>
      </c>
      <c r="F6" s="13">
        <v>0</v>
      </c>
      <c r="G6" s="13">
        <v>5</v>
      </c>
      <c r="H6" s="13">
        <v>0</v>
      </c>
      <c r="I6" s="13">
        <v>12</v>
      </c>
      <c r="J6" s="13">
        <v>10</v>
      </c>
      <c r="K6" s="13">
        <v>3</v>
      </c>
      <c r="L6" s="13">
        <v>2</v>
      </c>
      <c r="M6" s="13">
        <v>0</v>
      </c>
      <c r="N6" s="13">
        <v>1</v>
      </c>
      <c r="O6" s="23">
        <v>8</v>
      </c>
    </row>
    <row r="7" spans="1:15" x14ac:dyDescent="0.3">
      <c r="A7" s="12" t="s">
        <v>325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2</v>
      </c>
      <c r="L7" s="13">
        <v>1</v>
      </c>
      <c r="M7" s="13">
        <v>0</v>
      </c>
      <c r="N7" s="13">
        <v>1</v>
      </c>
      <c r="O7" s="23">
        <v>3</v>
      </c>
    </row>
    <row r="8" spans="1:15" x14ac:dyDescent="0.3">
      <c r="A8" s="12" t="s">
        <v>326</v>
      </c>
      <c r="B8" s="13">
        <v>63</v>
      </c>
      <c r="C8" s="13">
        <v>38</v>
      </c>
      <c r="D8" s="31">
        <v>0.65789473684210498</v>
      </c>
      <c r="E8" s="13">
        <v>0</v>
      </c>
      <c r="F8" s="13">
        <v>0</v>
      </c>
      <c r="G8" s="13">
        <v>1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3">
      <c r="A9" s="12" t="s">
        <v>327</v>
      </c>
      <c r="B9" s="13">
        <v>6</v>
      </c>
      <c r="C9" s="13">
        <v>2</v>
      </c>
      <c r="D9" s="31">
        <v>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2</v>
      </c>
      <c r="D10" s="30">
        <v>-0.5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1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2</v>
      </c>
      <c r="D11" s="31">
        <v>-0.5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3915</v>
      </c>
      <c r="C13" s="29">
        <v>4218</v>
      </c>
      <c r="D13" s="30">
        <v>-7.1834992887624502E-2</v>
      </c>
      <c r="E13" s="29">
        <v>1300</v>
      </c>
      <c r="F13" s="29">
        <v>322</v>
      </c>
      <c r="G13" s="29">
        <v>837</v>
      </c>
      <c r="H13" s="29">
        <v>730</v>
      </c>
      <c r="I13" s="29">
        <v>10</v>
      </c>
      <c r="J13" s="29">
        <v>4</v>
      </c>
      <c r="K13" s="29">
        <v>0</v>
      </c>
      <c r="L13" s="29">
        <v>1</v>
      </c>
      <c r="M13" s="29">
        <v>14</v>
      </c>
      <c r="N13" s="29">
        <v>9</v>
      </c>
      <c r="O13" s="29">
        <v>1781</v>
      </c>
    </row>
    <row r="14" spans="1:15" x14ac:dyDescent="0.3">
      <c r="A14" s="12" t="s">
        <v>331</v>
      </c>
      <c r="B14" s="13">
        <v>2020</v>
      </c>
      <c r="C14" s="13">
        <v>2392</v>
      </c>
      <c r="D14" s="31">
        <v>-0.15551839464882899</v>
      </c>
      <c r="E14" s="13">
        <v>113</v>
      </c>
      <c r="F14" s="13">
        <v>40</v>
      </c>
      <c r="G14" s="13">
        <v>429</v>
      </c>
      <c r="H14" s="13">
        <v>446</v>
      </c>
      <c r="I14" s="13">
        <v>9</v>
      </c>
      <c r="J14" s="13">
        <v>4</v>
      </c>
      <c r="K14" s="13">
        <v>0</v>
      </c>
      <c r="L14" s="13">
        <v>1</v>
      </c>
      <c r="M14" s="13">
        <v>1</v>
      </c>
      <c r="N14" s="13">
        <v>7</v>
      </c>
      <c r="O14" s="23">
        <v>1177</v>
      </c>
    </row>
    <row r="15" spans="1:15" x14ac:dyDescent="0.3">
      <c r="A15" s="12" t="s">
        <v>332</v>
      </c>
      <c r="B15" s="13">
        <v>5</v>
      </c>
      <c r="C15" s="13">
        <v>5</v>
      </c>
      <c r="D15" s="31">
        <v>0</v>
      </c>
      <c r="E15" s="13">
        <v>3</v>
      </c>
      <c r="F15" s="13">
        <v>0</v>
      </c>
      <c r="G15" s="13">
        <v>2</v>
      </c>
      <c r="H15" s="13">
        <v>9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6</v>
      </c>
    </row>
    <row r="16" spans="1:15" x14ac:dyDescent="0.3">
      <c r="A16" s="12" t="s">
        <v>333</v>
      </c>
      <c r="B16" s="13">
        <v>160</v>
      </c>
      <c r="C16" s="13">
        <v>18</v>
      </c>
      <c r="D16" s="31">
        <v>7.8888888888888902</v>
      </c>
      <c r="E16" s="13">
        <v>3</v>
      </c>
      <c r="F16" s="13">
        <v>6</v>
      </c>
      <c r="G16" s="13">
        <v>16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25</v>
      </c>
    </row>
    <row r="17" spans="1:15" x14ac:dyDescent="0.3">
      <c r="A17" s="12" t="s">
        <v>334</v>
      </c>
      <c r="B17" s="13">
        <v>1729</v>
      </c>
      <c r="C17" s="13">
        <v>1796</v>
      </c>
      <c r="D17" s="31">
        <v>-3.7305122494432102E-2</v>
      </c>
      <c r="E17" s="13">
        <v>1180</v>
      </c>
      <c r="F17" s="13">
        <v>276</v>
      </c>
      <c r="G17" s="13">
        <v>387</v>
      </c>
      <c r="H17" s="13">
        <v>260</v>
      </c>
      <c r="I17" s="13">
        <v>1</v>
      </c>
      <c r="J17" s="13">
        <v>0</v>
      </c>
      <c r="K17" s="13">
        <v>0</v>
      </c>
      <c r="L17" s="13">
        <v>0</v>
      </c>
      <c r="M17" s="13">
        <v>13</v>
      </c>
      <c r="N17" s="13">
        <v>2</v>
      </c>
      <c r="O17" s="23">
        <v>573</v>
      </c>
    </row>
    <row r="18" spans="1:15" x14ac:dyDescent="0.3">
      <c r="A18" s="12" t="s">
        <v>335</v>
      </c>
      <c r="B18" s="13">
        <v>1</v>
      </c>
      <c r="C18" s="13">
        <v>7</v>
      </c>
      <c r="D18" s="31">
        <v>-0.85714285714285698</v>
      </c>
      <c r="E18" s="13">
        <v>1</v>
      </c>
      <c r="F18" s="13">
        <v>0</v>
      </c>
      <c r="G18" s="13">
        <v>3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858</v>
      </c>
      <c r="C30" s="29">
        <v>1024</v>
      </c>
      <c r="D30" s="30">
        <v>-0.162109375</v>
      </c>
      <c r="E30" s="29">
        <v>224</v>
      </c>
      <c r="F30" s="29">
        <v>205</v>
      </c>
      <c r="G30" s="29">
        <v>205</v>
      </c>
      <c r="H30" s="29">
        <v>203</v>
      </c>
      <c r="I30" s="29">
        <v>4</v>
      </c>
      <c r="J30" s="29">
        <v>7</v>
      </c>
      <c r="K30" s="29">
        <v>2</v>
      </c>
      <c r="L30" s="29">
        <v>3</v>
      </c>
      <c r="M30" s="29">
        <v>3</v>
      </c>
      <c r="N30" s="29">
        <v>5</v>
      </c>
      <c r="O30" s="29">
        <v>1172</v>
      </c>
    </row>
    <row r="31" spans="1:15" x14ac:dyDescent="0.3">
      <c r="A31" s="12" t="s">
        <v>348</v>
      </c>
      <c r="B31" s="13">
        <v>25</v>
      </c>
      <c r="C31" s="13">
        <v>42</v>
      </c>
      <c r="D31" s="31">
        <v>-0.40476190476190499</v>
      </c>
      <c r="E31" s="13">
        <v>0</v>
      </c>
      <c r="F31" s="13">
        <v>0</v>
      </c>
      <c r="G31" s="13">
        <v>2</v>
      </c>
      <c r="H31" s="13">
        <v>2</v>
      </c>
      <c r="I31" s="13">
        <v>1</v>
      </c>
      <c r="J31" s="13">
        <v>2</v>
      </c>
      <c r="K31" s="13">
        <v>1</v>
      </c>
      <c r="L31" s="13">
        <v>1</v>
      </c>
      <c r="M31" s="13">
        <v>1</v>
      </c>
      <c r="N31" s="13">
        <v>3</v>
      </c>
      <c r="O31" s="23">
        <v>1</v>
      </c>
    </row>
    <row r="32" spans="1:15" x14ac:dyDescent="0.3">
      <c r="A32" s="12" t="s">
        <v>349</v>
      </c>
      <c r="B32" s="13">
        <v>5</v>
      </c>
      <c r="C32" s="13">
        <v>0</v>
      </c>
      <c r="D32" s="31">
        <v>0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1</v>
      </c>
      <c r="M32" s="13">
        <v>0</v>
      </c>
      <c r="N32" s="13">
        <v>0</v>
      </c>
      <c r="O32" s="23">
        <v>1</v>
      </c>
    </row>
    <row r="33" spans="1:15" x14ac:dyDescent="0.3">
      <c r="A33" s="12" t="s">
        <v>350</v>
      </c>
      <c r="B33" s="13">
        <v>388</v>
      </c>
      <c r="C33" s="13">
        <v>441</v>
      </c>
      <c r="D33" s="31">
        <v>-0.120181405895692</v>
      </c>
      <c r="E33" s="13">
        <v>55</v>
      </c>
      <c r="F33" s="13">
        <v>105</v>
      </c>
      <c r="G33" s="13">
        <v>89</v>
      </c>
      <c r="H33" s="13">
        <v>91</v>
      </c>
      <c r="I33" s="13">
        <v>1</v>
      </c>
      <c r="J33" s="13">
        <v>4</v>
      </c>
      <c r="K33" s="13">
        <v>0</v>
      </c>
      <c r="L33" s="13">
        <v>0</v>
      </c>
      <c r="M33" s="13">
        <v>0</v>
      </c>
      <c r="N33" s="13">
        <v>0</v>
      </c>
      <c r="O33" s="23">
        <v>651</v>
      </c>
    </row>
    <row r="34" spans="1:15" x14ac:dyDescent="0.3">
      <c r="A34" s="12" t="s">
        <v>351</v>
      </c>
      <c r="B34" s="13">
        <v>43</v>
      </c>
      <c r="C34" s="13">
        <v>43</v>
      </c>
      <c r="D34" s="31">
        <v>0</v>
      </c>
      <c r="E34" s="13">
        <v>4</v>
      </c>
      <c r="F34" s="13">
        <v>7</v>
      </c>
      <c r="G34" s="13">
        <v>9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47</v>
      </c>
    </row>
    <row r="35" spans="1:15" x14ac:dyDescent="0.3">
      <c r="A35" s="12" t="s">
        <v>352</v>
      </c>
      <c r="B35" s="13">
        <v>246</v>
      </c>
      <c r="C35" s="13">
        <v>316</v>
      </c>
      <c r="D35" s="31">
        <v>-0.221518987341772</v>
      </c>
      <c r="E35" s="13">
        <v>20</v>
      </c>
      <c r="F35" s="13">
        <v>31</v>
      </c>
      <c r="G35" s="13">
        <v>31</v>
      </c>
      <c r="H35" s="13">
        <v>23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218</v>
      </c>
    </row>
    <row r="36" spans="1:15" x14ac:dyDescent="0.3">
      <c r="A36" s="12" t="s">
        <v>353</v>
      </c>
      <c r="B36" s="13">
        <v>74</v>
      </c>
      <c r="C36" s="13">
        <v>125</v>
      </c>
      <c r="D36" s="31">
        <v>-0.40799999999999997</v>
      </c>
      <c r="E36" s="13">
        <v>103</v>
      </c>
      <c r="F36" s="13">
        <v>40</v>
      </c>
      <c r="G36" s="13">
        <v>57</v>
      </c>
      <c r="H36" s="13">
        <v>59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3">
        <v>2</v>
      </c>
      <c r="O36" s="23">
        <v>200</v>
      </c>
    </row>
    <row r="37" spans="1:15" x14ac:dyDescent="0.3">
      <c r="A37" s="12" t="s">
        <v>354</v>
      </c>
      <c r="B37" s="13">
        <v>25</v>
      </c>
      <c r="C37" s="13">
        <v>50</v>
      </c>
      <c r="D37" s="31">
        <v>-0.5</v>
      </c>
      <c r="E37" s="13">
        <v>33</v>
      </c>
      <c r="F37" s="13">
        <v>11</v>
      </c>
      <c r="G37" s="13">
        <v>14</v>
      </c>
      <c r="H37" s="13">
        <v>18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44</v>
      </c>
    </row>
    <row r="38" spans="1:15" x14ac:dyDescent="0.3">
      <c r="A38" s="12" t="s">
        <v>355</v>
      </c>
      <c r="B38" s="13">
        <v>3</v>
      </c>
      <c r="C38" s="13">
        <v>0</v>
      </c>
      <c r="D38" s="31">
        <v>0</v>
      </c>
      <c r="E38" s="13">
        <v>3</v>
      </c>
      <c r="F38" s="13">
        <v>3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1</v>
      </c>
    </row>
    <row r="41" spans="1:15" x14ac:dyDescent="0.3">
      <c r="A41" s="12" t="s">
        <v>358</v>
      </c>
      <c r="B41" s="13">
        <v>49</v>
      </c>
      <c r="C41" s="13">
        <v>7</v>
      </c>
      <c r="D41" s="31">
        <v>6</v>
      </c>
      <c r="E41" s="13">
        <v>6</v>
      </c>
      <c r="F41" s="13">
        <v>8</v>
      </c>
      <c r="G41" s="13">
        <v>2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6</v>
      </c>
    </row>
    <row r="42" spans="1:15" ht="16.649999999999999" customHeight="1" x14ac:dyDescent="0.3">
      <c r="A42" s="28" t="s">
        <v>359</v>
      </c>
      <c r="B42" s="29">
        <v>33</v>
      </c>
      <c r="C42" s="29">
        <v>32</v>
      </c>
      <c r="D42" s="30">
        <v>3.125E-2</v>
      </c>
      <c r="E42" s="29">
        <v>12</v>
      </c>
      <c r="F42" s="29">
        <v>4</v>
      </c>
      <c r="G42" s="29">
        <v>6</v>
      </c>
      <c r="H42" s="29">
        <v>12</v>
      </c>
      <c r="I42" s="29">
        <v>0</v>
      </c>
      <c r="J42" s="29">
        <v>3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</row>
    <row r="43" spans="1:15" x14ac:dyDescent="0.3">
      <c r="A43" s="12" t="s">
        <v>360</v>
      </c>
      <c r="B43" s="13">
        <v>1</v>
      </c>
      <c r="C43" s="13">
        <v>1</v>
      </c>
      <c r="D43" s="31">
        <v>0</v>
      </c>
      <c r="E43" s="13">
        <v>0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21</v>
      </c>
      <c r="C44" s="13">
        <v>25</v>
      </c>
      <c r="D44" s="31">
        <v>-0.16</v>
      </c>
      <c r="E44" s="13">
        <v>12</v>
      </c>
      <c r="F44" s="13">
        <v>4</v>
      </c>
      <c r="G44" s="13">
        <v>4</v>
      </c>
      <c r="H44" s="13">
        <v>11</v>
      </c>
      <c r="I44" s="13">
        <v>0</v>
      </c>
      <c r="J44" s="13">
        <v>3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3">
      <c r="A45" s="12" t="s">
        <v>362</v>
      </c>
      <c r="B45" s="13">
        <v>1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9</v>
      </c>
      <c r="C48" s="13">
        <v>6</v>
      </c>
      <c r="D48" s="31">
        <v>0.5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1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300</v>
      </c>
      <c r="C50" s="29">
        <v>281</v>
      </c>
      <c r="D50" s="30">
        <v>6.76156583629893E-2</v>
      </c>
      <c r="E50" s="29">
        <v>4</v>
      </c>
      <c r="F50" s="29">
        <v>2</v>
      </c>
      <c r="G50" s="29">
        <v>51</v>
      </c>
      <c r="H50" s="29">
        <v>38</v>
      </c>
      <c r="I50" s="29">
        <v>16</v>
      </c>
      <c r="J50" s="29">
        <v>20</v>
      </c>
      <c r="K50" s="29">
        <v>1</v>
      </c>
      <c r="L50" s="29">
        <v>4</v>
      </c>
      <c r="M50" s="29">
        <v>4</v>
      </c>
      <c r="N50" s="29">
        <v>5</v>
      </c>
      <c r="O50" s="29">
        <v>37</v>
      </c>
    </row>
    <row r="51" spans="1:15" x14ac:dyDescent="0.3">
      <c r="A51" s="12" t="s">
        <v>368</v>
      </c>
      <c r="B51" s="13">
        <v>131</v>
      </c>
      <c r="C51" s="13">
        <v>116</v>
      </c>
      <c r="D51" s="31">
        <v>0.12931034482758599</v>
      </c>
      <c r="E51" s="13">
        <v>2</v>
      </c>
      <c r="F51" s="13">
        <v>1</v>
      </c>
      <c r="G51" s="13">
        <v>20</v>
      </c>
      <c r="H51" s="13">
        <v>10</v>
      </c>
      <c r="I51" s="13">
        <v>10</v>
      </c>
      <c r="J51" s="13">
        <v>13</v>
      </c>
      <c r="K51" s="13">
        <v>0</v>
      </c>
      <c r="L51" s="13">
        <v>1</v>
      </c>
      <c r="M51" s="13">
        <v>1</v>
      </c>
      <c r="N51" s="13">
        <v>3</v>
      </c>
      <c r="O51" s="23">
        <v>9</v>
      </c>
    </row>
    <row r="52" spans="1:15" x14ac:dyDescent="0.3">
      <c r="A52" s="12" t="s">
        <v>369</v>
      </c>
      <c r="B52" s="13">
        <v>2</v>
      </c>
      <c r="C52" s="13">
        <v>7</v>
      </c>
      <c r="D52" s="31">
        <v>-0.71428571428571397</v>
      </c>
      <c r="E52" s="13">
        <v>1</v>
      </c>
      <c r="F52" s="13">
        <v>0</v>
      </c>
      <c r="G52" s="13">
        <v>1</v>
      </c>
      <c r="H52" s="13">
        <v>0</v>
      </c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3">
      <c r="A53" s="12" t="s">
        <v>370</v>
      </c>
      <c r="B53" s="13">
        <v>85</v>
      </c>
      <c r="C53" s="13">
        <v>83</v>
      </c>
      <c r="D53" s="31">
        <v>2.40963855421687E-2</v>
      </c>
      <c r="E53" s="13">
        <v>1</v>
      </c>
      <c r="F53" s="13">
        <v>0</v>
      </c>
      <c r="G53" s="13">
        <v>18</v>
      </c>
      <c r="H53" s="13">
        <v>15</v>
      </c>
      <c r="I53" s="13">
        <v>3</v>
      </c>
      <c r="J53" s="13">
        <v>4</v>
      </c>
      <c r="K53" s="13">
        <v>0</v>
      </c>
      <c r="L53" s="13">
        <v>0</v>
      </c>
      <c r="M53" s="13">
        <v>1</v>
      </c>
      <c r="N53" s="13">
        <v>0</v>
      </c>
      <c r="O53" s="23">
        <v>14</v>
      </c>
    </row>
    <row r="54" spans="1:15" x14ac:dyDescent="0.3">
      <c r="A54" s="12" t="s">
        <v>371</v>
      </c>
      <c r="B54" s="13">
        <v>0</v>
      </c>
      <c r="C54" s="13">
        <v>1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13</v>
      </c>
      <c r="C56" s="13">
        <v>13</v>
      </c>
      <c r="D56" s="31">
        <v>0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13</v>
      </c>
      <c r="C57" s="13">
        <v>21</v>
      </c>
      <c r="D57" s="31">
        <v>-0.38095238095238099</v>
      </c>
      <c r="E57" s="13">
        <v>0</v>
      </c>
      <c r="F57" s="13">
        <v>0</v>
      </c>
      <c r="G57" s="13">
        <v>2</v>
      </c>
      <c r="H57" s="13">
        <v>3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3</v>
      </c>
      <c r="C58" s="13">
        <v>0</v>
      </c>
      <c r="D58" s="31">
        <v>0</v>
      </c>
      <c r="E58" s="13">
        <v>0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2</v>
      </c>
      <c r="C59" s="13">
        <v>3</v>
      </c>
      <c r="D59" s="31">
        <v>-0.33333333333333298</v>
      </c>
      <c r="E59" s="13">
        <v>0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1</v>
      </c>
    </row>
    <row r="60" spans="1:15" x14ac:dyDescent="0.3">
      <c r="A60" s="12" t="s">
        <v>377</v>
      </c>
      <c r="B60" s="13">
        <v>13</v>
      </c>
      <c r="C60" s="13">
        <v>2</v>
      </c>
      <c r="D60" s="31">
        <v>5.5</v>
      </c>
      <c r="E60" s="13">
        <v>0</v>
      </c>
      <c r="F60" s="13">
        <v>0</v>
      </c>
      <c r="G60" s="13">
        <v>2</v>
      </c>
      <c r="H60" s="13">
        <v>3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9</v>
      </c>
      <c r="C61" s="13">
        <v>6</v>
      </c>
      <c r="D61" s="31">
        <v>0.5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1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8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4</v>
      </c>
      <c r="C63" s="13">
        <v>4</v>
      </c>
      <c r="D63" s="31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1</v>
      </c>
      <c r="M63" s="13">
        <v>2</v>
      </c>
      <c r="N63" s="13">
        <v>0</v>
      </c>
      <c r="O63" s="23">
        <v>1</v>
      </c>
    </row>
    <row r="64" spans="1:15" x14ac:dyDescent="0.3">
      <c r="A64" s="12" t="s">
        <v>381</v>
      </c>
      <c r="B64" s="13">
        <v>10</v>
      </c>
      <c r="C64" s="13">
        <v>5</v>
      </c>
      <c r="D64" s="31">
        <v>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1</v>
      </c>
      <c r="M64" s="13">
        <v>0</v>
      </c>
      <c r="N64" s="13">
        <v>0</v>
      </c>
      <c r="O64" s="23">
        <v>1</v>
      </c>
    </row>
    <row r="65" spans="1:15" x14ac:dyDescent="0.3">
      <c r="A65" s="12" t="s">
        <v>382</v>
      </c>
      <c r="B65" s="13">
        <v>1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5</v>
      </c>
      <c r="C70" s="13">
        <v>2</v>
      </c>
      <c r="D70" s="31">
        <v>1.5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9</v>
      </c>
      <c r="C71" s="13">
        <v>8</v>
      </c>
      <c r="D71" s="31">
        <v>0.125</v>
      </c>
      <c r="E71" s="13">
        <v>0</v>
      </c>
      <c r="F71" s="13">
        <v>0</v>
      </c>
      <c r="G71" s="13">
        <v>5</v>
      </c>
      <c r="H71" s="13">
        <v>7</v>
      </c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23">
        <v>5</v>
      </c>
    </row>
    <row r="72" spans="1:15" ht="16.649999999999999" customHeight="1" x14ac:dyDescent="0.3">
      <c r="A72" s="28" t="s">
        <v>389</v>
      </c>
      <c r="B72" s="29">
        <v>3</v>
      </c>
      <c r="C72" s="29">
        <v>2</v>
      </c>
      <c r="D72" s="30">
        <v>0.5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3</v>
      </c>
      <c r="C73" s="13">
        <v>2</v>
      </c>
      <c r="D73" s="31">
        <v>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92</v>
      </c>
      <c r="C74" s="29">
        <v>119</v>
      </c>
      <c r="D74" s="30">
        <v>-0.22689075630252101</v>
      </c>
      <c r="E74" s="29">
        <v>2</v>
      </c>
      <c r="F74" s="29">
        <v>2</v>
      </c>
      <c r="G74" s="29">
        <v>12</v>
      </c>
      <c r="H74" s="29">
        <v>11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9</v>
      </c>
    </row>
    <row r="75" spans="1:15" x14ac:dyDescent="0.3">
      <c r="A75" s="12" t="s">
        <v>392</v>
      </c>
      <c r="B75" s="13">
        <v>32</v>
      </c>
      <c r="C75" s="13">
        <v>42</v>
      </c>
      <c r="D75" s="31">
        <v>-0.238095238095238</v>
      </c>
      <c r="E75" s="13">
        <v>2</v>
      </c>
      <c r="F75" s="13">
        <v>2</v>
      </c>
      <c r="G75" s="13">
        <v>7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8</v>
      </c>
    </row>
    <row r="76" spans="1:15" x14ac:dyDescent="0.3">
      <c r="A76" s="12" t="s">
        <v>393</v>
      </c>
      <c r="B76" s="13">
        <v>0</v>
      </c>
      <c r="C76" s="13">
        <v>2</v>
      </c>
      <c r="D76" s="31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46</v>
      </c>
      <c r="C77" s="13">
        <v>52</v>
      </c>
      <c r="D77" s="31">
        <v>-0.115384615384615</v>
      </c>
      <c r="E77" s="13">
        <v>0</v>
      </c>
      <c r="F77" s="13">
        <v>0</v>
      </c>
      <c r="G77" s="13">
        <v>4</v>
      </c>
      <c r="H77" s="13">
        <v>2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1</v>
      </c>
      <c r="C78" s="13">
        <v>4</v>
      </c>
      <c r="D78" s="31">
        <v>-0.75</v>
      </c>
      <c r="E78" s="13">
        <v>0</v>
      </c>
      <c r="F78" s="13">
        <v>0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13</v>
      </c>
      <c r="C79" s="13">
        <v>19</v>
      </c>
      <c r="D79" s="31">
        <v>-0.31578947368421101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237</v>
      </c>
      <c r="C81" s="29">
        <v>240</v>
      </c>
      <c r="D81" s="30">
        <v>-1.2500000000000001E-2</v>
      </c>
      <c r="E81" s="29">
        <v>49</v>
      </c>
      <c r="F81" s="29">
        <v>47</v>
      </c>
      <c r="G81" s="29">
        <v>42</v>
      </c>
      <c r="H81" s="29">
        <v>37</v>
      </c>
      <c r="I81" s="29">
        <v>0</v>
      </c>
      <c r="J81" s="29">
        <v>1</v>
      </c>
      <c r="K81" s="29">
        <v>0</v>
      </c>
      <c r="L81" s="29">
        <v>0</v>
      </c>
      <c r="M81" s="29">
        <v>6</v>
      </c>
      <c r="N81" s="29">
        <v>0</v>
      </c>
      <c r="O81" s="29">
        <v>145</v>
      </c>
    </row>
    <row r="82" spans="1:15" x14ac:dyDescent="0.3">
      <c r="A82" s="12" t="s">
        <v>399</v>
      </c>
      <c r="B82" s="13">
        <v>51</v>
      </c>
      <c r="C82" s="13">
        <v>30</v>
      </c>
      <c r="D82" s="31">
        <v>0.7</v>
      </c>
      <c r="E82" s="13">
        <v>0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3</v>
      </c>
    </row>
    <row r="83" spans="1:15" x14ac:dyDescent="0.3">
      <c r="A83" s="12" t="s">
        <v>400</v>
      </c>
      <c r="B83" s="13">
        <v>186</v>
      </c>
      <c r="C83" s="13">
        <v>210</v>
      </c>
      <c r="D83" s="31">
        <v>-0.114285714285714</v>
      </c>
      <c r="E83" s="13">
        <v>49</v>
      </c>
      <c r="F83" s="13">
        <v>47</v>
      </c>
      <c r="G83" s="13">
        <v>41</v>
      </c>
      <c r="H83" s="13">
        <v>36</v>
      </c>
      <c r="I83" s="13">
        <v>0</v>
      </c>
      <c r="J83" s="13">
        <v>1</v>
      </c>
      <c r="K83" s="13">
        <v>0</v>
      </c>
      <c r="L83" s="13">
        <v>0</v>
      </c>
      <c r="M83" s="13">
        <v>4</v>
      </c>
      <c r="N83" s="13">
        <v>0</v>
      </c>
      <c r="O83" s="23">
        <v>142</v>
      </c>
    </row>
    <row r="84" spans="1:15" ht="16.649999999999999" customHeight="1" x14ac:dyDescent="0.3">
      <c r="A84" s="28" t="s">
        <v>401</v>
      </c>
      <c r="B84" s="29">
        <v>661</v>
      </c>
      <c r="C84" s="29">
        <v>809</v>
      </c>
      <c r="D84" s="30">
        <v>-0.18294190358467199</v>
      </c>
      <c r="E84" s="29">
        <v>5</v>
      </c>
      <c r="F84" s="29">
        <v>2</v>
      </c>
      <c r="G84" s="29">
        <v>116</v>
      </c>
      <c r="H84" s="29">
        <v>121</v>
      </c>
      <c r="I84" s="29">
        <v>0</v>
      </c>
      <c r="J84" s="29">
        <v>0</v>
      </c>
      <c r="K84" s="29">
        <v>0</v>
      </c>
      <c r="L84" s="29">
        <v>0</v>
      </c>
      <c r="M84" s="29">
        <v>9</v>
      </c>
      <c r="N84" s="29">
        <v>0</v>
      </c>
      <c r="O84" s="29">
        <v>119</v>
      </c>
    </row>
    <row r="85" spans="1:15" x14ac:dyDescent="0.3">
      <c r="A85" s="12" t="s">
        <v>402</v>
      </c>
      <c r="B85" s="13">
        <v>1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23</v>
      </c>
      <c r="C88" s="13">
        <v>25</v>
      </c>
      <c r="D88" s="31">
        <v>-0.08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16</v>
      </c>
    </row>
    <row r="89" spans="1:15" x14ac:dyDescent="0.3">
      <c r="A89" s="12" t="s">
        <v>406</v>
      </c>
      <c r="B89" s="13">
        <v>2</v>
      </c>
      <c r="C89" s="13">
        <v>1</v>
      </c>
      <c r="D89" s="31">
        <v>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12</v>
      </c>
      <c r="C90" s="13">
        <v>16</v>
      </c>
      <c r="D90" s="31">
        <v>-0.25</v>
      </c>
      <c r="E90" s="13">
        <v>0</v>
      </c>
      <c r="F90" s="13">
        <v>0</v>
      </c>
      <c r="G90" s="13">
        <v>3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109</v>
      </c>
      <c r="C91" s="13">
        <v>153</v>
      </c>
      <c r="D91" s="31">
        <v>-0.28758169934640498</v>
      </c>
      <c r="E91" s="13">
        <v>0</v>
      </c>
      <c r="F91" s="13">
        <v>1</v>
      </c>
      <c r="G91" s="13">
        <v>29</v>
      </c>
      <c r="H91" s="13">
        <v>53</v>
      </c>
      <c r="I91" s="13">
        <v>0</v>
      </c>
      <c r="J91" s="13">
        <v>0</v>
      </c>
      <c r="K91" s="13">
        <v>0</v>
      </c>
      <c r="L91" s="13">
        <v>0</v>
      </c>
      <c r="M91" s="13">
        <v>7</v>
      </c>
      <c r="N91" s="13">
        <v>0</v>
      </c>
      <c r="O91" s="23">
        <v>47</v>
      </c>
    </row>
    <row r="92" spans="1:15" x14ac:dyDescent="0.3">
      <c r="A92" s="12" t="s">
        <v>409</v>
      </c>
      <c r="B92" s="13">
        <v>18</v>
      </c>
      <c r="C92" s="13">
        <v>40</v>
      </c>
      <c r="D92" s="31">
        <v>-0.55000000000000004</v>
      </c>
      <c r="E92" s="13">
        <v>2</v>
      </c>
      <c r="F92" s="13">
        <v>0</v>
      </c>
      <c r="G92" s="13">
        <v>3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486</v>
      </c>
      <c r="C93" s="13">
        <v>573</v>
      </c>
      <c r="D93" s="31">
        <v>-0.15183246073298401</v>
      </c>
      <c r="E93" s="13">
        <v>3</v>
      </c>
      <c r="F93" s="13">
        <v>1</v>
      </c>
      <c r="G93" s="13">
        <v>80</v>
      </c>
      <c r="H93" s="13">
        <v>68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56</v>
      </c>
    </row>
    <row r="94" spans="1:15" x14ac:dyDescent="0.3">
      <c r="A94" s="12" t="s">
        <v>411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10</v>
      </c>
      <c r="C95" s="13">
        <v>0</v>
      </c>
      <c r="D95" s="31">
        <v>0</v>
      </c>
      <c r="E95" s="13">
        <v>0</v>
      </c>
      <c r="F95" s="13">
        <v>0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6867</v>
      </c>
      <c r="C96" s="29">
        <v>37601</v>
      </c>
      <c r="D96" s="30">
        <v>-0.81737187840748904</v>
      </c>
      <c r="E96" s="29">
        <v>251</v>
      </c>
      <c r="F96" s="29">
        <v>145</v>
      </c>
      <c r="G96" s="29">
        <v>1555</v>
      </c>
      <c r="H96" s="29">
        <v>1280</v>
      </c>
      <c r="I96" s="29">
        <v>5</v>
      </c>
      <c r="J96" s="29">
        <v>3</v>
      </c>
      <c r="K96" s="29">
        <v>1</v>
      </c>
      <c r="L96" s="29">
        <v>2</v>
      </c>
      <c r="M96" s="29">
        <v>24</v>
      </c>
      <c r="N96" s="29">
        <v>23</v>
      </c>
      <c r="O96" s="29">
        <v>3432</v>
      </c>
    </row>
    <row r="97" spans="1:15" x14ac:dyDescent="0.3">
      <c r="A97" s="12" t="s">
        <v>414</v>
      </c>
      <c r="B97" s="13">
        <v>1697</v>
      </c>
      <c r="C97" s="13">
        <v>15123</v>
      </c>
      <c r="D97" s="31">
        <v>-0.88778681478542598</v>
      </c>
      <c r="E97" s="13">
        <v>102</v>
      </c>
      <c r="F97" s="13">
        <v>73</v>
      </c>
      <c r="G97" s="13">
        <v>251</v>
      </c>
      <c r="H97" s="13">
        <v>209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1988</v>
      </c>
    </row>
    <row r="98" spans="1:15" x14ac:dyDescent="0.3">
      <c r="A98" s="12" t="s">
        <v>415</v>
      </c>
      <c r="B98" s="13">
        <v>892</v>
      </c>
      <c r="C98" s="13">
        <v>7091</v>
      </c>
      <c r="D98" s="31">
        <v>-0.87420674093921902</v>
      </c>
      <c r="E98" s="13">
        <v>39</v>
      </c>
      <c r="F98" s="13">
        <v>29</v>
      </c>
      <c r="G98" s="13">
        <v>339</v>
      </c>
      <c r="H98" s="13">
        <v>301</v>
      </c>
      <c r="I98" s="13">
        <v>0</v>
      </c>
      <c r="J98" s="13">
        <v>0</v>
      </c>
      <c r="K98" s="13">
        <v>0</v>
      </c>
      <c r="L98" s="13">
        <v>1</v>
      </c>
      <c r="M98" s="13">
        <v>1</v>
      </c>
      <c r="N98" s="13">
        <v>6</v>
      </c>
      <c r="O98" s="23">
        <v>279</v>
      </c>
    </row>
    <row r="99" spans="1:15" x14ac:dyDescent="0.3">
      <c r="A99" s="12" t="s">
        <v>416</v>
      </c>
      <c r="B99" s="13">
        <v>163</v>
      </c>
      <c r="C99" s="13">
        <v>1224</v>
      </c>
      <c r="D99" s="31">
        <v>-0.86683006535947704</v>
      </c>
      <c r="E99" s="13">
        <v>10</v>
      </c>
      <c r="F99" s="13">
        <v>3</v>
      </c>
      <c r="G99" s="13">
        <v>80</v>
      </c>
      <c r="H99" s="13">
        <v>63</v>
      </c>
      <c r="I99" s="13">
        <v>0</v>
      </c>
      <c r="J99" s="13">
        <v>0</v>
      </c>
      <c r="K99" s="13">
        <v>0</v>
      </c>
      <c r="L99" s="13">
        <v>1</v>
      </c>
      <c r="M99" s="13">
        <v>1</v>
      </c>
      <c r="N99" s="13">
        <v>4</v>
      </c>
      <c r="O99" s="23">
        <v>43</v>
      </c>
    </row>
    <row r="100" spans="1:15" x14ac:dyDescent="0.3">
      <c r="A100" s="12" t="s">
        <v>417</v>
      </c>
      <c r="B100" s="13">
        <v>770</v>
      </c>
      <c r="C100" s="13">
        <v>2815</v>
      </c>
      <c r="D100" s="31">
        <v>-0.726465364120782</v>
      </c>
      <c r="E100" s="13">
        <v>16</v>
      </c>
      <c r="F100" s="13">
        <v>6</v>
      </c>
      <c r="G100" s="13">
        <v>229</v>
      </c>
      <c r="H100" s="13">
        <v>188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12</v>
      </c>
      <c r="O100" s="23">
        <v>120</v>
      </c>
    </row>
    <row r="101" spans="1:15" x14ac:dyDescent="0.3">
      <c r="A101" s="12" t="s">
        <v>418</v>
      </c>
      <c r="B101" s="13">
        <v>29</v>
      </c>
      <c r="C101" s="13">
        <v>31</v>
      </c>
      <c r="D101" s="31">
        <v>-6.4516129032258104E-2</v>
      </c>
      <c r="E101" s="13">
        <v>0</v>
      </c>
      <c r="F101" s="13">
        <v>0</v>
      </c>
      <c r="G101" s="13">
        <v>5</v>
      </c>
      <c r="H101" s="13">
        <v>4</v>
      </c>
      <c r="I101" s="13">
        <v>1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84</v>
      </c>
      <c r="C102" s="13">
        <v>472</v>
      </c>
      <c r="D102" s="31">
        <v>-0.822033898305085</v>
      </c>
      <c r="E102" s="13">
        <v>2</v>
      </c>
      <c r="F102" s="13">
        <v>1</v>
      </c>
      <c r="G102" s="13">
        <v>33</v>
      </c>
      <c r="H102" s="13">
        <v>25</v>
      </c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23">
        <v>31</v>
      </c>
    </row>
    <row r="103" spans="1:15" x14ac:dyDescent="0.3">
      <c r="A103" s="12" t="s">
        <v>420</v>
      </c>
      <c r="B103" s="13">
        <v>176</v>
      </c>
      <c r="C103" s="13">
        <v>224</v>
      </c>
      <c r="D103" s="31">
        <v>-0.214285714285714</v>
      </c>
      <c r="E103" s="13">
        <v>2</v>
      </c>
      <c r="F103" s="13">
        <v>0</v>
      </c>
      <c r="G103" s="13">
        <v>17</v>
      </c>
      <c r="H103" s="13">
        <v>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37</v>
      </c>
    </row>
    <row r="104" spans="1:15" x14ac:dyDescent="0.3">
      <c r="A104" s="12" t="s">
        <v>421</v>
      </c>
      <c r="B104" s="13">
        <v>1545</v>
      </c>
      <c r="C104" s="13">
        <v>3399</v>
      </c>
      <c r="D104" s="31">
        <v>-0.54545454545454497</v>
      </c>
      <c r="E104" s="13">
        <v>17</v>
      </c>
      <c r="F104" s="13">
        <v>13</v>
      </c>
      <c r="G104" s="13">
        <v>254</v>
      </c>
      <c r="H104" s="13">
        <v>209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0</v>
      </c>
      <c r="O104" s="23">
        <v>431</v>
      </c>
    </row>
    <row r="105" spans="1:15" x14ac:dyDescent="0.3">
      <c r="A105" s="12" t="s">
        <v>422</v>
      </c>
      <c r="B105" s="13">
        <v>465</v>
      </c>
      <c r="C105" s="13">
        <v>624</v>
      </c>
      <c r="D105" s="31">
        <v>-0.25480769230769201</v>
      </c>
      <c r="E105" s="13">
        <v>4</v>
      </c>
      <c r="F105" s="13">
        <v>2</v>
      </c>
      <c r="G105" s="13">
        <v>86</v>
      </c>
      <c r="H105" s="13">
        <v>78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139</v>
      </c>
    </row>
    <row r="106" spans="1:15" x14ac:dyDescent="0.3">
      <c r="A106" s="12" t="s">
        <v>423</v>
      </c>
      <c r="B106" s="13">
        <v>10</v>
      </c>
      <c r="C106" s="13">
        <v>14</v>
      </c>
      <c r="D106" s="31">
        <v>-0.28571428571428598</v>
      </c>
      <c r="E106" s="13">
        <v>0</v>
      </c>
      <c r="F106" s="13">
        <v>1</v>
      </c>
      <c r="G106" s="13">
        <v>5</v>
      </c>
      <c r="H106" s="13">
        <v>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13</v>
      </c>
    </row>
    <row r="107" spans="1:15" x14ac:dyDescent="0.3">
      <c r="A107" s="12" t="s">
        <v>424</v>
      </c>
      <c r="B107" s="13">
        <v>31</v>
      </c>
      <c r="C107" s="13">
        <v>28</v>
      </c>
      <c r="D107" s="31">
        <v>0.107142857142857</v>
      </c>
      <c r="E107" s="13">
        <v>0</v>
      </c>
      <c r="F107" s="13">
        <v>0</v>
      </c>
      <c r="G107" s="13">
        <v>27</v>
      </c>
      <c r="H107" s="13">
        <v>12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5</v>
      </c>
    </row>
    <row r="108" spans="1:15" x14ac:dyDescent="0.3">
      <c r="A108" s="12" t="s">
        <v>425</v>
      </c>
      <c r="B108" s="13">
        <v>1</v>
      </c>
      <c r="C108" s="13">
        <v>5</v>
      </c>
      <c r="D108" s="31">
        <v>-0.8</v>
      </c>
      <c r="E108" s="13">
        <v>1</v>
      </c>
      <c r="F108" s="13">
        <v>1</v>
      </c>
      <c r="G108" s="13">
        <v>3</v>
      </c>
      <c r="H108" s="13">
        <v>3</v>
      </c>
      <c r="I108" s="13">
        <v>1</v>
      </c>
      <c r="J108" s="13">
        <v>0</v>
      </c>
      <c r="K108" s="13">
        <v>1</v>
      </c>
      <c r="L108" s="13">
        <v>0</v>
      </c>
      <c r="M108" s="13">
        <v>6</v>
      </c>
      <c r="N108" s="13">
        <v>1</v>
      </c>
      <c r="O108" s="23">
        <v>1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875</v>
      </c>
      <c r="C110" s="13">
        <v>6439</v>
      </c>
      <c r="D110" s="31">
        <v>-0.864109333747476</v>
      </c>
      <c r="E110" s="13">
        <v>54</v>
      </c>
      <c r="F110" s="13">
        <v>16</v>
      </c>
      <c r="G110" s="13">
        <v>185</v>
      </c>
      <c r="H110" s="13">
        <v>131</v>
      </c>
      <c r="I110" s="13">
        <v>2</v>
      </c>
      <c r="J110" s="13">
        <v>1</v>
      </c>
      <c r="K110" s="13">
        <v>0</v>
      </c>
      <c r="L110" s="13">
        <v>0</v>
      </c>
      <c r="M110" s="13">
        <v>0</v>
      </c>
      <c r="N110" s="13">
        <v>0</v>
      </c>
      <c r="O110" s="23">
        <v>301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10</v>
      </c>
      <c r="C113" s="13">
        <v>10</v>
      </c>
      <c r="D113" s="31">
        <v>0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11</v>
      </c>
      <c r="D114" s="31">
        <v>-0.81818181818181801</v>
      </c>
      <c r="E114" s="13">
        <v>0</v>
      </c>
      <c r="F114" s="13">
        <v>0</v>
      </c>
      <c r="G114" s="13">
        <v>2</v>
      </c>
      <c r="H114" s="13">
        <v>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</v>
      </c>
    </row>
    <row r="115" spans="1:15" x14ac:dyDescent="0.3">
      <c r="A115" s="12" t="s">
        <v>432</v>
      </c>
      <c r="B115" s="13">
        <v>10</v>
      </c>
      <c r="C115" s="13">
        <v>8</v>
      </c>
      <c r="D115" s="31">
        <v>0.25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3</v>
      </c>
      <c r="D116" s="31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3">
      <c r="A117" s="12" t="s">
        <v>434</v>
      </c>
      <c r="B117" s="13">
        <v>1</v>
      </c>
      <c r="C117" s="13">
        <v>1</v>
      </c>
      <c r="D117" s="31">
        <v>0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1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42</v>
      </c>
      <c r="C118" s="13">
        <v>3</v>
      </c>
      <c r="D118" s="31">
        <v>13</v>
      </c>
      <c r="E118" s="13">
        <v>1</v>
      </c>
      <c r="F118" s="13">
        <v>0</v>
      </c>
      <c r="G118" s="13">
        <v>2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3">
      <c r="A119" s="12" t="s">
        <v>436</v>
      </c>
      <c r="B119" s="13">
        <v>14</v>
      </c>
      <c r="C119" s="13">
        <v>22</v>
      </c>
      <c r="D119" s="31">
        <v>-0.36363636363636398</v>
      </c>
      <c r="E119" s="13">
        <v>1</v>
      </c>
      <c r="F119" s="13">
        <v>0</v>
      </c>
      <c r="G119" s="13">
        <v>9</v>
      </c>
      <c r="H119" s="13">
        <v>9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6</v>
      </c>
    </row>
    <row r="120" spans="1:15" x14ac:dyDescent="0.3">
      <c r="A120" s="12" t="s">
        <v>437</v>
      </c>
      <c r="B120" s="13">
        <v>37</v>
      </c>
      <c r="C120" s="13">
        <v>43</v>
      </c>
      <c r="D120" s="31">
        <v>-0.13953488372093001</v>
      </c>
      <c r="E120" s="13">
        <v>2</v>
      </c>
      <c r="F120" s="13">
        <v>0</v>
      </c>
      <c r="G120" s="13">
        <v>21</v>
      </c>
      <c r="H120" s="13">
        <v>24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22</v>
      </c>
    </row>
    <row r="121" spans="1:15" x14ac:dyDescent="0.3">
      <c r="A121" s="12" t="s">
        <v>438</v>
      </c>
      <c r="B121" s="13">
        <v>1</v>
      </c>
      <c r="C121" s="13">
        <v>2</v>
      </c>
      <c r="D121" s="31">
        <v>-0.5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6</v>
      </c>
    </row>
    <row r="122" spans="1:15" x14ac:dyDescent="0.3">
      <c r="A122" s="12" t="s">
        <v>439</v>
      </c>
      <c r="B122" s="13">
        <v>3</v>
      </c>
      <c r="C122" s="13">
        <v>9</v>
      </c>
      <c r="D122" s="31">
        <v>-0.66666666666666696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2</v>
      </c>
    </row>
    <row r="125" spans="1:15" x14ac:dyDescent="0.3">
      <c r="A125" s="12" t="s">
        <v>442</v>
      </c>
      <c r="B125" s="13">
        <v>7</v>
      </c>
      <c r="C125" s="13">
        <v>0</v>
      </c>
      <c r="D125" s="31">
        <v>0</v>
      </c>
      <c r="E125" s="13">
        <v>0</v>
      </c>
      <c r="F125" s="13">
        <v>0</v>
      </c>
      <c r="G125" s="13">
        <v>2</v>
      </c>
      <c r="H125" s="13">
        <v>4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1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444</v>
      </c>
      <c r="B127" s="13">
        <v>1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7</v>
      </c>
      <c r="C130" s="29">
        <v>7</v>
      </c>
      <c r="D130" s="30">
        <v>0</v>
      </c>
      <c r="E130" s="29">
        <v>3</v>
      </c>
      <c r="F130" s="29">
        <v>1</v>
      </c>
      <c r="G130" s="29">
        <v>13</v>
      </c>
      <c r="H130" s="29">
        <v>13</v>
      </c>
      <c r="I130" s="29">
        <v>3</v>
      </c>
      <c r="J130" s="29">
        <v>0</v>
      </c>
      <c r="K130" s="29">
        <v>0</v>
      </c>
      <c r="L130" s="29">
        <v>0</v>
      </c>
      <c r="M130" s="29">
        <v>25</v>
      </c>
      <c r="N130" s="29">
        <v>0</v>
      </c>
      <c r="O130" s="29">
        <v>10</v>
      </c>
    </row>
    <row r="131" spans="1:15" x14ac:dyDescent="0.3">
      <c r="A131" s="12" t="s">
        <v>448</v>
      </c>
      <c r="B131" s="13">
        <v>4</v>
      </c>
      <c r="C131" s="13">
        <v>7</v>
      </c>
      <c r="D131" s="31">
        <v>-0.42857142857142899</v>
      </c>
      <c r="E131" s="13">
        <v>1</v>
      </c>
      <c r="F131" s="13">
        <v>0</v>
      </c>
      <c r="G131" s="13">
        <v>11</v>
      </c>
      <c r="H131" s="13">
        <v>11</v>
      </c>
      <c r="I131" s="13">
        <v>1</v>
      </c>
      <c r="J131" s="13">
        <v>0</v>
      </c>
      <c r="K131" s="13">
        <v>0</v>
      </c>
      <c r="L131" s="13">
        <v>0</v>
      </c>
      <c r="M131" s="13">
        <v>17</v>
      </c>
      <c r="N131" s="13">
        <v>0</v>
      </c>
      <c r="O131" s="23">
        <v>10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0</v>
      </c>
      <c r="D133" s="31">
        <v>0</v>
      </c>
      <c r="E133" s="13">
        <v>1</v>
      </c>
      <c r="F133" s="13">
        <v>0</v>
      </c>
      <c r="G133" s="13">
        <v>1</v>
      </c>
      <c r="H133" s="13">
        <v>1</v>
      </c>
      <c r="I133" s="13">
        <v>1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1</v>
      </c>
      <c r="C134" s="13">
        <v>0</v>
      </c>
      <c r="D134" s="31">
        <v>0</v>
      </c>
      <c r="E134" s="13">
        <v>1</v>
      </c>
      <c r="F134" s="13">
        <v>1</v>
      </c>
      <c r="G134" s="13">
        <v>1</v>
      </c>
      <c r="H134" s="13">
        <v>1</v>
      </c>
      <c r="I134" s="13">
        <v>1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5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21</v>
      </c>
      <c r="C136" s="29">
        <v>52</v>
      </c>
      <c r="D136" s="30">
        <v>-0.59615384615384603</v>
      </c>
      <c r="E136" s="29">
        <v>0</v>
      </c>
      <c r="F136" s="29">
        <v>0</v>
      </c>
      <c r="G136" s="29">
        <v>2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8</v>
      </c>
    </row>
    <row r="137" spans="1:15" x14ac:dyDescent="0.3">
      <c r="A137" s="12" t="s">
        <v>454</v>
      </c>
      <c r="B137" s="13">
        <v>0</v>
      </c>
      <c r="C137" s="13">
        <v>1</v>
      </c>
      <c r="D137" s="31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20</v>
      </c>
      <c r="C141" s="13">
        <v>47</v>
      </c>
      <c r="D141" s="31">
        <v>-0.57446808510638303</v>
      </c>
      <c r="E141" s="13">
        <v>0</v>
      </c>
      <c r="F141" s="13">
        <v>0</v>
      </c>
      <c r="G141" s="13">
        <v>2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7</v>
      </c>
    </row>
    <row r="142" spans="1:15" x14ac:dyDescent="0.3">
      <c r="A142" s="12" t="s">
        <v>459</v>
      </c>
      <c r="B142" s="13">
        <v>0</v>
      </c>
      <c r="C142" s="13">
        <v>4</v>
      </c>
      <c r="D142" s="31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28" t="s">
        <v>460</v>
      </c>
      <c r="B143" s="29">
        <v>3</v>
      </c>
      <c r="C143" s="29">
        <v>1</v>
      </c>
      <c r="D143" s="30">
        <v>2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4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</v>
      </c>
      <c r="O144" s="23">
        <v>0</v>
      </c>
    </row>
    <row r="145" spans="1:15" x14ac:dyDescent="0.3">
      <c r="A145" s="12" t="s">
        <v>462</v>
      </c>
      <c r="B145" s="13">
        <v>3</v>
      </c>
      <c r="C145" s="13">
        <v>1</v>
      </c>
      <c r="D145" s="31">
        <v>2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3</v>
      </c>
      <c r="O145" s="23">
        <v>0</v>
      </c>
    </row>
    <row r="146" spans="1:15" ht="16.649999999999999" customHeight="1" x14ac:dyDescent="0.3">
      <c r="A146" s="28" t="s">
        <v>463</v>
      </c>
      <c r="B146" s="29">
        <v>2</v>
      </c>
      <c r="C146" s="29">
        <v>68</v>
      </c>
      <c r="D146" s="30">
        <v>-0.97058823529411797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15</v>
      </c>
      <c r="N146" s="29">
        <v>0</v>
      </c>
      <c r="O146" s="29">
        <v>2</v>
      </c>
    </row>
    <row r="147" spans="1:15" x14ac:dyDescent="0.3">
      <c r="A147" s="12" t="s">
        <v>464</v>
      </c>
      <c r="B147" s="13">
        <v>0</v>
      </c>
      <c r="C147" s="13">
        <v>2</v>
      </c>
      <c r="D147" s="31">
        <v>-1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2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</v>
      </c>
      <c r="C150" s="13">
        <v>10</v>
      </c>
      <c r="D150" s="31">
        <v>-0.9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7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0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1</v>
      </c>
      <c r="C154" s="13">
        <v>53</v>
      </c>
      <c r="D154" s="31">
        <v>-0.98113207547169801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0</v>
      </c>
      <c r="C155" s="29">
        <v>20</v>
      </c>
      <c r="D155" s="30">
        <v>-1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0</v>
      </c>
      <c r="C161" s="13">
        <v>5</v>
      </c>
      <c r="D161" s="31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0</v>
      </c>
      <c r="C162" s="13">
        <v>2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0</v>
      </c>
      <c r="C163" s="13">
        <v>10</v>
      </c>
      <c r="D163" s="31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0</v>
      </c>
      <c r="C164" s="13">
        <v>3</v>
      </c>
      <c r="D164" s="31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305</v>
      </c>
      <c r="C165" s="29">
        <v>294</v>
      </c>
      <c r="D165" s="30">
        <v>3.7414965986394599E-2</v>
      </c>
      <c r="E165" s="29">
        <v>4</v>
      </c>
      <c r="F165" s="29">
        <v>3</v>
      </c>
      <c r="G165" s="29">
        <v>234</v>
      </c>
      <c r="H165" s="29">
        <v>210</v>
      </c>
      <c r="I165" s="29">
        <v>1</v>
      </c>
      <c r="J165" s="29">
        <v>0</v>
      </c>
      <c r="K165" s="29">
        <v>0</v>
      </c>
      <c r="L165" s="29">
        <v>1</v>
      </c>
      <c r="M165" s="29">
        <v>1</v>
      </c>
      <c r="N165" s="29">
        <v>4</v>
      </c>
      <c r="O165" s="29">
        <v>170</v>
      </c>
    </row>
    <row r="166" spans="1:15" x14ac:dyDescent="0.3">
      <c r="A166" s="12" t="s">
        <v>483</v>
      </c>
      <c r="B166" s="13">
        <v>13</v>
      </c>
      <c r="C166" s="13">
        <v>15</v>
      </c>
      <c r="D166" s="31">
        <v>-0.133333333333333</v>
      </c>
      <c r="E166" s="13">
        <v>1</v>
      </c>
      <c r="F166" s="13">
        <v>0</v>
      </c>
      <c r="G166" s="13">
        <v>8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6</v>
      </c>
    </row>
    <row r="167" spans="1:15" x14ac:dyDescent="0.3">
      <c r="A167" s="12" t="s">
        <v>484</v>
      </c>
      <c r="B167" s="13">
        <v>0</v>
      </c>
      <c r="C167" s="13">
        <v>2</v>
      </c>
      <c r="D167" s="31">
        <v>-1</v>
      </c>
      <c r="E167" s="13">
        <v>0</v>
      </c>
      <c r="F167" s="13">
        <v>0</v>
      </c>
      <c r="G167" s="13">
        <v>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1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1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220</v>
      </c>
      <c r="C172" s="13">
        <v>225</v>
      </c>
      <c r="D172" s="31">
        <v>-2.2222222222222199E-2</v>
      </c>
      <c r="E172" s="13">
        <v>2</v>
      </c>
      <c r="F172" s="13">
        <v>2</v>
      </c>
      <c r="G172" s="13">
        <v>182</v>
      </c>
      <c r="H172" s="13">
        <v>144</v>
      </c>
      <c r="I172" s="13">
        <v>1</v>
      </c>
      <c r="J172" s="13">
        <v>0</v>
      </c>
      <c r="K172" s="13">
        <v>0</v>
      </c>
      <c r="L172" s="13">
        <v>1</v>
      </c>
      <c r="M172" s="13">
        <v>1</v>
      </c>
      <c r="N172" s="13">
        <v>4</v>
      </c>
      <c r="O172" s="23">
        <v>79</v>
      </c>
    </row>
    <row r="173" spans="1:15" x14ac:dyDescent="0.3">
      <c r="A173" s="12" t="s">
        <v>490</v>
      </c>
      <c r="B173" s="13">
        <v>50</v>
      </c>
      <c r="C173" s="13">
        <v>29</v>
      </c>
      <c r="D173" s="31">
        <v>0.72413793103448298</v>
      </c>
      <c r="E173" s="13">
        <v>1</v>
      </c>
      <c r="F173" s="13">
        <v>1</v>
      </c>
      <c r="G173" s="13">
        <v>38</v>
      </c>
      <c r="H173" s="13">
        <v>60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81</v>
      </c>
    </row>
    <row r="174" spans="1:15" x14ac:dyDescent="0.3">
      <c r="A174" s="12" t="s">
        <v>491</v>
      </c>
      <c r="B174" s="13">
        <v>9</v>
      </c>
      <c r="C174" s="13">
        <v>14</v>
      </c>
      <c r="D174" s="31">
        <v>-0.35714285714285698</v>
      </c>
      <c r="E174" s="13">
        <v>0</v>
      </c>
      <c r="F174" s="13">
        <v>0</v>
      </c>
      <c r="G174" s="13">
        <v>3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2</v>
      </c>
    </row>
    <row r="175" spans="1:15" x14ac:dyDescent="0.3">
      <c r="A175" s="12" t="s">
        <v>492</v>
      </c>
      <c r="B175" s="13">
        <v>11</v>
      </c>
      <c r="C175" s="13">
        <v>9</v>
      </c>
      <c r="D175" s="31">
        <v>0.22222222222222199</v>
      </c>
      <c r="E175" s="13">
        <v>0</v>
      </c>
      <c r="F175" s="13">
        <v>0</v>
      </c>
      <c r="G175" s="13">
        <v>1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3">
      <c r="A176" s="12" t="s">
        <v>493</v>
      </c>
      <c r="B176" s="13">
        <v>1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868</v>
      </c>
      <c r="C177" s="29">
        <v>813</v>
      </c>
      <c r="D177" s="30">
        <v>6.7650676506765095E-2</v>
      </c>
      <c r="E177" s="29">
        <v>1312</v>
      </c>
      <c r="F177" s="29">
        <v>1151</v>
      </c>
      <c r="G177" s="29">
        <v>376</v>
      </c>
      <c r="H177" s="29">
        <v>409</v>
      </c>
      <c r="I177" s="29">
        <v>0</v>
      </c>
      <c r="J177" s="29">
        <v>2</v>
      </c>
      <c r="K177" s="29">
        <v>0</v>
      </c>
      <c r="L177" s="29">
        <v>0</v>
      </c>
      <c r="M177" s="29">
        <v>0</v>
      </c>
      <c r="N177" s="29">
        <v>0</v>
      </c>
      <c r="O177" s="29">
        <v>1526</v>
      </c>
    </row>
    <row r="178" spans="1:15" x14ac:dyDescent="0.3">
      <c r="A178" s="12" t="s">
        <v>495</v>
      </c>
      <c r="B178" s="13">
        <v>6</v>
      </c>
      <c r="C178" s="13">
        <v>7</v>
      </c>
      <c r="D178" s="31">
        <v>-0.14285714285714299</v>
      </c>
      <c r="E178" s="13">
        <v>5</v>
      </c>
      <c r="F178" s="13">
        <v>3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3">
      <c r="A179" s="12" t="s">
        <v>496</v>
      </c>
      <c r="B179" s="13">
        <v>439</v>
      </c>
      <c r="C179" s="13">
        <v>456</v>
      </c>
      <c r="D179" s="31">
        <v>-3.7280701754385998E-2</v>
      </c>
      <c r="E179" s="13">
        <v>873</v>
      </c>
      <c r="F179" s="13">
        <v>767</v>
      </c>
      <c r="G179" s="13">
        <v>158</v>
      </c>
      <c r="H179" s="13">
        <v>178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935</v>
      </c>
    </row>
    <row r="180" spans="1:15" x14ac:dyDescent="0.3">
      <c r="A180" s="12" t="s">
        <v>497</v>
      </c>
      <c r="B180" s="13">
        <v>21</v>
      </c>
      <c r="C180" s="13">
        <v>39</v>
      </c>
      <c r="D180" s="31">
        <v>-0.46153846153846201</v>
      </c>
      <c r="E180" s="13">
        <v>15</v>
      </c>
      <c r="F180" s="13">
        <v>11</v>
      </c>
      <c r="G180" s="13">
        <v>11</v>
      </c>
      <c r="H180" s="13">
        <v>15</v>
      </c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23">
        <v>29</v>
      </c>
    </row>
    <row r="181" spans="1:15" x14ac:dyDescent="0.3">
      <c r="A181" s="12" t="s">
        <v>498</v>
      </c>
      <c r="B181" s="13">
        <v>5</v>
      </c>
      <c r="C181" s="13">
        <v>3</v>
      </c>
      <c r="D181" s="31">
        <v>0.66666666666666696</v>
      </c>
      <c r="E181" s="13">
        <v>1</v>
      </c>
      <c r="F181" s="13">
        <v>1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8</v>
      </c>
    </row>
    <row r="182" spans="1:15" x14ac:dyDescent="0.3">
      <c r="A182" s="12" t="s">
        <v>499</v>
      </c>
      <c r="B182" s="13">
        <v>23</v>
      </c>
      <c r="C182" s="13">
        <v>33</v>
      </c>
      <c r="D182" s="31">
        <v>-0.30303030303030298</v>
      </c>
      <c r="E182" s="13">
        <v>26</v>
      </c>
      <c r="F182" s="13">
        <v>28</v>
      </c>
      <c r="G182" s="13">
        <v>30</v>
      </c>
      <c r="H182" s="13">
        <v>34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75</v>
      </c>
    </row>
    <row r="183" spans="1:15" x14ac:dyDescent="0.3">
      <c r="A183" s="12" t="s">
        <v>500</v>
      </c>
      <c r="B183" s="13">
        <v>325</v>
      </c>
      <c r="C183" s="13">
        <v>235</v>
      </c>
      <c r="D183" s="31">
        <v>0.38297872340425498</v>
      </c>
      <c r="E183" s="13">
        <v>378</v>
      </c>
      <c r="F183" s="13">
        <v>341</v>
      </c>
      <c r="G183" s="13">
        <v>162</v>
      </c>
      <c r="H183" s="13">
        <v>180</v>
      </c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23">
        <v>474</v>
      </c>
    </row>
    <row r="184" spans="1:15" x14ac:dyDescent="0.3">
      <c r="A184" s="12" t="s">
        <v>501</v>
      </c>
      <c r="B184" s="13">
        <v>49</v>
      </c>
      <c r="C184" s="13">
        <v>40</v>
      </c>
      <c r="D184" s="31">
        <v>0.22500000000000001</v>
      </c>
      <c r="E184" s="13">
        <v>14</v>
      </c>
      <c r="F184" s="13">
        <v>0</v>
      </c>
      <c r="G184" s="13">
        <v>14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5</v>
      </c>
      <c r="C185" s="29">
        <v>477</v>
      </c>
      <c r="D185" s="30">
        <v>-0.98951781970649899</v>
      </c>
      <c r="E185" s="29">
        <v>1</v>
      </c>
      <c r="F185" s="29">
        <v>0</v>
      </c>
      <c r="G185" s="29">
        <v>0</v>
      </c>
      <c r="H185" s="29">
        <v>1</v>
      </c>
      <c r="I185" s="29">
        <v>1</v>
      </c>
      <c r="J185" s="29">
        <v>0</v>
      </c>
      <c r="K185" s="29">
        <v>0</v>
      </c>
      <c r="L185" s="29">
        <v>0</v>
      </c>
      <c r="M185" s="29">
        <v>19</v>
      </c>
      <c r="N185" s="29">
        <v>1</v>
      </c>
      <c r="O185" s="29">
        <v>2</v>
      </c>
    </row>
    <row r="186" spans="1:15" x14ac:dyDescent="0.3">
      <c r="A186" s="12" t="s">
        <v>503</v>
      </c>
      <c r="B186" s="13">
        <v>0</v>
      </c>
      <c r="C186" s="13">
        <v>18</v>
      </c>
      <c r="D186" s="31">
        <v>-1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</v>
      </c>
      <c r="C188" s="13">
        <v>195</v>
      </c>
      <c r="D188" s="31">
        <v>-0.994871794871795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1</v>
      </c>
      <c r="O188" s="23">
        <v>0</v>
      </c>
    </row>
    <row r="189" spans="1:15" x14ac:dyDescent="0.3">
      <c r="A189" s="12" t="s">
        <v>506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</v>
      </c>
      <c r="C190" s="13">
        <v>39</v>
      </c>
      <c r="D190" s="31">
        <v>-0.97435897435897401</v>
      </c>
      <c r="E190" s="13">
        <v>0</v>
      </c>
      <c r="F190" s="13">
        <v>0</v>
      </c>
      <c r="G190" s="13">
        <v>0</v>
      </c>
      <c r="H190" s="13">
        <v>1</v>
      </c>
      <c r="I190" s="13">
        <v>1</v>
      </c>
      <c r="J190" s="13">
        <v>0</v>
      </c>
      <c r="K190" s="13">
        <v>0</v>
      </c>
      <c r="L190" s="13">
        <v>0</v>
      </c>
      <c r="M190" s="13">
        <v>11</v>
      </c>
      <c r="N190" s="13">
        <v>0</v>
      </c>
      <c r="O190" s="23">
        <v>1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</v>
      </c>
      <c r="C192" s="13">
        <v>73</v>
      </c>
      <c r="D192" s="31">
        <v>-0.98630136986301398</v>
      </c>
      <c r="E192" s="13">
        <v>1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1</v>
      </c>
    </row>
    <row r="193" spans="1:15" x14ac:dyDescent="0.3">
      <c r="A193" s="12" t="s">
        <v>510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0</v>
      </c>
      <c r="C196" s="13">
        <v>139</v>
      </c>
      <c r="D196" s="31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5</v>
      </c>
      <c r="D197" s="31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1</v>
      </c>
      <c r="C198" s="13">
        <v>6</v>
      </c>
      <c r="D198" s="31">
        <v>-0.83333333333333304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152</v>
      </c>
      <c r="C200" s="29">
        <v>127</v>
      </c>
      <c r="D200" s="30">
        <v>0.196850393700787</v>
      </c>
      <c r="E200" s="29">
        <v>11</v>
      </c>
      <c r="F200" s="29">
        <v>7</v>
      </c>
      <c r="G200" s="29">
        <v>38</v>
      </c>
      <c r="H200" s="29">
        <v>37</v>
      </c>
      <c r="I200" s="29">
        <v>0</v>
      </c>
      <c r="J200" s="29">
        <v>0</v>
      </c>
      <c r="K200" s="29">
        <v>1</v>
      </c>
      <c r="L200" s="29">
        <v>1</v>
      </c>
      <c r="M200" s="29">
        <v>15</v>
      </c>
      <c r="N200" s="29">
        <v>0</v>
      </c>
      <c r="O200" s="29">
        <v>44</v>
      </c>
    </row>
    <row r="201" spans="1:15" x14ac:dyDescent="0.3">
      <c r="A201" s="12" t="s">
        <v>518</v>
      </c>
      <c r="B201" s="13">
        <v>15</v>
      </c>
      <c r="C201" s="13">
        <v>8</v>
      </c>
      <c r="D201" s="31">
        <v>0.875</v>
      </c>
      <c r="E201" s="13">
        <v>1</v>
      </c>
      <c r="F201" s="13">
        <v>1</v>
      </c>
      <c r="G201" s="13">
        <v>3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1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130</v>
      </c>
      <c r="C205" s="13">
        <v>106</v>
      </c>
      <c r="D205" s="31">
        <v>0.22641509433962301</v>
      </c>
      <c r="E205" s="13">
        <v>10</v>
      </c>
      <c r="F205" s="13">
        <v>6</v>
      </c>
      <c r="G205" s="13">
        <v>33</v>
      </c>
      <c r="H205" s="13">
        <v>36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43</v>
      </c>
    </row>
    <row r="206" spans="1:15" x14ac:dyDescent="0.3">
      <c r="A206" s="12" t="s">
        <v>523</v>
      </c>
      <c r="B206" s="13">
        <v>0</v>
      </c>
      <c r="C206" s="13">
        <v>5</v>
      </c>
      <c r="D206" s="31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3</v>
      </c>
      <c r="D211" s="31">
        <v>-0.33333333333333298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3</v>
      </c>
      <c r="C213" s="13">
        <v>3</v>
      </c>
      <c r="D213" s="31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2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1150</v>
      </c>
      <c r="C220" s="29">
        <v>1165</v>
      </c>
      <c r="D220" s="30">
        <v>-1.28755364806867E-2</v>
      </c>
      <c r="E220" s="29">
        <v>284</v>
      </c>
      <c r="F220" s="29">
        <v>183</v>
      </c>
      <c r="G220" s="29">
        <v>386</v>
      </c>
      <c r="H220" s="29">
        <v>333</v>
      </c>
      <c r="I220" s="29">
        <v>2</v>
      </c>
      <c r="J220" s="29">
        <v>1</v>
      </c>
      <c r="K220" s="29">
        <v>0</v>
      </c>
      <c r="L220" s="29">
        <v>0</v>
      </c>
      <c r="M220" s="29">
        <v>2</v>
      </c>
      <c r="N220" s="29">
        <v>5</v>
      </c>
      <c r="O220" s="29">
        <v>489</v>
      </c>
    </row>
    <row r="221" spans="1:15" x14ac:dyDescent="0.3">
      <c r="A221" s="12" t="s">
        <v>538</v>
      </c>
      <c r="B221" s="13">
        <v>4</v>
      </c>
      <c r="C221" s="13">
        <v>10</v>
      </c>
      <c r="D221" s="31">
        <v>-0.6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1</v>
      </c>
      <c r="D225" s="31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2</v>
      </c>
      <c r="C226" s="13">
        <v>0</v>
      </c>
      <c r="D226" s="31">
        <v>0</v>
      </c>
      <c r="E226" s="13">
        <v>0</v>
      </c>
      <c r="F226" s="13">
        <v>0</v>
      </c>
      <c r="G226" s="13">
        <v>2</v>
      </c>
      <c r="H226" s="13">
        <v>2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0</v>
      </c>
      <c r="C227" s="13">
        <v>5</v>
      </c>
      <c r="D227" s="31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78</v>
      </c>
      <c r="C228" s="13">
        <v>87</v>
      </c>
      <c r="D228" s="31">
        <v>-0.10344827586206901</v>
      </c>
      <c r="E228" s="13">
        <v>1</v>
      </c>
      <c r="F228" s="13">
        <v>0</v>
      </c>
      <c r="G228" s="13">
        <v>19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3">
      <c r="A229" s="12" t="s">
        <v>546</v>
      </c>
      <c r="B229" s="13">
        <v>211</v>
      </c>
      <c r="C229" s="13">
        <v>171</v>
      </c>
      <c r="D229" s="31">
        <v>0.233918128654971</v>
      </c>
      <c r="E229" s="13">
        <v>6</v>
      </c>
      <c r="F229" s="13">
        <v>7</v>
      </c>
      <c r="G229" s="13">
        <v>25</v>
      </c>
      <c r="H229" s="13">
        <v>21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28</v>
      </c>
    </row>
    <row r="230" spans="1:15" x14ac:dyDescent="0.3">
      <c r="A230" s="12" t="s">
        <v>547</v>
      </c>
      <c r="B230" s="13">
        <v>40</v>
      </c>
      <c r="C230" s="13">
        <v>40</v>
      </c>
      <c r="D230" s="31">
        <v>0</v>
      </c>
      <c r="E230" s="13">
        <v>0</v>
      </c>
      <c r="F230" s="13">
        <v>0</v>
      </c>
      <c r="G230" s="13">
        <v>13</v>
      </c>
      <c r="H230" s="13">
        <v>10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8</v>
      </c>
    </row>
    <row r="231" spans="1:15" x14ac:dyDescent="0.3">
      <c r="A231" s="12" t="s">
        <v>548</v>
      </c>
      <c r="B231" s="13">
        <v>15</v>
      </c>
      <c r="C231" s="13">
        <v>13</v>
      </c>
      <c r="D231" s="31">
        <v>0.15384615384615399</v>
      </c>
      <c r="E231" s="13">
        <v>3</v>
      </c>
      <c r="F231" s="13">
        <v>1</v>
      </c>
      <c r="G231" s="13">
        <v>6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5</v>
      </c>
    </row>
    <row r="232" spans="1:15" x14ac:dyDescent="0.3">
      <c r="A232" s="12" t="s">
        <v>549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1</v>
      </c>
      <c r="C233" s="13">
        <v>5</v>
      </c>
      <c r="D233" s="31">
        <v>-0.8</v>
      </c>
      <c r="E233" s="13">
        <v>0</v>
      </c>
      <c r="F233" s="13">
        <v>0</v>
      </c>
      <c r="G233" s="13">
        <v>1</v>
      </c>
      <c r="H233" s="13">
        <v>3</v>
      </c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3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799</v>
      </c>
      <c r="C235" s="13">
        <v>828</v>
      </c>
      <c r="D235" s="31">
        <v>-3.5024154589371997E-2</v>
      </c>
      <c r="E235" s="13">
        <v>274</v>
      </c>
      <c r="F235" s="13">
        <v>175</v>
      </c>
      <c r="G235" s="13">
        <v>320</v>
      </c>
      <c r="H235" s="13">
        <v>284</v>
      </c>
      <c r="I235" s="13">
        <v>1</v>
      </c>
      <c r="J235" s="13">
        <v>1</v>
      </c>
      <c r="K235" s="13">
        <v>0</v>
      </c>
      <c r="L235" s="13">
        <v>0</v>
      </c>
      <c r="M235" s="13">
        <v>1</v>
      </c>
      <c r="N235" s="13">
        <v>5</v>
      </c>
      <c r="O235" s="23">
        <v>438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2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1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2</v>
      </c>
      <c r="D240" s="31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7</v>
      </c>
      <c r="C241" s="29">
        <v>14</v>
      </c>
      <c r="D241" s="30">
        <v>-0.5</v>
      </c>
      <c r="E241" s="29">
        <v>0</v>
      </c>
      <c r="F241" s="29">
        <v>0</v>
      </c>
      <c r="G241" s="29">
        <v>5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3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1</v>
      </c>
      <c r="D243" s="31">
        <v>-1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1</v>
      </c>
      <c r="C244" s="13">
        <v>1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8</v>
      </c>
      <c r="D245" s="31">
        <v>-0.875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4</v>
      </c>
      <c r="C246" s="13">
        <v>0</v>
      </c>
      <c r="D246" s="31">
        <v>0</v>
      </c>
      <c r="E246" s="13">
        <v>0</v>
      </c>
      <c r="F246" s="13">
        <v>0</v>
      </c>
      <c r="G246" s="13">
        <v>4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1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2</v>
      </c>
    </row>
    <row r="258" spans="1:15" x14ac:dyDescent="0.3">
      <c r="A258" s="12" t="s">
        <v>575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3</v>
      </c>
      <c r="D259" s="31">
        <v>-1</v>
      </c>
      <c r="E259" s="13">
        <v>0</v>
      </c>
      <c r="F259" s="13">
        <v>0</v>
      </c>
      <c r="G259" s="13">
        <v>0</v>
      </c>
      <c r="H259" s="13">
        <v>1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392</v>
      </c>
      <c r="C268" s="29">
        <v>347</v>
      </c>
      <c r="D268" s="30">
        <v>0.12968299711815601</v>
      </c>
      <c r="E268" s="29">
        <v>72</v>
      </c>
      <c r="F268" s="29">
        <v>46</v>
      </c>
      <c r="G268" s="29">
        <v>226</v>
      </c>
      <c r="H268" s="29">
        <v>254</v>
      </c>
      <c r="I268" s="29">
        <v>2</v>
      </c>
      <c r="J268" s="29">
        <v>2</v>
      </c>
      <c r="K268" s="29">
        <v>2</v>
      </c>
      <c r="L268" s="29">
        <v>4</v>
      </c>
      <c r="M268" s="29">
        <v>6</v>
      </c>
      <c r="N268" s="29">
        <v>2</v>
      </c>
      <c r="O268" s="29">
        <v>235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288</v>
      </c>
      <c r="C270" s="13">
        <v>242</v>
      </c>
      <c r="D270" s="31">
        <v>0.19008264462809901</v>
      </c>
      <c r="E270" s="13">
        <v>56</v>
      </c>
      <c r="F270" s="13">
        <v>33</v>
      </c>
      <c r="G270" s="13">
        <v>174</v>
      </c>
      <c r="H270" s="13">
        <v>168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126</v>
      </c>
    </row>
    <row r="271" spans="1:15" x14ac:dyDescent="0.3">
      <c r="A271" s="12" t="s">
        <v>588</v>
      </c>
      <c r="B271" s="13">
        <v>67</v>
      </c>
      <c r="C271" s="13">
        <v>75</v>
      </c>
      <c r="D271" s="31">
        <v>-0.10666666666666701</v>
      </c>
      <c r="E271" s="13">
        <v>14</v>
      </c>
      <c r="F271" s="13">
        <v>12</v>
      </c>
      <c r="G271" s="13">
        <v>39</v>
      </c>
      <c r="H271" s="13">
        <v>72</v>
      </c>
      <c r="I271" s="13">
        <v>0</v>
      </c>
      <c r="J271" s="13">
        <v>1</v>
      </c>
      <c r="K271" s="13">
        <v>1</v>
      </c>
      <c r="L271" s="13">
        <v>1</v>
      </c>
      <c r="M271" s="13">
        <v>4</v>
      </c>
      <c r="N271" s="13">
        <v>0</v>
      </c>
      <c r="O271" s="23">
        <v>100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17</v>
      </c>
      <c r="C273" s="13">
        <v>8</v>
      </c>
      <c r="D273" s="31">
        <v>1.125</v>
      </c>
      <c r="E273" s="13">
        <v>0</v>
      </c>
      <c r="F273" s="13">
        <v>0</v>
      </c>
      <c r="G273" s="13">
        <v>5</v>
      </c>
      <c r="H273" s="13">
        <v>5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6</v>
      </c>
    </row>
    <row r="274" spans="1:15" x14ac:dyDescent="0.3">
      <c r="A274" s="12" t="s">
        <v>591</v>
      </c>
      <c r="B274" s="13">
        <v>4</v>
      </c>
      <c r="C274" s="13">
        <v>12</v>
      </c>
      <c r="D274" s="31">
        <v>-0.66666666666666696</v>
      </c>
      <c r="E274" s="13">
        <v>1</v>
      </c>
      <c r="F274" s="13">
        <v>1</v>
      </c>
      <c r="G274" s="13">
        <v>2</v>
      </c>
      <c r="H274" s="13">
        <v>4</v>
      </c>
      <c r="I274" s="13">
        <v>0</v>
      </c>
      <c r="J274" s="13">
        <v>0</v>
      </c>
      <c r="K274" s="13">
        <v>0</v>
      </c>
      <c r="L274" s="13">
        <v>2</v>
      </c>
      <c r="M274" s="13">
        <v>0</v>
      </c>
      <c r="N274" s="13">
        <v>0</v>
      </c>
      <c r="O274" s="23">
        <v>0</v>
      </c>
    </row>
    <row r="275" spans="1:15" x14ac:dyDescent="0.3">
      <c r="A275" s="12" t="s">
        <v>592</v>
      </c>
      <c r="B275" s="13">
        <v>6</v>
      </c>
      <c r="C275" s="13">
        <v>8</v>
      </c>
      <c r="D275" s="31">
        <v>-0.25</v>
      </c>
      <c r="E275" s="13">
        <v>0</v>
      </c>
      <c r="F275" s="13">
        <v>0</v>
      </c>
      <c r="G275" s="13">
        <v>6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3">
        <v>1</v>
      </c>
    </row>
    <row r="276" spans="1:15" x14ac:dyDescent="0.3">
      <c r="A276" s="12" t="s">
        <v>593</v>
      </c>
      <c r="B276" s="13">
        <v>5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1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2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4</v>
      </c>
      <c r="C288" s="13">
        <v>0</v>
      </c>
      <c r="D288" s="31">
        <v>0</v>
      </c>
      <c r="E288" s="13">
        <v>1</v>
      </c>
      <c r="F288" s="13">
        <v>0</v>
      </c>
      <c r="G288" s="13">
        <v>0</v>
      </c>
      <c r="H288" s="13">
        <v>2</v>
      </c>
      <c r="I288" s="13">
        <v>1</v>
      </c>
      <c r="J288" s="13">
        <v>1</v>
      </c>
      <c r="K288" s="13">
        <v>1</v>
      </c>
      <c r="L288" s="13">
        <v>1</v>
      </c>
      <c r="M288" s="13">
        <v>2</v>
      </c>
      <c r="N288" s="13">
        <v>0</v>
      </c>
      <c r="O288" s="23">
        <v>1</v>
      </c>
    </row>
    <row r="289" spans="1:15" x14ac:dyDescent="0.3">
      <c r="A289" s="12" t="s">
        <v>606</v>
      </c>
      <c r="B289" s="13">
        <v>1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1</v>
      </c>
      <c r="D302" s="30">
        <v>-1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1</v>
      </c>
      <c r="D303" s="31">
        <v>-1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2</v>
      </c>
      <c r="C309" s="29">
        <v>3</v>
      </c>
      <c r="D309" s="30">
        <v>-0.33333333333333298</v>
      </c>
      <c r="E309" s="29">
        <v>0</v>
      </c>
      <c r="F309" s="29">
        <v>0</v>
      </c>
      <c r="G309" s="29">
        <v>1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1</v>
      </c>
      <c r="C310" s="13">
        <v>3</v>
      </c>
      <c r="D310" s="31">
        <v>-0.66666666666666696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4</v>
      </c>
      <c r="C315" s="29">
        <v>5</v>
      </c>
      <c r="D315" s="30">
        <v>-0.2</v>
      </c>
      <c r="E315" s="29">
        <v>1</v>
      </c>
      <c r="F315" s="29">
        <v>1</v>
      </c>
      <c r="G315" s="29">
        <v>1</v>
      </c>
      <c r="H315" s="29">
        <v>1</v>
      </c>
      <c r="I315" s="29">
        <v>1</v>
      </c>
      <c r="J315" s="29">
        <v>1</v>
      </c>
      <c r="K315" s="29">
        <v>1</v>
      </c>
      <c r="L315" s="29">
        <v>0</v>
      </c>
      <c r="M315" s="29">
        <v>2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4</v>
      </c>
      <c r="C316" s="13">
        <v>5</v>
      </c>
      <c r="D316" s="31">
        <v>-0.2</v>
      </c>
      <c r="E316" s="13">
        <v>1</v>
      </c>
      <c r="F316" s="13">
        <v>1</v>
      </c>
      <c r="G316" s="13">
        <v>1</v>
      </c>
      <c r="H316" s="13">
        <v>1</v>
      </c>
      <c r="I316" s="13">
        <v>1</v>
      </c>
      <c r="J316" s="13">
        <v>1</v>
      </c>
      <c r="K316" s="13">
        <v>1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1907</v>
      </c>
      <c r="C320" s="29">
        <v>2926</v>
      </c>
      <c r="D320" s="30">
        <v>-0.34825700615174299</v>
      </c>
      <c r="E320" s="29">
        <v>8</v>
      </c>
      <c r="F320" s="29">
        <v>0</v>
      </c>
      <c r="G320" s="29">
        <v>81</v>
      </c>
      <c r="H320" s="29">
        <v>0</v>
      </c>
      <c r="I320" s="29">
        <v>1</v>
      </c>
      <c r="J320" s="29">
        <v>0</v>
      </c>
      <c r="K320" s="29">
        <v>2</v>
      </c>
      <c r="L320" s="29">
        <v>0</v>
      </c>
      <c r="M320" s="29">
        <v>0</v>
      </c>
      <c r="N320" s="29">
        <v>0</v>
      </c>
      <c r="O320" s="29">
        <v>3</v>
      </c>
    </row>
    <row r="321" spans="1:15" x14ac:dyDescent="0.3">
      <c r="A321" s="12" t="s">
        <v>638</v>
      </c>
      <c r="B321" s="13">
        <v>1907</v>
      </c>
      <c r="C321" s="13">
        <v>2926</v>
      </c>
      <c r="D321" s="31">
        <v>-0.34825700615174299</v>
      </c>
      <c r="E321" s="13">
        <v>8</v>
      </c>
      <c r="F321" s="13">
        <v>0</v>
      </c>
      <c r="G321" s="13">
        <v>81</v>
      </c>
      <c r="H321" s="13">
        <v>0</v>
      </c>
      <c r="I321" s="13">
        <v>1</v>
      </c>
      <c r="J321" s="13">
        <v>0</v>
      </c>
      <c r="K321" s="13">
        <v>2</v>
      </c>
      <c r="L321" s="13">
        <v>0</v>
      </c>
      <c r="M321" s="13">
        <v>0</v>
      </c>
      <c r="N321" s="13">
        <v>0</v>
      </c>
      <c r="O321" s="23">
        <v>3</v>
      </c>
    </row>
    <row r="322" spans="1:15" ht="16.649999999999999" customHeight="1" x14ac:dyDescent="0.3">
      <c r="A322" s="28" t="s">
        <v>639</v>
      </c>
      <c r="B322" s="29">
        <v>0</v>
      </c>
      <c r="C322" s="29">
        <v>2</v>
      </c>
      <c r="D322" s="30">
        <v>-1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2</v>
      </c>
      <c r="D323" s="31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17874</v>
      </c>
      <c r="C326" s="29">
        <v>50714</v>
      </c>
      <c r="D326" s="30">
        <v>-0.64755294396024798</v>
      </c>
      <c r="E326" s="29">
        <v>3543</v>
      </c>
      <c r="F326" s="29">
        <v>2121</v>
      </c>
      <c r="G326" s="29">
        <v>4193</v>
      </c>
      <c r="H326" s="29">
        <v>3706</v>
      </c>
      <c r="I326" s="29">
        <v>58</v>
      </c>
      <c r="J326" s="29">
        <v>54</v>
      </c>
      <c r="K326" s="29">
        <v>15</v>
      </c>
      <c r="L326" s="29">
        <v>19</v>
      </c>
      <c r="M326" s="29">
        <v>146</v>
      </c>
      <c r="N326" s="29">
        <v>61</v>
      </c>
      <c r="O326" s="29">
        <v>9203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8" t="s">
        <v>646</v>
      </c>
      <c r="B5" s="12" t="s">
        <v>647</v>
      </c>
      <c r="C5" s="33"/>
    </row>
    <row r="6" spans="1:3" x14ac:dyDescent="0.3">
      <c r="A6" s="179"/>
      <c r="B6" s="12" t="s">
        <v>331</v>
      </c>
      <c r="C6" s="23">
        <v>62</v>
      </c>
    </row>
    <row r="7" spans="1:3" x14ac:dyDescent="0.3">
      <c r="A7" s="179"/>
      <c r="B7" s="12" t="s">
        <v>648</v>
      </c>
      <c r="C7" s="23">
        <v>11</v>
      </c>
    </row>
    <row r="8" spans="1:3" x14ac:dyDescent="0.3">
      <c r="A8" s="179"/>
      <c r="B8" s="12" t="s">
        <v>649</v>
      </c>
      <c r="C8" s="23">
        <v>8</v>
      </c>
    </row>
    <row r="9" spans="1:3" x14ac:dyDescent="0.3">
      <c r="A9" s="179"/>
      <c r="B9" s="12" t="s">
        <v>650</v>
      </c>
      <c r="C9" s="23">
        <v>36</v>
      </c>
    </row>
    <row r="10" spans="1:3" x14ac:dyDescent="0.3">
      <c r="A10" s="179"/>
      <c r="B10" s="12" t="s">
        <v>651</v>
      </c>
      <c r="C10" s="23">
        <v>129</v>
      </c>
    </row>
    <row r="11" spans="1:3" x14ac:dyDescent="0.3">
      <c r="A11" s="179"/>
      <c r="B11" s="12" t="s">
        <v>652</v>
      </c>
      <c r="C11" s="23">
        <v>47</v>
      </c>
    </row>
    <row r="12" spans="1:3" x14ac:dyDescent="0.3">
      <c r="A12" s="179"/>
      <c r="B12" s="12" t="s">
        <v>427</v>
      </c>
      <c r="C12" s="23">
        <v>36</v>
      </c>
    </row>
    <row r="13" spans="1:3" x14ac:dyDescent="0.3">
      <c r="A13" s="179"/>
      <c r="B13" s="12" t="s">
        <v>653</v>
      </c>
      <c r="C13" s="23">
        <v>4</v>
      </c>
    </row>
    <row r="14" spans="1:3" x14ac:dyDescent="0.3">
      <c r="A14" s="179"/>
      <c r="B14" s="12" t="s">
        <v>654</v>
      </c>
      <c r="C14" s="23">
        <v>2</v>
      </c>
    </row>
    <row r="15" spans="1:3" x14ac:dyDescent="0.3">
      <c r="A15" s="179"/>
      <c r="B15" s="12" t="s">
        <v>497</v>
      </c>
      <c r="C15" s="23">
        <v>0</v>
      </c>
    </row>
    <row r="16" spans="1:3" x14ac:dyDescent="0.3">
      <c r="A16" s="179"/>
      <c r="B16" s="12" t="s">
        <v>655</v>
      </c>
      <c r="C16" s="23">
        <v>19</v>
      </c>
    </row>
    <row r="17" spans="1:3" x14ac:dyDescent="0.3">
      <c r="A17" s="179"/>
      <c r="B17" s="12" t="s">
        <v>656</v>
      </c>
      <c r="C17" s="23">
        <v>82</v>
      </c>
    </row>
    <row r="18" spans="1:3" x14ac:dyDescent="0.3">
      <c r="A18" s="179"/>
      <c r="B18" s="12" t="s">
        <v>657</v>
      </c>
      <c r="C18" s="23">
        <v>7</v>
      </c>
    </row>
    <row r="19" spans="1:3" x14ac:dyDescent="0.3">
      <c r="A19" s="180"/>
      <c r="B19" s="12" t="s">
        <v>104</v>
      </c>
      <c r="C19" s="23">
        <v>215</v>
      </c>
    </row>
    <row r="20" spans="1:3" x14ac:dyDescent="0.3">
      <c r="A20" s="178" t="s">
        <v>658</v>
      </c>
      <c r="B20" s="12" t="s">
        <v>659</v>
      </c>
      <c r="C20" s="23">
        <v>361</v>
      </c>
    </row>
    <row r="21" spans="1:3" x14ac:dyDescent="0.3">
      <c r="A21" s="179"/>
      <c r="B21" s="12" t="s">
        <v>660</v>
      </c>
      <c r="C21" s="23">
        <v>273</v>
      </c>
    </row>
    <row r="22" spans="1:3" x14ac:dyDescent="0.3">
      <c r="A22" s="180"/>
      <c r="B22" s="15" t="s">
        <v>661</v>
      </c>
      <c r="C22" s="34">
        <v>4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33"/>
    </row>
    <row r="25" spans="1:3" x14ac:dyDescent="0.3">
      <c r="A25" s="178" t="s">
        <v>300</v>
      </c>
      <c r="B25" s="12" t="s">
        <v>664</v>
      </c>
      <c r="C25" s="23">
        <v>3</v>
      </c>
    </row>
    <row r="26" spans="1:3" x14ac:dyDescent="0.3">
      <c r="A26" s="179"/>
      <c r="B26" s="12" t="s">
        <v>665</v>
      </c>
      <c r="C26" s="23">
        <v>42</v>
      </c>
    </row>
    <row r="27" spans="1:3" x14ac:dyDescent="0.3">
      <c r="A27" s="179"/>
      <c r="B27" s="12" t="s">
        <v>666</v>
      </c>
      <c r="C27" s="23">
        <v>6</v>
      </c>
    </row>
    <row r="28" spans="1:3" x14ac:dyDescent="0.3">
      <c r="A28" s="180"/>
      <c r="B28" s="12" t="s">
        <v>667</v>
      </c>
      <c r="C28" s="23">
        <v>14</v>
      </c>
    </row>
    <row r="29" spans="1:3" ht="16.649999999999999" customHeight="1" x14ac:dyDescent="0.3">
      <c r="A29" s="11" t="s">
        <v>668</v>
      </c>
      <c r="B29" s="18"/>
      <c r="C29" s="23">
        <v>14</v>
      </c>
    </row>
    <row r="30" spans="1:3" ht="16.649999999999999" customHeight="1" x14ac:dyDescent="0.3">
      <c r="A30" s="11" t="s">
        <v>669</v>
      </c>
      <c r="B30" s="18"/>
      <c r="C30" s="23">
        <v>134</v>
      </c>
    </row>
    <row r="31" spans="1:3" ht="16.649999999999999" customHeight="1" x14ac:dyDescent="0.3">
      <c r="A31" s="11" t="s">
        <v>670</v>
      </c>
      <c r="B31" s="18"/>
      <c r="C31" s="23">
        <v>74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2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12</v>
      </c>
    </row>
    <row r="36" spans="1:3" x14ac:dyDescent="0.3">
      <c r="A36" s="178" t="s">
        <v>674</v>
      </c>
      <c r="B36" s="12" t="s">
        <v>675</v>
      </c>
      <c r="C36" s="23">
        <v>1</v>
      </c>
    </row>
    <row r="37" spans="1:3" x14ac:dyDescent="0.3">
      <c r="A37" s="179"/>
      <c r="B37" s="12" t="s">
        <v>676</v>
      </c>
      <c r="C37" s="23">
        <v>58</v>
      </c>
    </row>
    <row r="38" spans="1:3" x14ac:dyDescent="0.3">
      <c r="A38" s="179"/>
      <c r="B38" s="12" t="s">
        <v>677</v>
      </c>
      <c r="C38" s="23">
        <v>2</v>
      </c>
    </row>
    <row r="39" spans="1:3" x14ac:dyDescent="0.3">
      <c r="A39" s="179"/>
      <c r="B39" s="12" t="s">
        <v>678</v>
      </c>
      <c r="C39" s="23">
        <v>0</v>
      </c>
    </row>
    <row r="40" spans="1:3" x14ac:dyDescent="0.3">
      <c r="A40" s="180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47</v>
      </c>
    </row>
    <row r="43" spans="1:3" x14ac:dyDescent="0.3">
      <c r="A43" s="178" t="s">
        <v>75</v>
      </c>
      <c r="B43" s="12" t="s">
        <v>681</v>
      </c>
      <c r="C43" s="23">
        <v>63</v>
      </c>
    </row>
    <row r="44" spans="1:3" x14ac:dyDescent="0.3">
      <c r="A44" s="180"/>
      <c r="B44" s="12" t="s">
        <v>682</v>
      </c>
      <c r="C44" s="23">
        <v>180</v>
      </c>
    </row>
    <row r="45" spans="1:3" x14ac:dyDescent="0.3">
      <c r="A45" s="178" t="s">
        <v>683</v>
      </c>
      <c r="B45" s="12" t="s">
        <v>684</v>
      </c>
      <c r="C45" s="23">
        <v>1</v>
      </c>
    </row>
    <row r="46" spans="1:3" x14ac:dyDescent="0.3">
      <c r="A46" s="180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8" t="s">
        <v>212</v>
      </c>
      <c r="B48" s="12" t="s">
        <v>16</v>
      </c>
      <c r="C48" s="23">
        <v>1297</v>
      </c>
    </row>
    <row r="49" spans="1:3" x14ac:dyDescent="0.3">
      <c r="A49" s="179"/>
      <c r="B49" s="12" t="s">
        <v>687</v>
      </c>
      <c r="C49" s="23">
        <v>131</v>
      </c>
    </row>
    <row r="50" spans="1:3" x14ac:dyDescent="0.3">
      <c r="A50" s="179"/>
      <c r="B50" s="12" t="s">
        <v>688</v>
      </c>
      <c r="C50" s="23">
        <v>168</v>
      </c>
    </row>
    <row r="51" spans="1:3" x14ac:dyDescent="0.3">
      <c r="A51" s="179"/>
      <c r="B51" s="12" t="s">
        <v>689</v>
      </c>
      <c r="C51" s="23">
        <v>350</v>
      </c>
    </row>
    <row r="52" spans="1:3" x14ac:dyDescent="0.3">
      <c r="A52" s="180"/>
      <c r="B52" s="12" t="s">
        <v>690</v>
      </c>
      <c r="C52" s="23">
        <v>207</v>
      </c>
    </row>
    <row r="53" spans="1:3" x14ac:dyDescent="0.3">
      <c r="A53" s="178" t="s">
        <v>691</v>
      </c>
      <c r="B53" s="12" t="s">
        <v>692</v>
      </c>
      <c r="C53" s="23">
        <v>500</v>
      </c>
    </row>
    <row r="54" spans="1:3" x14ac:dyDescent="0.3">
      <c r="A54" s="179"/>
      <c r="B54" s="12" t="s">
        <v>693</v>
      </c>
      <c r="C54" s="23">
        <v>67</v>
      </c>
    </row>
    <row r="55" spans="1:3" x14ac:dyDescent="0.3">
      <c r="A55" s="179"/>
      <c r="B55" s="12" t="s">
        <v>694</v>
      </c>
      <c r="C55" s="23">
        <v>1</v>
      </c>
    </row>
    <row r="56" spans="1:3" x14ac:dyDescent="0.3">
      <c r="A56" s="179"/>
      <c r="B56" s="12" t="s">
        <v>695</v>
      </c>
      <c r="C56" s="23">
        <v>277</v>
      </c>
    </row>
    <row r="57" spans="1:3" x14ac:dyDescent="0.3">
      <c r="A57" s="180"/>
      <c r="B57" s="15" t="s">
        <v>690</v>
      </c>
      <c r="C57" s="34">
        <v>113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133</v>
      </c>
    </row>
    <row r="60" spans="1:3" ht="16.649999999999999" customHeight="1" x14ac:dyDescent="0.3">
      <c r="A60" s="11" t="s">
        <v>698</v>
      </c>
      <c r="B60" s="18"/>
      <c r="C60" s="23">
        <v>294</v>
      </c>
    </row>
    <row r="61" spans="1:3" ht="16.649999999999999" customHeight="1" x14ac:dyDescent="0.3">
      <c r="A61" s="11" t="s">
        <v>699</v>
      </c>
      <c r="B61" s="18"/>
      <c r="C61" s="23">
        <v>376</v>
      </c>
    </row>
    <row r="62" spans="1:3" x14ac:dyDescent="0.3">
      <c r="A62" s="178" t="s">
        <v>700</v>
      </c>
      <c r="B62" s="12" t="s">
        <v>701</v>
      </c>
      <c r="C62" s="23">
        <v>0</v>
      </c>
    </row>
    <row r="63" spans="1:3" x14ac:dyDescent="0.3">
      <c r="A63" s="180"/>
      <c r="B63" s="12" t="s">
        <v>702</v>
      </c>
      <c r="C63" s="23">
        <v>69</v>
      </c>
    </row>
    <row r="64" spans="1:3" ht="16.649999999999999" customHeight="1" x14ac:dyDescent="0.3">
      <c r="A64" s="11" t="s">
        <v>703</v>
      </c>
      <c r="B64" s="18"/>
      <c r="C64" s="23">
        <v>3</v>
      </c>
    </row>
    <row r="65" spans="1:3" ht="16.649999999999999" customHeight="1" x14ac:dyDescent="0.3">
      <c r="A65" s="11" t="s">
        <v>704</v>
      </c>
      <c r="B65" s="18"/>
      <c r="C65" s="23">
        <v>29</v>
      </c>
    </row>
    <row r="66" spans="1:3" ht="16.649999999999999" customHeight="1" x14ac:dyDescent="0.3">
      <c r="A66" s="11" t="s">
        <v>705</v>
      </c>
      <c r="B66" s="18"/>
      <c r="C66" s="23">
        <v>1</v>
      </c>
    </row>
    <row r="67" spans="1:3" ht="16.649999999999999" customHeight="1" x14ac:dyDescent="0.3">
      <c r="A67" s="11" t="s">
        <v>706</v>
      </c>
      <c r="B67" s="18"/>
      <c r="C67" s="23">
        <v>11</v>
      </c>
    </row>
    <row r="68" spans="1:3" ht="16.649999999999999" customHeight="1" x14ac:dyDescent="0.3">
      <c r="A68" s="11" t="s">
        <v>707</v>
      </c>
      <c r="B68" s="18"/>
      <c r="C68" s="23">
        <v>1</v>
      </c>
    </row>
    <row r="69" spans="1:3" ht="16.649999999999999" customHeight="1" x14ac:dyDescent="0.3">
      <c r="A69" s="11" t="s">
        <v>150</v>
      </c>
      <c r="B69" s="20"/>
      <c r="C69" s="34">
        <v>3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8" t="s">
        <v>149</v>
      </c>
      <c r="B5" s="12" t="s">
        <v>710</v>
      </c>
      <c r="C5" s="23">
        <v>217</v>
      </c>
    </row>
    <row r="6" spans="1:3" x14ac:dyDescent="0.3">
      <c r="A6" s="179"/>
      <c r="B6" s="12" t="s">
        <v>309</v>
      </c>
      <c r="C6" s="23">
        <v>598</v>
      </c>
    </row>
    <row r="7" spans="1:3" x14ac:dyDescent="0.3">
      <c r="A7" s="179"/>
      <c r="B7" s="12" t="s">
        <v>711</v>
      </c>
      <c r="C7" s="23">
        <v>130</v>
      </c>
    </row>
    <row r="8" spans="1:3" x14ac:dyDescent="0.3">
      <c r="A8" s="179"/>
      <c r="B8" s="12" t="s">
        <v>712</v>
      </c>
      <c r="C8" s="23">
        <v>3</v>
      </c>
    </row>
    <row r="9" spans="1:3" x14ac:dyDescent="0.3">
      <c r="A9" s="179"/>
      <c r="B9" s="12" t="s">
        <v>713</v>
      </c>
      <c r="C9" s="23">
        <v>6</v>
      </c>
    </row>
    <row r="10" spans="1:3" x14ac:dyDescent="0.3">
      <c r="A10" s="179"/>
      <c r="B10" s="12" t="s">
        <v>714</v>
      </c>
      <c r="C10" s="23">
        <v>2</v>
      </c>
    </row>
    <row r="11" spans="1:3" x14ac:dyDescent="0.3">
      <c r="A11" s="180"/>
      <c r="B11" s="12" t="s">
        <v>715</v>
      </c>
      <c r="C11" s="23">
        <v>2</v>
      </c>
    </row>
    <row r="12" spans="1:3" x14ac:dyDescent="0.3">
      <c r="A12" s="178" t="s">
        <v>716</v>
      </c>
      <c r="B12" s="12" t="s">
        <v>58</v>
      </c>
      <c r="C12" s="23">
        <v>406</v>
      </c>
    </row>
    <row r="13" spans="1:3" x14ac:dyDescent="0.3">
      <c r="A13" s="179"/>
      <c r="B13" s="12" t="s">
        <v>717</v>
      </c>
      <c r="C13" s="23">
        <v>51</v>
      </c>
    </row>
    <row r="14" spans="1:3" x14ac:dyDescent="0.3">
      <c r="A14" s="179"/>
      <c r="B14" s="12" t="s">
        <v>718</v>
      </c>
      <c r="C14" s="23">
        <v>143</v>
      </c>
    </row>
    <row r="15" spans="1:3" x14ac:dyDescent="0.3">
      <c r="A15" s="180"/>
      <c r="B15" s="15" t="s">
        <v>719</v>
      </c>
      <c r="C15" s="34">
        <v>127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71</v>
      </c>
    </row>
    <row r="18" spans="1:3" ht="16.649999999999999" customHeight="1" x14ac:dyDescent="0.3">
      <c r="A18" s="11" t="s">
        <v>722</v>
      </c>
      <c r="B18" s="18"/>
      <c r="C18" s="23">
        <v>48</v>
      </c>
    </row>
    <row r="19" spans="1:3" ht="16.649999999999999" customHeight="1" x14ac:dyDescent="0.3">
      <c r="A19" s="11" t="s">
        <v>723</v>
      </c>
      <c r="B19" s="18"/>
      <c r="C19" s="23">
        <v>32</v>
      </c>
    </row>
    <row r="20" spans="1:3" ht="16.649999999999999" customHeight="1" x14ac:dyDescent="0.3">
      <c r="A20" s="11" t="s">
        <v>724</v>
      </c>
      <c r="B20" s="18"/>
      <c r="C20" s="23">
        <v>72</v>
      </c>
    </row>
    <row r="21" spans="1:3" ht="16.649999999999999" customHeight="1" x14ac:dyDescent="0.3">
      <c r="A21" s="11" t="s">
        <v>725</v>
      </c>
      <c r="B21" s="18"/>
      <c r="C21" s="23">
        <v>279</v>
      </c>
    </row>
    <row r="22" spans="1:3" ht="16.649999999999999" customHeight="1" x14ac:dyDescent="0.3">
      <c r="A22" s="11" t="s">
        <v>726</v>
      </c>
      <c r="B22" s="18"/>
      <c r="C22" s="23">
        <v>293</v>
      </c>
    </row>
    <row r="23" spans="1:3" ht="16.649999999999999" customHeight="1" x14ac:dyDescent="0.3">
      <c r="A23" s="11" t="s">
        <v>727</v>
      </c>
      <c r="B23" s="18"/>
      <c r="C23" s="23">
        <v>11</v>
      </c>
    </row>
    <row r="24" spans="1:3" ht="16.649999999999999" customHeight="1" x14ac:dyDescent="0.3">
      <c r="A24" s="11" t="s">
        <v>728</v>
      </c>
      <c r="B24" s="18"/>
      <c r="C24" s="23">
        <v>6</v>
      </c>
    </row>
    <row r="25" spans="1:3" ht="16.649999999999999" customHeight="1" x14ac:dyDescent="0.3">
      <c r="A25" s="11" t="s">
        <v>729</v>
      </c>
      <c r="B25" s="18"/>
      <c r="C25" s="33"/>
    </row>
    <row r="26" spans="1:3" ht="16.649999999999999" customHeight="1" x14ac:dyDescent="0.3">
      <c r="A26" s="11" t="s">
        <v>730</v>
      </c>
      <c r="B26" s="20"/>
      <c r="C26" s="34">
        <v>351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4</v>
      </c>
    </row>
    <row r="30" spans="1:3" ht="16.649999999999999" customHeight="1" x14ac:dyDescent="0.3">
      <c r="A30" s="11" t="s">
        <v>733</v>
      </c>
      <c r="B30" s="18"/>
      <c r="C30" s="23">
        <v>169</v>
      </c>
    </row>
    <row r="31" spans="1:3" ht="16.649999999999999" customHeight="1" x14ac:dyDescent="0.3">
      <c r="A31" s="11" t="s">
        <v>734</v>
      </c>
      <c r="B31" s="18"/>
      <c r="C31" s="23">
        <v>84</v>
      </c>
    </row>
    <row r="32" spans="1:3" ht="16.649999999999999" customHeight="1" x14ac:dyDescent="0.3">
      <c r="A32" s="11" t="s">
        <v>735</v>
      </c>
      <c r="B32" s="18"/>
      <c r="C32" s="23">
        <v>206</v>
      </c>
    </row>
    <row r="33" spans="1:6" ht="16.649999999999999" customHeight="1" x14ac:dyDescent="0.3">
      <c r="A33" s="11" t="s">
        <v>736</v>
      </c>
      <c r="B33" s="18"/>
      <c r="C33" s="23">
        <v>38</v>
      </c>
    </row>
    <row r="34" spans="1:6" ht="16.649999999999999" customHeight="1" x14ac:dyDescent="0.3">
      <c r="A34" s="11" t="s">
        <v>737</v>
      </c>
      <c r="B34" s="18"/>
      <c r="C34" s="23">
        <v>75</v>
      </c>
    </row>
    <row r="35" spans="1:6" ht="16.649999999999999" customHeight="1" x14ac:dyDescent="0.3">
      <c r="A35" s="11" t="s">
        <v>738</v>
      </c>
      <c r="B35" s="18"/>
      <c r="C35" s="23">
        <v>84</v>
      </c>
    </row>
    <row r="36" spans="1:6" ht="16.649999999999999" customHeight="1" x14ac:dyDescent="0.3">
      <c r="A36" s="11" t="s">
        <v>739</v>
      </c>
      <c r="B36" s="20"/>
      <c r="C36" s="34">
        <v>9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8" t="s">
        <v>646</v>
      </c>
      <c r="B40" s="12" t="s">
        <v>742</v>
      </c>
      <c r="C40" s="13">
        <v>1</v>
      </c>
      <c r="D40" s="19"/>
      <c r="E40" s="13">
        <v>2</v>
      </c>
      <c r="F40" s="33"/>
    </row>
    <row r="41" spans="1:6" x14ac:dyDescent="0.3">
      <c r="A41" s="179"/>
      <c r="B41" s="12" t="s">
        <v>743</v>
      </c>
      <c r="C41" s="19"/>
      <c r="D41" s="19"/>
      <c r="E41" s="19"/>
      <c r="F41" s="33"/>
    </row>
    <row r="42" spans="1:6" x14ac:dyDescent="0.3">
      <c r="A42" s="179"/>
      <c r="B42" s="12" t="s">
        <v>744</v>
      </c>
      <c r="C42" s="13">
        <v>1</v>
      </c>
      <c r="D42" s="13">
        <v>1</v>
      </c>
      <c r="E42" s="19"/>
      <c r="F42" s="33"/>
    </row>
    <row r="43" spans="1:6" x14ac:dyDescent="0.3">
      <c r="A43" s="179"/>
      <c r="B43" s="12" t="s">
        <v>745</v>
      </c>
      <c r="C43" s="13">
        <v>1</v>
      </c>
      <c r="D43" s="13">
        <v>2</v>
      </c>
      <c r="E43" s="13">
        <v>1</v>
      </c>
      <c r="F43" s="23">
        <v>1</v>
      </c>
    </row>
    <row r="44" spans="1:6" x14ac:dyDescent="0.3">
      <c r="A44" s="179"/>
      <c r="B44" s="12" t="s">
        <v>331</v>
      </c>
      <c r="C44" s="13">
        <v>86</v>
      </c>
      <c r="D44" s="13">
        <v>27</v>
      </c>
      <c r="E44" s="13">
        <v>21</v>
      </c>
      <c r="F44" s="23">
        <v>7</v>
      </c>
    </row>
    <row r="45" spans="1:6" x14ac:dyDescent="0.3">
      <c r="A45" s="179"/>
      <c r="B45" s="12" t="s">
        <v>746</v>
      </c>
      <c r="C45" s="13">
        <v>687</v>
      </c>
      <c r="D45" s="13">
        <v>162</v>
      </c>
      <c r="E45" s="13">
        <v>41</v>
      </c>
      <c r="F45" s="23">
        <v>29</v>
      </c>
    </row>
    <row r="46" spans="1:6" x14ac:dyDescent="0.3">
      <c r="A46" s="179"/>
      <c r="B46" s="12" t="s">
        <v>747</v>
      </c>
      <c r="C46" s="13">
        <v>27</v>
      </c>
      <c r="D46" s="13">
        <v>6</v>
      </c>
      <c r="E46" s="19"/>
      <c r="F46" s="23">
        <v>1</v>
      </c>
    </row>
    <row r="47" spans="1:6" x14ac:dyDescent="0.3">
      <c r="A47" s="179"/>
      <c r="B47" s="12" t="s">
        <v>748</v>
      </c>
      <c r="C47" s="19"/>
      <c r="D47" s="19"/>
      <c r="E47" s="19"/>
      <c r="F47" s="33"/>
    </row>
    <row r="48" spans="1:6" x14ac:dyDescent="0.3">
      <c r="A48" s="179"/>
      <c r="B48" s="12" t="s">
        <v>749</v>
      </c>
      <c r="C48" s="13">
        <v>1</v>
      </c>
      <c r="D48" s="19"/>
      <c r="E48" s="19"/>
      <c r="F48" s="33"/>
    </row>
    <row r="49" spans="1:6" x14ac:dyDescent="0.3">
      <c r="A49" s="179"/>
      <c r="B49" s="12" t="s">
        <v>750</v>
      </c>
      <c r="C49" s="13">
        <v>110</v>
      </c>
      <c r="D49" s="13">
        <v>26</v>
      </c>
      <c r="E49" s="13">
        <v>36</v>
      </c>
      <c r="F49" s="23">
        <v>10</v>
      </c>
    </row>
    <row r="50" spans="1:6" x14ac:dyDescent="0.3">
      <c r="A50" s="179"/>
      <c r="B50" s="12" t="s">
        <v>751</v>
      </c>
      <c r="C50" s="13">
        <v>44</v>
      </c>
      <c r="D50" s="13">
        <v>9</v>
      </c>
      <c r="E50" s="13">
        <v>7</v>
      </c>
      <c r="F50" s="23">
        <v>1</v>
      </c>
    </row>
    <row r="51" spans="1:6" x14ac:dyDescent="0.3">
      <c r="A51" s="179"/>
      <c r="B51" s="12" t="s">
        <v>752</v>
      </c>
      <c r="C51" s="19"/>
      <c r="D51" s="19"/>
      <c r="E51" s="19"/>
      <c r="F51" s="33"/>
    </row>
    <row r="52" spans="1:6" x14ac:dyDescent="0.3">
      <c r="A52" s="179"/>
      <c r="B52" s="12" t="s">
        <v>369</v>
      </c>
      <c r="C52" s="13">
        <v>4</v>
      </c>
      <c r="D52" s="19"/>
      <c r="E52" s="19"/>
      <c r="F52" s="33"/>
    </row>
    <row r="53" spans="1:6" x14ac:dyDescent="0.3">
      <c r="A53" s="179"/>
      <c r="B53" s="12" t="s">
        <v>753</v>
      </c>
      <c r="C53" s="13">
        <v>12</v>
      </c>
      <c r="D53" s="13">
        <v>4</v>
      </c>
      <c r="E53" s="19"/>
      <c r="F53" s="33"/>
    </row>
    <row r="54" spans="1:6" x14ac:dyDescent="0.3">
      <c r="A54" s="179"/>
      <c r="B54" s="12" t="s">
        <v>754</v>
      </c>
      <c r="C54" s="13">
        <v>2</v>
      </c>
      <c r="D54" s="19"/>
      <c r="E54" s="19"/>
      <c r="F54" s="33"/>
    </row>
    <row r="55" spans="1:6" x14ac:dyDescent="0.3">
      <c r="A55" s="179"/>
      <c r="B55" s="12" t="s">
        <v>755</v>
      </c>
      <c r="C55" s="13">
        <v>1</v>
      </c>
      <c r="D55" s="13">
        <v>1</v>
      </c>
      <c r="E55" s="19"/>
      <c r="F55" s="33"/>
    </row>
    <row r="56" spans="1:6" x14ac:dyDescent="0.3">
      <c r="A56" s="179"/>
      <c r="B56" s="12" t="s">
        <v>756</v>
      </c>
      <c r="C56" s="13">
        <v>79</v>
      </c>
      <c r="D56" s="13">
        <v>48</v>
      </c>
      <c r="E56" s="13">
        <v>11</v>
      </c>
      <c r="F56" s="23">
        <v>12</v>
      </c>
    </row>
    <row r="57" spans="1:6" x14ac:dyDescent="0.3">
      <c r="A57" s="180"/>
      <c r="B57" s="12" t="s">
        <v>757</v>
      </c>
      <c r="C57" s="13">
        <v>6</v>
      </c>
      <c r="D57" s="19"/>
      <c r="E57" s="19"/>
      <c r="F57" s="33"/>
    </row>
    <row r="58" spans="1:6" ht="16.649999999999999" customHeight="1" x14ac:dyDescent="0.3">
      <c r="A58" s="187" t="s">
        <v>758</v>
      </c>
      <c r="B58" s="188"/>
      <c r="C58" s="36">
        <v>1062</v>
      </c>
      <c r="D58" s="36">
        <v>286</v>
      </c>
      <c r="E58" s="36">
        <v>119</v>
      </c>
      <c r="F58" s="36">
        <v>61</v>
      </c>
    </row>
    <row r="59" spans="1:6" x14ac:dyDescent="0.3">
      <c r="A59" s="178" t="s">
        <v>658</v>
      </c>
      <c r="B59" s="12" t="s">
        <v>759</v>
      </c>
      <c r="C59" s="13">
        <v>0</v>
      </c>
      <c r="D59" s="13">
        <v>7</v>
      </c>
      <c r="E59" s="13">
        <v>2</v>
      </c>
      <c r="F59" s="23">
        <v>2</v>
      </c>
    </row>
    <row r="60" spans="1:6" x14ac:dyDescent="0.3">
      <c r="A60" s="179"/>
      <c r="B60" s="12" t="s">
        <v>760</v>
      </c>
      <c r="C60" s="19"/>
      <c r="D60" s="19"/>
      <c r="E60" s="19"/>
      <c r="F60" s="33"/>
    </row>
    <row r="61" spans="1:6" x14ac:dyDescent="0.3">
      <c r="A61" s="180"/>
      <c r="B61" s="12" t="s">
        <v>104</v>
      </c>
      <c r="C61" s="13">
        <v>35</v>
      </c>
      <c r="D61" s="13">
        <v>6</v>
      </c>
      <c r="E61" s="13">
        <v>16</v>
      </c>
      <c r="F61" s="23">
        <v>2</v>
      </c>
    </row>
    <row r="62" spans="1:6" ht="16.649999999999999" customHeight="1" x14ac:dyDescent="0.3">
      <c r="A62" s="187" t="s">
        <v>761</v>
      </c>
      <c r="B62" s="188"/>
      <c r="C62" s="36">
        <v>35</v>
      </c>
      <c r="D62" s="36">
        <v>13</v>
      </c>
      <c r="E62" s="36">
        <v>18</v>
      </c>
      <c r="F62" s="36">
        <v>4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8" t="s">
        <v>764</v>
      </c>
      <c r="B5" s="12" t="s">
        <v>765</v>
      </c>
      <c r="C5" s="23">
        <v>1319</v>
      </c>
    </row>
    <row r="6" spans="1:3" x14ac:dyDescent="0.3">
      <c r="A6" s="179"/>
      <c r="B6" s="12" t="s">
        <v>710</v>
      </c>
      <c r="C6" s="23">
        <v>175</v>
      </c>
    </row>
    <row r="7" spans="1:3" x14ac:dyDescent="0.3">
      <c r="A7" s="179"/>
      <c r="B7" s="12" t="s">
        <v>766</v>
      </c>
      <c r="C7" s="23">
        <v>1899</v>
      </c>
    </row>
    <row r="8" spans="1:3" x14ac:dyDescent="0.3">
      <c r="A8" s="179"/>
      <c r="B8" s="12" t="s">
        <v>767</v>
      </c>
      <c r="C8" s="23">
        <v>397</v>
      </c>
    </row>
    <row r="9" spans="1:3" x14ac:dyDescent="0.3">
      <c r="A9" s="179"/>
      <c r="B9" s="12" t="s">
        <v>712</v>
      </c>
      <c r="C9" s="23">
        <v>5</v>
      </c>
    </row>
    <row r="10" spans="1:3" x14ac:dyDescent="0.3">
      <c r="A10" s="179"/>
      <c r="B10" s="12" t="s">
        <v>713</v>
      </c>
      <c r="C10" s="23">
        <v>7</v>
      </c>
    </row>
    <row r="11" spans="1:3" x14ac:dyDescent="0.3">
      <c r="A11" s="179"/>
      <c r="B11" s="12" t="s">
        <v>768</v>
      </c>
      <c r="C11" s="23">
        <v>2</v>
      </c>
    </row>
    <row r="12" spans="1:3" x14ac:dyDescent="0.3">
      <c r="A12" s="180"/>
      <c r="B12" s="15" t="s">
        <v>769</v>
      </c>
      <c r="C12" s="34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1393</v>
      </c>
    </row>
    <row r="15" spans="1:3" ht="16.649999999999999" customHeight="1" x14ac:dyDescent="0.3">
      <c r="A15" s="11" t="s">
        <v>772</v>
      </c>
      <c r="B15" s="18"/>
      <c r="C15" s="23">
        <v>292</v>
      </c>
    </row>
    <row r="16" spans="1:3" ht="16.649999999999999" customHeight="1" x14ac:dyDescent="0.3">
      <c r="A16" s="11" t="s">
        <v>773</v>
      </c>
      <c r="B16" s="18"/>
      <c r="C16" s="23">
        <v>504</v>
      </c>
    </row>
    <row r="17" spans="1:3" ht="16.649999999999999" customHeight="1" x14ac:dyDescent="0.3">
      <c r="A17" s="11" t="s">
        <v>774</v>
      </c>
      <c r="B17" s="20"/>
      <c r="C17" s="34">
        <v>274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6</v>
      </c>
    </row>
    <row r="20" spans="1:3" ht="16.649999999999999" customHeight="1" x14ac:dyDescent="0.3">
      <c r="A20" s="11" t="s">
        <v>777</v>
      </c>
      <c r="B20" s="20"/>
      <c r="C20" s="34">
        <v>66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417</v>
      </c>
    </row>
    <row r="23" spans="1:3" ht="16.649999999999999" customHeight="1" x14ac:dyDescent="0.3">
      <c r="A23" s="11" t="s">
        <v>722</v>
      </c>
      <c r="B23" s="18"/>
      <c r="C23" s="23">
        <v>221</v>
      </c>
    </row>
    <row r="24" spans="1:3" ht="16.649999999999999" customHeight="1" x14ac:dyDescent="0.3">
      <c r="A24" s="11" t="s">
        <v>723</v>
      </c>
      <c r="B24" s="18"/>
      <c r="C24" s="23">
        <v>353</v>
      </c>
    </row>
    <row r="25" spans="1:3" ht="16.649999999999999" customHeight="1" x14ac:dyDescent="0.3">
      <c r="A25" s="11" t="s">
        <v>724</v>
      </c>
      <c r="B25" s="18"/>
      <c r="C25" s="23">
        <v>520</v>
      </c>
    </row>
    <row r="26" spans="1:3" ht="16.649999999999999" customHeight="1" x14ac:dyDescent="0.3">
      <c r="A26" s="11" t="s">
        <v>778</v>
      </c>
      <c r="B26" s="20"/>
      <c r="C26" s="34">
        <v>321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249</v>
      </c>
    </row>
    <row r="30" spans="1:3" ht="16.649999999999999" customHeight="1" x14ac:dyDescent="0.3">
      <c r="A30" s="11" t="s">
        <v>781</v>
      </c>
      <c r="B30" s="20"/>
      <c r="C30" s="34">
        <v>8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10</v>
      </c>
    </row>
    <row r="33" spans="1:3" ht="16.649999999999999" customHeight="1" x14ac:dyDescent="0.3">
      <c r="A33" s="11" t="s">
        <v>783</v>
      </c>
      <c r="B33" s="18"/>
      <c r="C33" s="23">
        <v>499</v>
      </c>
    </row>
    <row r="34" spans="1:3" ht="16.649999999999999" customHeight="1" x14ac:dyDescent="0.3">
      <c r="A34" s="11" t="s">
        <v>784</v>
      </c>
      <c r="B34" s="18"/>
      <c r="C34" s="23">
        <v>324</v>
      </c>
    </row>
    <row r="35" spans="1:3" ht="16.649999999999999" customHeight="1" x14ac:dyDescent="0.3">
      <c r="A35" s="11" t="s">
        <v>736</v>
      </c>
      <c r="B35" s="18"/>
      <c r="C35" s="23">
        <v>39</v>
      </c>
    </row>
    <row r="36" spans="1:3" ht="16.649999999999999" customHeight="1" x14ac:dyDescent="0.3">
      <c r="A36" s="11" t="s">
        <v>785</v>
      </c>
      <c r="B36" s="18"/>
      <c r="C36" s="23">
        <v>272</v>
      </c>
    </row>
    <row r="37" spans="1:3" ht="16.649999999999999" customHeight="1" x14ac:dyDescent="0.3">
      <c r="A37" s="11" t="s">
        <v>786</v>
      </c>
      <c r="B37" s="18"/>
      <c r="C37" s="23">
        <v>324</v>
      </c>
    </row>
    <row r="38" spans="1:3" ht="16.649999999999999" customHeight="1" x14ac:dyDescent="0.3">
      <c r="A38" s="11" t="s">
        <v>787</v>
      </c>
      <c r="B38" s="20"/>
      <c r="C38" s="34">
        <v>52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19</v>
      </c>
    </row>
    <row r="42" spans="1:3" ht="16.649999999999999" customHeight="1" x14ac:dyDescent="0.3">
      <c r="A42" s="11" t="s">
        <v>790</v>
      </c>
      <c r="B42" s="18"/>
      <c r="C42" s="23">
        <v>8</v>
      </c>
    </row>
    <row r="43" spans="1:3" ht="16.649999999999999" customHeight="1" x14ac:dyDescent="0.3">
      <c r="A43" s="11" t="s">
        <v>791</v>
      </c>
      <c r="B43" s="20"/>
      <c r="C43" s="37"/>
    </row>
    <row r="44" spans="1:3" ht="18.45" customHeight="1" x14ac:dyDescent="0.3">
      <c r="A44" s="5"/>
      <c r="B44" s="6" t="s">
        <v>792</v>
      </c>
    </row>
    <row r="45" spans="1:3" x14ac:dyDescent="0.3">
      <c r="A45" s="178" t="s">
        <v>793</v>
      </c>
      <c r="B45" s="12" t="s">
        <v>794</v>
      </c>
      <c r="C45" s="23">
        <v>346</v>
      </c>
    </row>
    <row r="46" spans="1:3" x14ac:dyDescent="0.3">
      <c r="A46" s="179"/>
      <c r="B46" s="12" t="s">
        <v>117</v>
      </c>
      <c r="C46" s="23">
        <v>510</v>
      </c>
    </row>
    <row r="47" spans="1:3" x14ac:dyDescent="0.3">
      <c r="A47" s="179"/>
      <c r="B47" s="12" t="s">
        <v>795</v>
      </c>
      <c r="C47" s="23">
        <v>89</v>
      </c>
    </row>
    <row r="48" spans="1:3" x14ac:dyDescent="0.3">
      <c r="A48" s="180"/>
      <c r="B48" s="15" t="s">
        <v>796</v>
      </c>
      <c r="C48" s="34">
        <v>15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8" t="s">
        <v>646</v>
      </c>
      <c r="B52" s="12" t="s">
        <v>742</v>
      </c>
      <c r="C52" s="19"/>
      <c r="D52" s="13">
        <v>1</v>
      </c>
      <c r="E52" s="13">
        <v>2</v>
      </c>
      <c r="F52" s="33"/>
    </row>
    <row r="53" spans="1:6" x14ac:dyDescent="0.3">
      <c r="A53" s="179"/>
      <c r="B53" s="12" t="s">
        <v>743</v>
      </c>
      <c r="C53" s="19"/>
      <c r="D53" s="19"/>
      <c r="E53" s="19"/>
      <c r="F53" s="33"/>
    </row>
    <row r="54" spans="1:6" x14ac:dyDescent="0.3">
      <c r="A54" s="179"/>
      <c r="B54" s="12" t="s">
        <v>744</v>
      </c>
      <c r="C54" s="13">
        <v>1</v>
      </c>
      <c r="D54" s="19"/>
      <c r="E54" s="13">
        <v>1</v>
      </c>
      <c r="F54" s="33"/>
    </row>
    <row r="55" spans="1:6" x14ac:dyDescent="0.3">
      <c r="A55" s="179"/>
      <c r="B55" s="12" t="s">
        <v>745</v>
      </c>
      <c r="C55" s="19"/>
      <c r="D55" s="19"/>
      <c r="E55" s="13">
        <v>1</v>
      </c>
      <c r="F55" s="33"/>
    </row>
    <row r="56" spans="1:6" x14ac:dyDescent="0.3">
      <c r="A56" s="179"/>
      <c r="B56" s="12" t="s">
        <v>331</v>
      </c>
      <c r="C56" s="13">
        <v>94</v>
      </c>
      <c r="D56" s="13">
        <v>19</v>
      </c>
      <c r="E56" s="13">
        <v>21</v>
      </c>
      <c r="F56" s="23">
        <v>29</v>
      </c>
    </row>
    <row r="57" spans="1:6" x14ac:dyDescent="0.3">
      <c r="A57" s="179"/>
      <c r="B57" s="12" t="s">
        <v>797</v>
      </c>
      <c r="C57" s="13">
        <v>1916</v>
      </c>
      <c r="D57" s="13">
        <v>431</v>
      </c>
      <c r="E57" s="13">
        <v>118</v>
      </c>
      <c r="F57" s="23">
        <v>206</v>
      </c>
    </row>
    <row r="58" spans="1:6" x14ac:dyDescent="0.3">
      <c r="A58" s="179"/>
      <c r="B58" s="12" t="s">
        <v>798</v>
      </c>
      <c r="C58" s="13">
        <v>11</v>
      </c>
      <c r="D58" s="13">
        <v>12</v>
      </c>
      <c r="E58" s="13">
        <v>1</v>
      </c>
      <c r="F58" s="23">
        <v>1</v>
      </c>
    </row>
    <row r="59" spans="1:6" x14ac:dyDescent="0.3">
      <c r="A59" s="179"/>
      <c r="B59" s="12" t="s">
        <v>748</v>
      </c>
      <c r="C59" s="13">
        <v>3</v>
      </c>
      <c r="D59" s="13">
        <v>5</v>
      </c>
      <c r="E59" s="19"/>
      <c r="F59" s="23">
        <v>3</v>
      </c>
    </row>
    <row r="60" spans="1:6" x14ac:dyDescent="0.3">
      <c r="A60" s="179"/>
      <c r="B60" s="12" t="s">
        <v>799</v>
      </c>
      <c r="C60" s="13">
        <v>1</v>
      </c>
      <c r="D60" s="13">
        <v>3</v>
      </c>
      <c r="E60" s="13">
        <v>1</v>
      </c>
      <c r="F60" s="33"/>
    </row>
    <row r="61" spans="1:6" x14ac:dyDescent="0.3">
      <c r="A61" s="179"/>
      <c r="B61" s="12" t="s">
        <v>800</v>
      </c>
      <c r="C61" s="13">
        <v>181</v>
      </c>
      <c r="D61" s="13">
        <v>266</v>
      </c>
      <c r="E61" s="13">
        <v>65</v>
      </c>
      <c r="F61" s="23">
        <v>112</v>
      </c>
    </row>
    <row r="62" spans="1:6" x14ac:dyDescent="0.3">
      <c r="A62" s="179"/>
      <c r="B62" s="12" t="s">
        <v>801</v>
      </c>
      <c r="C62" s="13">
        <v>68</v>
      </c>
      <c r="D62" s="13">
        <v>65</v>
      </c>
      <c r="E62" s="13">
        <v>19</v>
      </c>
      <c r="F62" s="23">
        <v>40</v>
      </c>
    </row>
    <row r="63" spans="1:6" x14ac:dyDescent="0.3">
      <c r="A63" s="179"/>
      <c r="B63" s="12" t="s">
        <v>752</v>
      </c>
      <c r="C63" s="19"/>
      <c r="D63" s="19"/>
      <c r="E63" s="19"/>
      <c r="F63" s="33"/>
    </row>
    <row r="64" spans="1:6" x14ac:dyDescent="0.3">
      <c r="A64" s="179"/>
      <c r="B64" s="12" t="s">
        <v>369</v>
      </c>
      <c r="C64" s="13">
        <v>5</v>
      </c>
      <c r="D64" s="19"/>
      <c r="E64" s="19"/>
      <c r="F64" s="33"/>
    </row>
    <row r="65" spans="1:6" x14ac:dyDescent="0.3">
      <c r="A65" s="179"/>
      <c r="B65" s="12" t="s">
        <v>753</v>
      </c>
      <c r="C65" s="13">
        <v>1</v>
      </c>
      <c r="D65" s="13">
        <v>2</v>
      </c>
      <c r="E65" s="13">
        <v>1</v>
      </c>
      <c r="F65" s="33"/>
    </row>
    <row r="66" spans="1:6" x14ac:dyDescent="0.3">
      <c r="A66" s="179"/>
      <c r="B66" s="12" t="s">
        <v>754</v>
      </c>
      <c r="C66" s="13">
        <v>11</v>
      </c>
      <c r="D66" s="13">
        <v>9</v>
      </c>
      <c r="E66" s="13">
        <v>4</v>
      </c>
      <c r="F66" s="33"/>
    </row>
    <row r="67" spans="1:6" x14ac:dyDescent="0.3">
      <c r="A67" s="179"/>
      <c r="B67" s="12" t="s">
        <v>755</v>
      </c>
      <c r="C67" s="13">
        <v>1</v>
      </c>
      <c r="D67" s="19"/>
      <c r="E67" s="19"/>
      <c r="F67" s="33"/>
    </row>
    <row r="68" spans="1:6" x14ac:dyDescent="0.3">
      <c r="A68" s="179"/>
      <c r="B68" s="12" t="s">
        <v>802</v>
      </c>
      <c r="C68" s="19"/>
      <c r="D68" s="19"/>
      <c r="E68" s="19"/>
      <c r="F68" s="33"/>
    </row>
    <row r="69" spans="1:6" x14ac:dyDescent="0.3">
      <c r="A69" s="179"/>
      <c r="B69" s="12" t="s">
        <v>803</v>
      </c>
      <c r="C69" s="13">
        <v>425</v>
      </c>
      <c r="D69" s="13">
        <v>237</v>
      </c>
      <c r="E69" s="13">
        <v>69</v>
      </c>
      <c r="F69" s="23">
        <v>117</v>
      </c>
    </row>
    <row r="70" spans="1:6" x14ac:dyDescent="0.3">
      <c r="A70" s="180"/>
      <c r="B70" s="12" t="s">
        <v>757</v>
      </c>
      <c r="C70" s="13">
        <v>8</v>
      </c>
      <c r="D70" s="13">
        <v>2</v>
      </c>
      <c r="E70" s="13">
        <v>2</v>
      </c>
      <c r="F70" s="33"/>
    </row>
    <row r="71" spans="1:6" ht="16.649999999999999" customHeight="1" x14ac:dyDescent="0.3">
      <c r="A71" s="187" t="s">
        <v>758</v>
      </c>
      <c r="B71" s="188"/>
      <c r="C71" s="36">
        <v>2726</v>
      </c>
      <c r="D71" s="36">
        <v>1052</v>
      </c>
      <c r="E71" s="36">
        <v>305</v>
      </c>
      <c r="F71" s="36">
        <v>508</v>
      </c>
    </row>
    <row r="72" spans="1:6" x14ac:dyDescent="0.3">
      <c r="A72" s="178" t="s">
        <v>804</v>
      </c>
      <c r="B72" s="12" t="s">
        <v>759</v>
      </c>
      <c r="C72" s="13">
        <v>1</v>
      </c>
      <c r="D72" s="19"/>
      <c r="E72" s="13">
        <v>1</v>
      </c>
      <c r="F72" s="33"/>
    </row>
    <row r="73" spans="1:6" x14ac:dyDescent="0.3">
      <c r="A73" s="179"/>
      <c r="B73" s="12" t="s">
        <v>760</v>
      </c>
      <c r="C73" s="19"/>
      <c r="D73" s="19"/>
      <c r="E73" s="19"/>
      <c r="F73" s="33"/>
    </row>
    <row r="74" spans="1:6" x14ac:dyDescent="0.3">
      <c r="A74" s="180"/>
      <c r="B74" s="12" t="s">
        <v>104</v>
      </c>
      <c r="C74" s="13">
        <v>71</v>
      </c>
      <c r="D74" s="13">
        <v>77</v>
      </c>
      <c r="E74" s="13">
        <v>25</v>
      </c>
      <c r="F74" s="23">
        <v>57</v>
      </c>
    </row>
    <row r="75" spans="1:6" ht="16.649999999999999" customHeight="1" x14ac:dyDescent="0.3">
      <c r="A75" s="187" t="s">
        <v>805</v>
      </c>
      <c r="B75" s="188"/>
      <c r="C75" s="36">
        <v>72</v>
      </c>
      <c r="D75" s="36">
        <v>77</v>
      </c>
      <c r="E75" s="36">
        <v>26</v>
      </c>
      <c r="F75" s="36">
        <v>57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8</v>
      </c>
    </row>
    <row r="6" spans="1:3" ht="16.649999999999999" customHeight="1" x14ac:dyDescent="0.3">
      <c r="A6" s="11" t="s">
        <v>808</v>
      </c>
      <c r="B6" s="18"/>
      <c r="C6" s="23">
        <v>14</v>
      </c>
    </row>
    <row r="7" spans="1:3" ht="16.649999999999999" customHeight="1" x14ac:dyDescent="0.3">
      <c r="A7" s="11" t="s">
        <v>809</v>
      </c>
      <c r="B7" s="18"/>
      <c r="C7" s="23">
        <v>1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11</v>
      </c>
    </row>
    <row r="16" spans="1:3" ht="16.649999999999999" customHeight="1" x14ac:dyDescent="0.3">
      <c r="A16" s="11" t="s">
        <v>817</v>
      </c>
      <c r="B16" s="18"/>
      <c r="C16" s="23">
        <v>34</v>
      </c>
    </row>
    <row r="17" spans="1:3" ht="16.649999999999999" customHeight="1" x14ac:dyDescent="0.3">
      <c r="A17" s="11" t="s">
        <v>818</v>
      </c>
      <c r="B17" s="20"/>
      <c r="C17" s="34">
        <v>1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4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5</v>
      </c>
    </row>
    <row r="25" spans="1:3" ht="16.649999999999999" customHeight="1" x14ac:dyDescent="0.3">
      <c r="A25" s="11" t="s">
        <v>826</v>
      </c>
      <c r="B25" s="18"/>
      <c r="C25" s="23">
        <v>7</v>
      </c>
    </row>
    <row r="26" spans="1:3" ht="16.649999999999999" customHeight="1" x14ac:dyDescent="0.3">
      <c r="A26" s="11" t="s">
        <v>827</v>
      </c>
      <c r="B26" s="20"/>
      <c r="C26" s="34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42</v>
      </c>
    </row>
    <row r="6" spans="1:3" ht="16.649999999999999" customHeight="1" x14ac:dyDescent="0.3">
      <c r="A6" s="11" t="s">
        <v>831</v>
      </c>
      <c r="B6" s="18"/>
      <c r="C6" s="23">
        <v>53</v>
      </c>
    </row>
    <row r="7" spans="1:3" ht="16.649999999999999" customHeight="1" x14ac:dyDescent="0.3">
      <c r="A7" s="11" t="s">
        <v>832</v>
      </c>
      <c r="B7" s="18"/>
      <c r="C7" s="23">
        <v>18</v>
      </c>
    </row>
    <row r="8" spans="1:3" ht="16.649999999999999" customHeight="1" x14ac:dyDescent="0.3">
      <c r="A8" s="11" t="s">
        <v>833</v>
      </c>
      <c r="B8" s="18"/>
      <c r="C8" s="23">
        <v>22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4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83</v>
      </c>
    </row>
    <row r="14" spans="1:3" ht="16.649999999999999" customHeight="1" x14ac:dyDescent="0.3">
      <c r="A14" s="11" t="s">
        <v>838</v>
      </c>
      <c r="B14" s="18"/>
      <c r="C14" s="23">
        <v>20</v>
      </c>
    </row>
    <row r="15" spans="1:3" ht="16.649999999999999" customHeight="1" x14ac:dyDescent="0.3">
      <c r="A15" s="11" t="s">
        <v>839</v>
      </c>
      <c r="B15" s="20"/>
      <c r="C15" s="34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3</v>
      </c>
    </row>
    <row r="18" spans="1:3" ht="16.649999999999999" customHeight="1" x14ac:dyDescent="0.3">
      <c r="A18" s="11" t="s">
        <v>842</v>
      </c>
      <c r="B18" s="18"/>
      <c r="C18" s="23">
        <v>18</v>
      </c>
    </row>
    <row r="19" spans="1:3" ht="16.649999999999999" customHeight="1" x14ac:dyDescent="0.3">
      <c r="A19" s="11" t="s">
        <v>843</v>
      </c>
      <c r="B19" s="20"/>
      <c r="C19" s="34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4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4">
        <v>2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2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4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2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868</v>
      </c>
      <c r="C5" s="29">
        <v>813</v>
      </c>
      <c r="D5" s="30">
        <v>6.7650676506765095E-2</v>
      </c>
      <c r="E5" s="29">
        <v>1312</v>
      </c>
      <c r="F5" s="29">
        <v>1151</v>
      </c>
      <c r="G5" s="29">
        <v>376</v>
      </c>
      <c r="H5" s="29">
        <v>409</v>
      </c>
      <c r="I5" s="29">
        <v>0</v>
      </c>
      <c r="J5" s="29">
        <v>2</v>
      </c>
      <c r="K5" s="29">
        <v>0</v>
      </c>
      <c r="L5" s="29">
        <v>0</v>
      </c>
      <c r="M5" s="29">
        <v>0</v>
      </c>
      <c r="N5" s="29">
        <v>0</v>
      </c>
      <c r="O5" s="29">
        <v>1526</v>
      </c>
    </row>
    <row r="6" spans="1:15" x14ac:dyDescent="0.3">
      <c r="A6" s="12" t="s">
        <v>495</v>
      </c>
      <c r="B6" s="13">
        <v>6</v>
      </c>
      <c r="C6" s="13">
        <v>7</v>
      </c>
      <c r="D6" s="31">
        <v>-0.14285714285714299</v>
      </c>
      <c r="E6" s="13">
        <v>5</v>
      </c>
      <c r="F6" s="13">
        <v>3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3">
      <c r="A7" s="12" t="s">
        <v>496</v>
      </c>
      <c r="B7" s="13">
        <v>439</v>
      </c>
      <c r="C7" s="13">
        <v>456</v>
      </c>
      <c r="D7" s="31">
        <v>-3.7280701754385998E-2</v>
      </c>
      <c r="E7" s="13">
        <v>873</v>
      </c>
      <c r="F7" s="13">
        <v>767</v>
      </c>
      <c r="G7" s="13">
        <v>158</v>
      </c>
      <c r="H7" s="13">
        <v>178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935</v>
      </c>
    </row>
    <row r="8" spans="1:15" x14ac:dyDescent="0.3">
      <c r="A8" s="12" t="s">
        <v>497</v>
      </c>
      <c r="B8" s="13">
        <v>21</v>
      </c>
      <c r="C8" s="13">
        <v>39</v>
      </c>
      <c r="D8" s="31">
        <v>-0.46153846153846201</v>
      </c>
      <c r="E8" s="13">
        <v>15</v>
      </c>
      <c r="F8" s="13">
        <v>11</v>
      </c>
      <c r="G8" s="13">
        <v>11</v>
      </c>
      <c r="H8" s="13">
        <v>15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23">
        <v>29</v>
      </c>
    </row>
    <row r="9" spans="1:15" x14ac:dyDescent="0.3">
      <c r="A9" s="12" t="s">
        <v>498</v>
      </c>
      <c r="B9" s="13">
        <v>5</v>
      </c>
      <c r="C9" s="13">
        <v>3</v>
      </c>
      <c r="D9" s="31">
        <v>0.66666666666666696</v>
      </c>
      <c r="E9" s="13">
        <v>1</v>
      </c>
      <c r="F9" s="13">
        <v>1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8</v>
      </c>
    </row>
    <row r="10" spans="1:15" x14ac:dyDescent="0.3">
      <c r="A10" s="12" t="s">
        <v>499</v>
      </c>
      <c r="B10" s="13">
        <v>23</v>
      </c>
      <c r="C10" s="13">
        <v>33</v>
      </c>
      <c r="D10" s="31">
        <v>-0.30303030303030298</v>
      </c>
      <c r="E10" s="13">
        <v>26</v>
      </c>
      <c r="F10" s="13">
        <v>28</v>
      </c>
      <c r="G10" s="13">
        <v>30</v>
      </c>
      <c r="H10" s="13">
        <v>34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75</v>
      </c>
    </row>
    <row r="11" spans="1:15" x14ac:dyDescent="0.3">
      <c r="A11" s="12" t="s">
        <v>500</v>
      </c>
      <c r="B11" s="13">
        <v>325</v>
      </c>
      <c r="C11" s="13">
        <v>235</v>
      </c>
      <c r="D11" s="31">
        <v>0.38297872340425498</v>
      </c>
      <c r="E11" s="13">
        <v>378</v>
      </c>
      <c r="F11" s="13">
        <v>341</v>
      </c>
      <c r="G11" s="13">
        <v>162</v>
      </c>
      <c r="H11" s="13">
        <v>180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23">
        <v>474</v>
      </c>
    </row>
    <row r="12" spans="1:15" x14ac:dyDescent="0.3">
      <c r="A12" s="15" t="s">
        <v>501</v>
      </c>
      <c r="B12" s="16">
        <v>49</v>
      </c>
      <c r="C12" s="16">
        <v>40</v>
      </c>
      <c r="D12" s="38">
        <v>0.22500000000000001</v>
      </c>
      <c r="E12" s="16">
        <v>14</v>
      </c>
      <c r="F12" s="16">
        <v>0</v>
      </c>
      <c r="G12" s="16">
        <v>14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2017-05-22T10:34:46Z</dcterms:created>
  <dcterms:modified xsi:type="dcterms:W3CDTF">2017-05-22T12:11:20Z</dcterms:modified>
</cp:coreProperties>
</file>