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225" windowHeight="9120" activeTab="0"/>
  </bookViews>
  <sheets>
    <sheet name="Fisc.Superior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InformeDatosGenerales" sheetId="6" r:id="rId6"/>
    <sheet name="Aux" sheetId="7" state="hidden" r:id="rId7"/>
  </sheets>
  <definedNames>
    <definedName name="ActividadCivil">'InformeDatosGenerales'!$P$4</definedName>
    <definedName name="ActividadContAdmin">'InformeDatosGenerales'!$V$4</definedName>
    <definedName name="ActividadGubernativa">'InformeDatosGenerales'!$BB$4</definedName>
    <definedName name="ActividadLaboral">'InformeDatosGenerales'!$AE$4</definedName>
    <definedName name="ActividadPenal">'InformeDatosGenerales'!$C$4</definedName>
    <definedName name="Aforamientos">'InformeDatosGenerales'!$K$4</definedName>
    <definedName name="ANYO_MEMORIA">'Fisc.Superior'!$C$5</definedName>
    <definedName name="DiligPrePenDestino">'InformeDatosGenerales'!$AV$4</definedName>
    <definedName name="DiligPrePenOrigen">'InformeDatosGenerales'!$AM$4</definedName>
    <definedName name="NOMBRE_CCAA">'Fisc.Superior'!$C$4</definedName>
  </definedNames>
  <calcPr fullCalcOnLoad="1"/>
</workbook>
</file>

<file path=xl/sharedStrings.xml><?xml version="1.0" encoding="utf-8"?>
<sst xmlns="http://schemas.openxmlformats.org/spreadsheetml/2006/main" count="597" uniqueCount="438">
  <si>
    <t>PROCEDIMIENTOS JUDICIALES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</si>
  <si>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</si>
  <si>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</si>
  <si>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</si>
  <si>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</si>
  <si>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</si>
  <si>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</si>
  <si>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</si>
  <si>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</si>
  <si>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</si>
  <si>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</si>
  <si>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</si>
  <si>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Vistas de apelaciones de Jurado</t>
  </si>
  <si>
    <t>Recursos de casación interpuestos</t>
  </si>
  <si>
    <t>Cuestiones de competencia</t>
  </si>
  <si>
    <t>Dictámenes emitidos</t>
  </si>
  <si>
    <t>Vistas asistidas</t>
  </si>
  <si>
    <t>Recursos de Casación/Revisión derecho foral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</si>
  <si>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</si>
  <si>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</si>
  <si>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</si>
  <si>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</si>
  <si>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</si>
  <si>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única instancia</t>
  </si>
  <si>
    <t>Dictámenes</t>
  </si>
  <si>
    <t>Vistas</t>
  </si>
  <si>
    <t>Recursos de suplicación (dictámenes)</t>
  </si>
  <si>
    <t>Recursos de unificación de doctrina (interposiciones)</t>
  </si>
  <si>
    <t xml:space="preserve">DILIGENCIAS PREPROCESALES PENALES 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</si>
  <si>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</si>
  <si>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</si>
  <si>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</si>
  <si>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</si>
  <si>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</si>
  <si>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</si>
  <si>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</si>
  <si>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</si>
  <si>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</si>
  <si>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</si>
  <si>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</si>
  <si>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</si>
  <si>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</si>
  <si>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</si>
  <si>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</si>
  <si>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</si>
  <si>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</si>
  <si>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</si>
  <si>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</si>
  <si>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</si>
  <si>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DATOS BÁSICOS</t>
  </si>
  <si>
    <t>Año:</t>
  </si>
  <si>
    <t>OBSERVACIONES</t>
  </si>
  <si>
    <t>CC.AA:</t>
  </si>
  <si>
    <t>PROCEDIMIENTOS PENALES</t>
  </si>
  <si>
    <t>PROCEDIMIENTOS CIVILES</t>
  </si>
  <si>
    <t>PROCEDIMIENTOS CONTENCIOSO-ADMINISTRATIVOS</t>
  </si>
  <si>
    <t>PROCEDIMIENTOS LABORALES</t>
  </si>
  <si>
    <t>RECUSACIONES DE JUECES Y FISCALES</t>
  </si>
  <si>
    <t>ACTIVIDAD EN MATERIA PENAL</t>
  </si>
  <si>
    <t>Procedimientos calificados</t>
  </si>
  <si>
    <t>Vistas apelaciones jurado</t>
  </si>
  <si>
    <t>AFORAMIENTOS</t>
  </si>
  <si>
    <t>Jueces y Fiscales</t>
  </si>
  <si>
    <t>Otros aforados</t>
  </si>
  <si>
    <t>ACTIVIDAD EN MATERIA CIVIL</t>
  </si>
  <si>
    <t>Recursos de Casación/Revisión</t>
  </si>
  <si>
    <t>ACTIVIDAD EN MATERIA CONTENCIOSO-ADMINISTRATIVA</t>
  </si>
  <si>
    <t>Derechos fundamentales</t>
  </si>
  <si>
    <t>Materia electoral</t>
  </si>
  <si>
    <t>ACTIVIDAD EN MATERIA LABORAL</t>
  </si>
  <si>
    <t>Recursos de suplicación</t>
  </si>
  <si>
    <t>Recursos de unificación de doctrina</t>
  </si>
  <si>
    <t>Atestado policial</t>
  </si>
  <si>
    <t>Remitidas a un órgano judicial</t>
  </si>
  <si>
    <t>DILIGENCIAS PREPROCESALES PENALES (ORIGEN)</t>
  </si>
  <si>
    <t>DILIGENCIAS PREPROCESALES PENALES (DESTINO)</t>
  </si>
  <si>
    <t>ÍNDICE DE INFORMES</t>
  </si>
  <si>
    <t>DATOS GENERALES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</si>
  <si>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</si>
  <si>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</si>
  <si>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</si>
  <si>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</si>
  <si>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</si>
  <si>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</si>
  <si>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</si>
  <si>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</si>
  <si>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% Diferencia</t>
  </si>
  <si>
    <t>Diligencias Previas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</si>
  <si>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</si>
  <si>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</si>
  <si>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</si>
  <si>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</si>
  <si>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</si>
  <si>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</si>
  <si>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</si>
  <si>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</si>
  <si>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</si>
  <si>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</si>
  <si>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</si>
  <si>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</si>
  <si>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</si>
  <si>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</si>
  <si>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</si>
  <si>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</si>
  <si>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</si>
  <si>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</si>
  <si>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</si>
  <si>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</si>
  <si>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</si>
  <si>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</si>
  <si>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</si>
  <si>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</si>
  <si>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</si>
  <si>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</si>
  <si>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</si>
  <si>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</si>
  <si>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</si>
  <si>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</si>
  <si>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</si>
  <si>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</si>
  <si>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</si>
  <si>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</si>
  <si>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</si>
  <si>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</si>
  <si>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</si>
  <si>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</si>
  <si>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</si>
  <si>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</si>
  <si>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</si>
  <si>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</si>
  <si>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</si>
  <si>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</si>
  <si>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</si>
  <si>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</si>
  <si>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</si>
  <si>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</si>
  <si>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</si>
  <si>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</si>
  <si>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</si>
  <si>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</si>
  <si>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</si>
  <si>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</si>
  <si>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</si>
  <si>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</si>
  <si>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</si>
  <si>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</si>
  <si>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</si>
  <si>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</si>
  <si>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</si>
  <si>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</si>
  <si>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</si>
  <si>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</si>
  <si>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</si>
  <si>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</si>
  <si>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</si>
  <si>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</si>
  <si>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</si>
  <si>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</si>
  <si>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</si>
  <si>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</si>
  <si>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</si>
  <si>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</si>
  <si>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</si>
  <si>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</si>
  <si>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</si>
  <si>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</si>
  <si>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</si>
  <si>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</si>
  <si>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</si>
  <si>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</si>
  <si>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</si>
  <si>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</si>
  <si>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</si>
  <si>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</si>
  <si>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</si>
  <si>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</si>
  <si>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</si>
  <si>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</si>
  <si>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</si>
  <si>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</si>
  <si>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</si>
  <si>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</si>
  <si>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</si>
  <si>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</si>
  <si>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</si>
  <si>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</si>
  <si>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</si>
  <si>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</si>
  <si>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</si>
  <si>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</si>
  <si>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</si>
  <si>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</si>
  <si>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</si>
  <si>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</si>
  <si>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</si>
  <si>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</si>
  <si>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</si>
  <si>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</si>
  <si>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</si>
  <si>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</si>
  <si>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</si>
  <si>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</si>
  <si>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</si>
  <si>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</si>
  <si>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</si>
  <si>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</si>
  <si>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</si>
  <si>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</si>
  <si>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</si>
  <si>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</si>
  <si>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</si>
  <si>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</si>
  <si>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</si>
  <si>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</si>
  <si>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</si>
  <si>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</si>
  <si>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</si>
  <si>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</si>
  <si>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</si>
  <si>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</si>
  <si>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</si>
  <si>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</si>
  <si>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</si>
  <si>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</si>
  <si>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</si>
  <si>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</si>
  <si>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</si>
  <si>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</si>
  <si>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</si>
  <si>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</si>
  <si>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</si>
  <si>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</si>
  <si>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</si>
  <si>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</si>
  <si>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</si>
  <si>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</si>
  <si>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</si>
  <si>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</si>
  <si>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</si>
  <si>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</si>
  <si>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</si>
  <si>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</si>
  <si>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</si>
  <si>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</si>
  <si>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</si>
  <si>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temeraria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</si>
  <si>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</si>
  <si>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</si>
  <si>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</si>
  <si>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</si>
  <si>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</si>
  <si>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</si>
  <si>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</si>
  <si>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</si>
  <si>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</si>
  <si>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</si>
  <si>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</si>
  <si>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</si>
  <si>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</si>
  <si>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</si>
  <si>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</si>
  <si>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</si>
  <si>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</si>
  <si>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</si>
  <si>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</si>
  <si>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</si>
  <si>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</si>
  <si>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</si>
  <si>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</si>
  <si>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</si>
  <si>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</si>
  <si>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</si>
  <si>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</si>
  <si>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</si>
  <si>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</si>
  <si>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</si>
  <si>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</si>
  <si>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</si>
  <si>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</si>
  <si>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</si>
  <si>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</si>
  <si>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</si>
  <si>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</si>
  <si>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</si>
  <si>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</si>
  <si>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</si>
  <si>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</si>
  <si>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</si>
  <si>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</si>
  <si>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</si>
  <si>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</si>
  <si>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</si>
  <si>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</si>
  <si>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</si>
  <si>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</si>
  <si>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</si>
  <si>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</si>
  <si>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</si>
  <si>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</si>
  <si>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</si>
  <si>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</si>
  <si>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</si>
  <si>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</si>
  <si>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</si>
  <si>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</si>
  <si>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</si>
  <si>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</si>
  <si>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</si>
  <si>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</si>
  <si>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</si>
  <si>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</si>
  <si>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</si>
  <si>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</si>
  <si>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</si>
  <si>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</si>
  <si>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</si>
  <si>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</si>
  <si>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</si>
  <si>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</si>
  <si>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</si>
  <si>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</si>
  <si>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</si>
  <si>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</si>
  <si>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</si>
  <si>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</si>
  <si>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</si>
  <si>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</si>
  <si>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</si>
  <si>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</si>
  <si>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</si>
  <si>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</si>
  <si>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</si>
  <si>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</si>
  <si>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</si>
  <si>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</si>
  <si>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</si>
  <si>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</si>
  <si>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</si>
  <si>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</si>
  <si>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</si>
  <si>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</si>
  <si>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</si>
  <si>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</si>
  <si>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</si>
  <si>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</si>
  <si>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</si>
  <si>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</si>
  <si>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</si>
  <si>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</si>
  <si>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</si>
  <si>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</si>
  <si>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</si>
  <si>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</si>
  <si>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</si>
  <si>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</si>
  <si>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</si>
  <si>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</si>
  <si>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</si>
  <si>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</si>
  <si>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</si>
  <si>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</si>
  <si>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</si>
  <si>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</si>
  <si>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</si>
  <si>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</si>
  <si>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</si>
  <si>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</si>
  <si>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</si>
  <si>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</si>
  <si>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</si>
  <si>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</si>
  <si>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</si>
  <si>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</si>
  <si>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</si>
  <si>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</si>
  <si>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</si>
  <si>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</si>
  <si>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</si>
  <si>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</si>
  <si>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</si>
  <si>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</si>
  <si>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</si>
  <si>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</si>
  <si>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</si>
  <si>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</si>
  <si>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</si>
  <si>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</si>
  <si>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</si>
  <si>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</si>
  <si>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</si>
  <si>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</si>
  <si>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</si>
  <si>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</si>
  <si>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</si>
  <si>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</si>
  <si>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</si>
  <si>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</si>
  <si>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</si>
  <si>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</si>
  <si>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</si>
  <si>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</si>
  <si>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</si>
  <si>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</si>
  <si>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</si>
  <si>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</si>
  <si>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</si>
  <si>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</si>
  <si>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</si>
  <si>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</si>
  <si>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</si>
  <si>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</si>
  <si>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</si>
  <si>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</si>
  <si>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</si>
  <si>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</si>
  <si>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</si>
  <si>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</si>
  <si>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</si>
  <si>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</si>
  <si>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</si>
  <si>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</si>
  <si>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</si>
  <si>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</si>
  <si>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</si>
  <si>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Conducción con velocidad con exceso reglamentario</t>
  </si>
  <si>
    <t>Conducción bajo la influencia de alcohol/drogas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</si>
  <si>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</si>
  <si>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</si>
  <si>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</si>
  <si>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</si>
  <si>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Manipulación genética imprudente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</si>
  <si>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</si>
  <si>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</si>
  <si>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</si>
  <si>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</si>
  <si>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</si>
  <si>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</si>
  <si>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Galicia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</si>
</sst>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\ \ \ "/>
    <numFmt numFmtId="166" formatCode="#,##0&quot;    &quot;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0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0"/>
      <color indexed="22"/>
      <name val="Times New Roman"/>
      <family val="1"/>
    </font>
    <font>
      <sz val="8"/>
      <name val="Arial"/>
      <family val="0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 style="thick">
        <color indexed="23"/>
      </left>
      <right/>
      <top/>
      <bottom style="thick">
        <color indexed="23"/>
      </bottom>
    </border>
    <border>
      <left/>
      <right style="thick">
        <color indexed="23"/>
      </right>
      <top/>
      <bottom style="thick">
        <color indexed="23"/>
      </bottom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/>
      <bottom style="thin"/>
    </border>
    <border>
      <left style="double"/>
      <right style="thin"/>
      <top style="medium"/>
      <bottom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uble"/>
    </border>
    <border>
      <left/>
      <right style="medium"/>
      <top style="medium"/>
      <bottom style="double"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double"/>
      <right style="thin"/>
      <top/>
      <bottom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double"/>
      <top style="double">
        <color indexed="8"/>
      </top>
      <bottom/>
    </border>
    <border>
      <left style="double"/>
      <right style="double"/>
      <top/>
      <bottom style="double">
        <color indexed="8"/>
      </bottom>
    </border>
    <border>
      <left/>
      <right/>
      <top style="double"/>
      <bottom style="thin"/>
    </border>
    <border>
      <left/>
      <right/>
      <top style="thin"/>
      <bottom style="double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right"/>
      <protection/>
    </xf>
    <xf numFmtId="0" fontId="6" fillId="33" borderId="13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8" fillId="34" borderId="0" xfId="0" applyFont="1" applyFill="1" applyAlignment="1" applyProtection="1">
      <alignment vertical="center"/>
      <protection/>
    </xf>
    <xf numFmtId="0" fontId="9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0" fillId="33" borderId="14" xfId="0" applyFont="1" applyFill="1" applyBorder="1" applyAlignment="1">
      <alignment horizontal="left" wrapText="1"/>
    </xf>
    <xf numFmtId="0" fontId="10" fillId="33" borderId="15" xfId="0" applyFont="1" applyFill="1" applyBorder="1" applyAlignment="1">
      <alignment horizontal="left" wrapText="1"/>
    </xf>
    <xf numFmtId="0" fontId="10" fillId="33" borderId="16" xfId="0" applyFont="1" applyFill="1" applyBorder="1" applyAlignment="1">
      <alignment horizontal="left" wrapText="1"/>
    </xf>
    <xf numFmtId="0" fontId="10" fillId="33" borderId="17" xfId="0" applyFont="1" applyFill="1" applyBorder="1" applyAlignment="1">
      <alignment horizontal="left" wrapText="1"/>
    </xf>
    <xf numFmtId="0" fontId="10" fillId="33" borderId="18" xfId="0" applyFont="1" applyFill="1" applyBorder="1" applyAlignment="1">
      <alignment wrapText="1"/>
    </xf>
    <xf numFmtId="0" fontId="10" fillId="33" borderId="19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10" fillId="33" borderId="15" xfId="0" applyFont="1" applyFill="1" applyBorder="1" applyAlignment="1">
      <alignment wrapText="1"/>
    </xf>
    <xf numFmtId="0" fontId="10" fillId="33" borderId="20" xfId="0" applyFont="1" applyFill="1" applyBorder="1" applyAlignment="1">
      <alignment wrapText="1"/>
    </xf>
    <xf numFmtId="0" fontId="10" fillId="33" borderId="21" xfId="0" applyFont="1" applyFill="1" applyBorder="1" applyAlignment="1">
      <alignment wrapText="1"/>
    </xf>
    <xf numFmtId="0" fontId="10" fillId="35" borderId="2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/>
    </xf>
    <xf numFmtId="0" fontId="0" fillId="35" borderId="24" xfId="0" applyFont="1" applyFill="1" applyBorder="1" applyAlignment="1">
      <alignment horizontal="right"/>
    </xf>
    <xf numFmtId="0" fontId="10" fillId="33" borderId="20" xfId="0" applyFont="1" applyFill="1" applyBorder="1" applyAlignment="1">
      <alignment/>
    </xf>
    <xf numFmtId="0" fontId="0" fillId="33" borderId="21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9" fillId="0" borderId="0" xfId="45" applyAlignment="1" applyProtection="1">
      <alignment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0" fontId="10" fillId="33" borderId="18" xfId="0" applyFont="1" applyFill="1" applyBorder="1" applyAlignment="1">
      <alignment horizontal="left" wrapText="1"/>
    </xf>
    <xf numFmtId="0" fontId="10" fillId="33" borderId="19" xfId="0" applyFont="1" applyFill="1" applyBorder="1" applyAlignment="1">
      <alignment horizontal="left" wrapText="1"/>
    </xf>
    <xf numFmtId="0" fontId="10" fillId="33" borderId="20" xfId="0" applyFont="1" applyFill="1" applyBorder="1" applyAlignment="1">
      <alignment horizontal="left" wrapText="1"/>
    </xf>
    <xf numFmtId="0" fontId="10" fillId="33" borderId="21" xfId="0" applyFont="1" applyFill="1" applyBorder="1" applyAlignment="1">
      <alignment horizontal="left" wrapText="1"/>
    </xf>
    <xf numFmtId="164" fontId="10" fillId="0" borderId="0" xfId="0" applyNumberFormat="1" applyFont="1" applyBorder="1" applyAlignment="1">
      <alignment wrapText="1"/>
    </xf>
    <xf numFmtId="164" fontId="13" fillId="0" borderId="29" xfId="0" applyNumberFormat="1" applyFont="1" applyBorder="1" applyAlignment="1">
      <alignment wrapText="1"/>
    </xf>
    <xf numFmtId="164" fontId="13" fillId="0" borderId="30" xfId="0" applyNumberFormat="1" applyFont="1" applyBorder="1" applyAlignment="1">
      <alignment wrapText="1"/>
    </xf>
    <xf numFmtId="164" fontId="13" fillId="0" borderId="31" xfId="0" applyNumberFormat="1" applyFont="1" applyBorder="1" applyAlignment="1">
      <alignment wrapText="1"/>
    </xf>
    <xf numFmtId="164" fontId="13" fillId="0" borderId="32" xfId="0" applyNumberFormat="1" applyFont="1" applyBorder="1" applyAlignment="1">
      <alignment wrapText="1"/>
    </xf>
    <xf numFmtId="164" fontId="13" fillId="0" borderId="33" xfId="0" applyNumberFormat="1" applyFont="1" applyBorder="1" applyAlignment="1">
      <alignment/>
    </xf>
    <xf numFmtId="164" fontId="13" fillId="0" borderId="29" xfId="0" applyNumberFormat="1" applyFont="1" applyBorder="1" applyAlignment="1">
      <alignment/>
    </xf>
    <xf numFmtId="164" fontId="13" fillId="0" borderId="30" xfId="0" applyNumberFormat="1" applyFont="1" applyBorder="1" applyAlignment="1">
      <alignment/>
    </xf>
    <xf numFmtId="164" fontId="13" fillId="0" borderId="31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3" fontId="13" fillId="0" borderId="29" xfId="0" applyNumberFormat="1" applyFont="1" applyBorder="1" applyAlignment="1" applyProtection="1">
      <alignment wrapText="1"/>
      <protection locked="0"/>
    </xf>
    <xf numFmtId="3" fontId="13" fillId="0" borderId="30" xfId="0" applyNumberFormat="1" applyFont="1" applyBorder="1" applyAlignment="1" applyProtection="1">
      <alignment wrapText="1"/>
      <protection locked="0"/>
    </xf>
    <xf numFmtId="3" fontId="13" fillId="0" borderId="31" xfId="0" applyNumberFormat="1" applyFont="1" applyBorder="1" applyAlignment="1" applyProtection="1">
      <alignment wrapText="1"/>
      <protection locked="0"/>
    </xf>
    <xf numFmtId="3" fontId="13" fillId="0" borderId="32" xfId="0" applyNumberFormat="1" applyFont="1" applyBorder="1" applyAlignment="1" applyProtection="1">
      <alignment wrapText="1"/>
      <protection locked="0"/>
    </xf>
    <xf numFmtId="3" fontId="13" fillId="0" borderId="33" xfId="0" applyNumberFormat="1" applyFont="1" applyBorder="1" applyAlignment="1" applyProtection="1">
      <alignment/>
      <protection locked="0"/>
    </xf>
    <xf numFmtId="3" fontId="13" fillId="0" borderId="29" xfId="0" applyNumberFormat="1" applyFont="1" applyBorder="1" applyAlignment="1" applyProtection="1">
      <alignment/>
      <protection locked="0"/>
    </xf>
    <xf numFmtId="3" fontId="13" fillId="0" borderId="30" xfId="0" applyNumberFormat="1" applyFont="1" applyBorder="1" applyAlignment="1" applyProtection="1">
      <alignment/>
      <protection locked="0"/>
    </xf>
    <xf numFmtId="3" fontId="13" fillId="0" borderId="31" xfId="0" applyNumberFormat="1" applyFont="1" applyBorder="1" applyAlignment="1" applyProtection="1">
      <alignment/>
      <protection locked="0"/>
    </xf>
    <xf numFmtId="3" fontId="14" fillId="0" borderId="29" xfId="0" applyNumberFormat="1" applyFont="1" applyBorder="1" applyAlignment="1" applyProtection="1">
      <alignment/>
      <protection locked="0"/>
    </xf>
    <xf numFmtId="3" fontId="14" fillId="0" borderId="31" xfId="0" applyNumberFormat="1" applyFont="1" applyBorder="1" applyAlignment="1" applyProtection="1">
      <alignment/>
      <protection locked="0"/>
    </xf>
    <xf numFmtId="0" fontId="13" fillId="0" borderId="29" xfId="0" applyFont="1" applyBorder="1" applyAlignment="1" applyProtection="1">
      <alignment vertical="top" wrapText="1"/>
      <protection locked="0"/>
    </xf>
    <xf numFmtId="0" fontId="13" fillId="0" borderId="31" xfId="0" applyFont="1" applyBorder="1" applyAlignment="1" applyProtection="1">
      <alignment vertical="top" wrapText="1"/>
      <protection locked="0"/>
    </xf>
    <xf numFmtId="3" fontId="13" fillId="0" borderId="18" xfId="0" applyNumberFormat="1" applyFont="1" applyBorder="1" applyAlignment="1" applyProtection="1">
      <alignment wrapText="1"/>
      <protection locked="0"/>
    </xf>
    <xf numFmtId="3" fontId="13" fillId="0" borderId="14" xfId="0" applyNumberFormat="1" applyFont="1" applyBorder="1" applyAlignment="1" applyProtection="1">
      <alignment wrapText="1"/>
      <protection locked="0"/>
    </xf>
    <xf numFmtId="0" fontId="9" fillId="0" borderId="34" xfId="0" applyFont="1" applyBorder="1" applyAlignment="1">
      <alignment horizontal="center" wrapText="1"/>
    </xf>
    <xf numFmtId="0" fontId="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0" fontId="17" fillId="36" borderId="35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left" vertical="top"/>
      <protection locked="0"/>
    </xf>
    <xf numFmtId="165" fontId="2" fillId="35" borderId="36" xfId="0" applyNumberFormat="1" applyFont="1" applyFill="1" applyBorder="1" applyAlignment="1" applyProtection="1">
      <alignment horizontal="center" vertical="center" wrapText="1"/>
      <protection/>
    </xf>
    <xf numFmtId="165" fontId="2" fillId="35" borderId="37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2" fillId="33" borderId="38" xfId="0" applyNumberFormat="1" applyFont="1" applyFill="1" applyBorder="1" applyAlignment="1" applyProtection="1">
      <alignment/>
      <protection/>
    </xf>
    <xf numFmtId="165" fontId="18" fillId="33" borderId="39" xfId="0" applyNumberFormat="1" applyFont="1" applyFill="1" applyBorder="1" applyAlignment="1" applyProtection="1">
      <alignment/>
      <protection/>
    </xf>
    <xf numFmtId="165" fontId="18" fillId="33" borderId="16" xfId="0" applyNumberFormat="1" applyFont="1" applyFill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0" fillId="0" borderId="40" xfId="0" applyNumberFormat="1" applyFont="1" applyFill="1" applyBorder="1" applyAlignment="1" applyProtection="1">
      <alignment/>
      <protection/>
    </xf>
    <xf numFmtId="165" fontId="13" fillId="0" borderId="26" xfId="0" applyNumberFormat="1" applyFont="1" applyBorder="1" applyAlignment="1" applyProtection="1">
      <alignment/>
      <protection locked="0"/>
    </xf>
    <xf numFmtId="165" fontId="13" fillId="0" borderId="17" xfId="0" applyNumberFormat="1" applyFont="1" applyBorder="1" applyAlignment="1" applyProtection="1">
      <alignment/>
      <protection locked="0"/>
    </xf>
    <xf numFmtId="165" fontId="0" fillId="0" borderId="41" xfId="0" applyNumberFormat="1" applyFont="1" applyFill="1" applyBorder="1" applyAlignment="1" applyProtection="1">
      <alignment/>
      <protection/>
    </xf>
    <xf numFmtId="165" fontId="13" fillId="0" borderId="42" xfId="0" applyNumberFormat="1" applyFont="1" applyBorder="1" applyAlignment="1" applyProtection="1">
      <alignment/>
      <protection locked="0"/>
    </xf>
    <xf numFmtId="165" fontId="13" fillId="0" borderId="43" xfId="0" applyNumberFormat="1" applyFont="1" applyBorder="1" applyAlignment="1" applyProtection="1">
      <alignment/>
      <protection locked="0"/>
    </xf>
    <xf numFmtId="165" fontId="2" fillId="33" borderId="44" xfId="0" applyNumberFormat="1" applyFont="1" applyFill="1" applyBorder="1" applyAlignment="1" applyProtection="1">
      <alignment/>
      <protection/>
    </xf>
    <xf numFmtId="165" fontId="18" fillId="33" borderId="45" xfId="0" applyNumberFormat="1" applyFont="1" applyFill="1" applyBorder="1" applyAlignment="1" applyProtection="1">
      <alignment/>
      <protection/>
    </xf>
    <xf numFmtId="165" fontId="18" fillId="33" borderId="46" xfId="0" applyNumberFormat="1" applyFont="1" applyFill="1" applyBorder="1" applyAlignment="1" applyProtection="1">
      <alignment/>
      <protection/>
    </xf>
    <xf numFmtId="165" fontId="0" fillId="0" borderId="47" xfId="0" applyNumberFormat="1" applyFont="1" applyFill="1" applyBorder="1" applyAlignment="1" applyProtection="1">
      <alignment/>
      <protection/>
    </xf>
    <xf numFmtId="165" fontId="2" fillId="33" borderId="48" xfId="0" applyNumberFormat="1" applyFont="1" applyFill="1" applyBorder="1" applyAlignment="1" applyProtection="1">
      <alignment/>
      <protection/>
    </xf>
    <xf numFmtId="165" fontId="2" fillId="33" borderId="49" xfId="0" applyNumberFormat="1" applyFont="1" applyFill="1" applyBorder="1" applyAlignment="1" applyProtection="1">
      <alignment horizontal="right"/>
      <protection/>
    </xf>
    <xf numFmtId="165" fontId="18" fillId="33" borderId="5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5" fontId="19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33" borderId="51" xfId="0" applyNumberFormat="1" applyFont="1" applyFill="1" applyBorder="1" applyAlignment="1">
      <alignment horizontal="center" vertical="center" wrapText="1"/>
    </xf>
    <xf numFmtId="165" fontId="2" fillId="33" borderId="52" xfId="0" applyNumberFormat="1" applyFont="1" applyFill="1" applyBorder="1" applyAlignment="1">
      <alignment horizontal="center" vertical="center" wrapText="1"/>
    </xf>
    <xf numFmtId="165" fontId="2" fillId="33" borderId="53" xfId="0" applyNumberFormat="1" applyFont="1" applyFill="1" applyBorder="1" applyAlignment="1">
      <alignment horizontal="center" vertical="center" wrapText="1"/>
    </xf>
    <xf numFmtId="1" fontId="19" fillId="37" borderId="51" xfId="0" applyNumberFormat="1" applyFont="1" applyFill="1" applyBorder="1" applyAlignment="1">
      <alignment horizontal="center" vertical="center"/>
    </xf>
    <xf numFmtId="1" fontId="19" fillId="38" borderId="52" xfId="0" applyNumberFormat="1" applyFont="1" applyFill="1" applyBorder="1" applyAlignment="1">
      <alignment horizontal="center" vertical="center"/>
    </xf>
    <xf numFmtId="1" fontId="19" fillId="37" borderId="52" xfId="0" applyNumberFormat="1" applyFont="1" applyFill="1" applyBorder="1" applyAlignment="1">
      <alignment horizontal="center" vertical="center"/>
    </xf>
    <xf numFmtId="1" fontId="19" fillId="39" borderId="52" xfId="0" applyNumberFormat="1" applyFont="1" applyFill="1" applyBorder="1" applyAlignment="1">
      <alignment horizontal="center" vertical="center"/>
    </xf>
    <xf numFmtId="1" fontId="19" fillId="37" borderId="53" xfId="0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65" fontId="19" fillId="37" borderId="0" xfId="0" applyNumberFormat="1" applyFont="1" applyFill="1" applyAlignment="1">
      <alignment/>
    </xf>
    <xf numFmtId="165" fontId="0" fillId="37" borderId="0" xfId="0" applyNumberFormat="1" applyFill="1" applyAlignment="1">
      <alignment/>
    </xf>
    <xf numFmtId="165" fontId="2" fillId="33" borderId="54" xfId="0" applyNumberFormat="1" applyFont="1" applyFill="1" applyBorder="1" applyAlignment="1">
      <alignment horizontal="center" vertical="center" wrapText="1"/>
    </xf>
    <xf numFmtId="165" fontId="2" fillId="33" borderId="55" xfId="0" applyNumberFormat="1" applyFont="1" applyFill="1" applyBorder="1" applyAlignment="1">
      <alignment horizontal="center" vertical="center" wrapText="1"/>
    </xf>
    <xf numFmtId="165" fontId="2" fillId="33" borderId="56" xfId="0" applyNumberFormat="1" applyFont="1" applyFill="1" applyBorder="1" applyAlignment="1">
      <alignment horizontal="center" vertical="center" wrapText="1"/>
    </xf>
    <xf numFmtId="165" fontId="2" fillId="0" borderId="57" xfId="0" applyNumberFormat="1" applyFont="1" applyFill="1" applyBorder="1" applyAlignment="1">
      <alignment horizontal="center" vertical="center" wrapText="1"/>
    </xf>
    <xf numFmtId="165" fontId="0" fillId="0" borderId="58" xfId="0" applyNumberFormat="1" applyBorder="1" applyAlignment="1" applyProtection="1">
      <alignment/>
      <protection/>
    </xf>
    <xf numFmtId="165" fontId="0" fillId="0" borderId="45" xfId="0" applyNumberFormat="1" applyBorder="1" applyAlignment="1" applyProtection="1">
      <alignment/>
      <protection/>
    </xf>
    <xf numFmtId="165" fontId="0" fillId="0" borderId="55" xfId="0" applyNumberFormat="1" applyBorder="1" applyAlignment="1" applyProtection="1">
      <alignment/>
      <protection/>
    </xf>
    <xf numFmtId="165" fontId="0" fillId="0" borderId="56" xfId="0" applyNumberFormat="1" applyBorder="1" applyAlignment="1" applyProtection="1">
      <alignment/>
      <protection/>
    </xf>
    <xf numFmtId="165" fontId="0" fillId="0" borderId="59" xfId="0" applyNumberFormat="1" applyBorder="1" applyAlignment="1" applyProtection="1">
      <alignment/>
      <protection/>
    </xf>
    <xf numFmtId="165" fontId="0" fillId="0" borderId="26" xfId="0" applyNumberFormat="1" applyBorder="1" applyAlignment="1" applyProtection="1">
      <alignment/>
      <protection/>
    </xf>
    <xf numFmtId="165" fontId="0" fillId="0" borderId="60" xfId="0" applyNumberFormat="1" applyBorder="1" applyAlignment="1" applyProtection="1">
      <alignment/>
      <protection/>
    </xf>
    <xf numFmtId="165" fontId="0" fillId="0" borderId="61" xfId="0" applyNumberFormat="1" applyBorder="1" applyAlignment="1" applyProtection="1">
      <alignment/>
      <protection/>
    </xf>
    <xf numFmtId="165" fontId="0" fillId="0" borderId="62" xfId="0" applyNumberFormat="1" applyBorder="1" applyAlignment="1" applyProtection="1">
      <alignment/>
      <protection/>
    </xf>
    <xf numFmtId="165" fontId="0" fillId="0" borderId="63" xfId="0" applyNumberFormat="1" applyBorder="1" applyAlignment="1" applyProtection="1">
      <alignment/>
      <protection/>
    </xf>
    <xf numFmtId="165" fontId="19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0" fillId="0" borderId="58" xfId="0" applyNumberFormat="1" applyBorder="1" applyAlignment="1">
      <alignment/>
    </xf>
    <xf numFmtId="165" fontId="0" fillId="0" borderId="64" xfId="0" applyNumberFormat="1" applyBorder="1" applyAlignment="1">
      <alignment/>
    </xf>
    <xf numFmtId="165" fontId="0" fillId="0" borderId="59" xfId="0" applyNumberFormat="1" applyBorder="1" applyAlignment="1">
      <alignment/>
    </xf>
    <xf numFmtId="165" fontId="0" fillId="0" borderId="65" xfId="0" applyNumberFormat="1" applyBorder="1" applyAlignment="1">
      <alignment/>
    </xf>
    <xf numFmtId="165" fontId="0" fillId="0" borderId="59" xfId="0" applyNumberFormat="1" applyFill="1" applyBorder="1" applyAlignment="1">
      <alignment/>
    </xf>
    <xf numFmtId="165" fontId="0" fillId="0" borderId="65" xfId="0" applyNumberFormat="1" applyFill="1" applyBorder="1" applyAlignment="1">
      <alignment/>
    </xf>
    <xf numFmtId="165" fontId="0" fillId="0" borderId="61" xfId="0" applyNumberFormat="1" applyBorder="1" applyAlignment="1">
      <alignment/>
    </xf>
    <xf numFmtId="165" fontId="0" fillId="0" borderId="66" xfId="0" applyNumberFormat="1" applyBorder="1" applyAlignment="1">
      <alignment/>
    </xf>
    <xf numFmtId="165" fontId="19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2" fillId="33" borderId="64" xfId="0" applyNumberFormat="1" applyFont="1" applyFill="1" applyBorder="1" applyAlignment="1">
      <alignment horizontal="center" vertical="center" wrapText="1"/>
    </xf>
    <xf numFmtId="165" fontId="18" fillId="33" borderId="67" xfId="0" applyNumberFormat="1" applyFont="1" applyFill="1" applyBorder="1" applyAlignment="1" applyProtection="1">
      <alignment/>
      <protection/>
    </xf>
    <xf numFmtId="0" fontId="4" fillId="40" borderId="68" xfId="0" applyFont="1" applyFill="1" applyBorder="1" applyAlignment="1">
      <alignment/>
    </xf>
    <xf numFmtId="0" fontId="4" fillId="40" borderId="68" xfId="0" applyFont="1" applyFill="1" applyBorder="1" applyAlignment="1" applyProtection="1">
      <alignment/>
      <protection/>
    </xf>
    <xf numFmtId="165" fontId="2" fillId="35" borderId="26" xfId="0" applyNumberFormat="1" applyFont="1" applyFill="1" applyBorder="1" applyAlignment="1" applyProtection="1">
      <alignment horizontal="center" vertical="center" wrapText="1"/>
      <protection/>
    </xf>
    <xf numFmtId="0" fontId="17" fillId="36" borderId="35" xfId="0" applyNumberFormat="1" applyFont="1" applyFill="1" applyBorder="1" applyAlignment="1" applyProtection="1">
      <alignment horizontal="right"/>
      <protection/>
    </xf>
    <xf numFmtId="166" fontId="2" fillId="41" borderId="69" xfId="0" applyNumberFormat="1" applyFont="1" applyFill="1" applyBorder="1" applyAlignment="1" applyProtection="1">
      <alignment horizontal="center" vertical="center" wrapText="1"/>
      <protection/>
    </xf>
    <xf numFmtId="164" fontId="18" fillId="42" borderId="70" xfId="0" applyNumberFormat="1" applyFont="1" applyFill="1" applyBorder="1" applyAlignment="1" applyProtection="1">
      <alignment/>
      <protection/>
    </xf>
    <xf numFmtId="164" fontId="13" fillId="0" borderId="71" xfId="0" applyNumberFormat="1" applyFont="1" applyBorder="1" applyAlignment="1" applyProtection="1">
      <alignment/>
      <protection/>
    </xf>
    <xf numFmtId="164" fontId="13" fillId="0" borderId="72" xfId="0" applyNumberFormat="1" applyFont="1" applyBorder="1" applyAlignment="1" applyProtection="1">
      <alignment/>
      <protection/>
    </xf>
    <xf numFmtId="164" fontId="18" fillId="42" borderId="73" xfId="0" applyNumberFormat="1" applyFont="1" applyFill="1" applyBorder="1" applyAlignment="1" applyProtection="1">
      <alignment/>
      <protection/>
    </xf>
    <xf numFmtId="164" fontId="13" fillId="0" borderId="71" xfId="0" applyNumberFormat="1" applyFont="1" applyFill="1" applyBorder="1" applyAlignment="1" applyProtection="1">
      <alignment/>
      <protection/>
    </xf>
    <xf numFmtId="164" fontId="13" fillId="0" borderId="70" xfId="0" applyNumberFormat="1" applyFont="1" applyBorder="1" applyAlignment="1" applyProtection="1">
      <alignment/>
      <protection/>
    </xf>
    <xf numFmtId="164" fontId="18" fillId="42" borderId="74" xfId="0" applyNumberFormat="1" applyFont="1" applyFill="1" applyBorder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66" fontId="18" fillId="42" borderId="70" xfId="0" applyNumberFormat="1" applyFont="1" applyFill="1" applyBorder="1" applyAlignment="1" applyProtection="1">
      <alignment/>
      <protection/>
    </xf>
    <xf numFmtId="166" fontId="18" fillId="42" borderId="73" xfId="0" applyNumberFormat="1" applyFont="1" applyFill="1" applyBorder="1" applyAlignment="1" applyProtection="1">
      <alignment/>
      <protection/>
    </xf>
    <xf numFmtId="166" fontId="18" fillId="42" borderId="74" xfId="0" applyNumberFormat="1" applyFont="1" applyFill="1" applyBorder="1" applyAlignment="1" applyProtection="1">
      <alignment/>
      <protection/>
    </xf>
    <xf numFmtId="166" fontId="20" fillId="0" borderId="71" xfId="0" applyNumberFormat="1" applyFont="1" applyBorder="1" applyAlignment="1" applyProtection="1">
      <alignment/>
      <protection/>
    </xf>
    <xf numFmtId="166" fontId="13" fillId="0" borderId="71" xfId="0" applyNumberFormat="1" applyFont="1" applyBorder="1" applyAlignment="1" applyProtection="1">
      <alignment/>
      <protection/>
    </xf>
    <xf numFmtId="166" fontId="13" fillId="0" borderId="72" xfId="0" applyNumberFormat="1" applyFont="1" applyBorder="1" applyAlignment="1" applyProtection="1">
      <alignment/>
      <protection/>
    </xf>
    <xf numFmtId="166" fontId="13" fillId="0" borderId="70" xfId="0" applyNumberFormat="1" applyFont="1" applyBorder="1" applyAlignment="1" applyProtection="1">
      <alignment/>
      <protection/>
    </xf>
    <xf numFmtId="166" fontId="0" fillId="0" borderId="75" xfId="0" applyNumberFormat="1" applyFont="1" applyFill="1" applyBorder="1" applyAlignment="1" applyProtection="1">
      <alignment/>
      <protection/>
    </xf>
    <xf numFmtId="166" fontId="0" fillId="0" borderId="76" xfId="0" applyNumberFormat="1" applyFont="1" applyFill="1" applyBorder="1" applyAlignment="1" applyProtection="1">
      <alignment/>
      <protection/>
    </xf>
    <xf numFmtId="166" fontId="0" fillId="0" borderId="75" xfId="0" applyNumberFormat="1" applyFill="1" applyBorder="1" applyAlignment="1" applyProtection="1">
      <alignment/>
      <protection/>
    </xf>
    <xf numFmtId="166" fontId="0" fillId="0" borderId="77" xfId="0" applyNumberFormat="1" applyFill="1" applyBorder="1" applyAlignment="1" applyProtection="1">
      <alignment/>
      <protection/>
    </xf>
    <xf numFmtId="166" fontId="0" fillId="0" borderId="76" xfId="0" applyNumberFormat="1" applyFill="1" applyBorder="1" applyAlignment="1" applyProtection="1">
      <alignment/>
      <protection/>
    </xf>
    <xf numFmtId="165" fontId="0" fillId="0" borderId="40" xfId="0" applyNumberFormat="1" applyFill="1" applyBorder="1" applyAlignment="1" applyProtection="1">
      <alignment/>
      <protection/>
    </xf>
    <xf numFmtId="165" fontId="13" fillId="0" borderId="78" xfId="0" applyNumberFormat="1" applyFont="1" applyBorder="1" applyAlignment="1" applyProtection="1">
      <alignment/>
      <protection locked="0"/>
    </xf>
    <xf numFmtId="166" fontId="13" fillId="0" borderId="79" xfId="0" applyNumberFormat="1" applyFont="1" applyBorder="1" applyAlignment="1" applyProtection="1">
      <alignment/>
      <protection/>
    </xf>
    <xf numFmtId="165" fontId="13" fillId="0" borderId="80" xfId="0" applyNumberFormat="1" applyFont="1" applyBorder="1" applyAlignment="1" applyProtection="1">
      <alignment/>
      <protection locked="0"/>
    </xf>
    <xf numFmtId="166" fontId="13" fillId="0" borderId="81" xfId="0" applyNumberFormat="1" applyFont="1" applyBorder="1" applyAlignment="1" applyProtection="1">
      <alignment/>
      <protection/>
    </xf>
    <xf numFmtId="164" fontId="13" fillId="0" borderId="82" xfId="0" applyNumberFormat="1" applyFont="1" applyBorder="1" applyAlignment="1" applyProtection="1">
      <alignment/>
      <protection/>
    </xf>
    <xf numFmtId="165" fontId="0" fillId="0" borderId="41" xfId="0" applyNumberFormat="1" applyFill="1" applyBorder="1" applyAlignment="1" applyProtection="1">
      <alignment/>
      <protection/>
    </xf>
    <xf numFmtId="165" fontId="0" fillId="0" borderId="83" xfId="0" applyNumberForma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84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left"/>
    </xf>
    <xf numFmtId="0" fontId="10" fillId="33" borderId="20" xfId="0" applyFont="1" applyFill="1" applyBorder="1" applyAlignment="1">
      <alignment horizontal="left"/>
    </xf>
    <xf numFmtId="0" fontId="10" fillId="33" borderId="21" xfId="0" applyFont="1" applyFill="1" applyBorder="1" applyAlignment="1">
      <alignment horizontal="left"/>
    </xf>
    <xf numFmtId="0" fontId="10" fillId="35" borderId="33" xfId="0" applyFont="1" applyFill="1" applyBorder="1" applyAlignment="1">
      <alignment horizontal="center" vertical="center" wrapText="1"/>
    </xf>
    <xf numFmtId="0" fontId="10" fillId="35" borderId="85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left" vertical="center" wrapText="1"/>
    </xf>
    <xf numFmtId="0" fontId="0" fillId="33" borderId="83" xfId="0" applyFont="1" applyFill="1" applyBorder="1" applyAlignment="1">
      <alignment horizontal="left" vertical="center"/>
    </xf>
    <xf numFmtId="0" fontId="0" fillId="33" borderId="47" xfId="0" applyFont="1" applyFill="1" applyBorder="1" applyAlignment="1">
      <alignment horizontal="left" vertical="center"/>
    </xf>
    <xf numFmtId="0" fontId="10" fillId="35" borderId="86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0" fillId="33" borderId="47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10" fillId="35" borderId="87" xfId="0" applyFont="1" applyFill="1" applyBorder="1" applyAlignment="1">
      <alignment horizontal="center" vertical="center"/>
    </xf>
    <xf numFmtId="0" fontId="10" fillId="35" borderId="85" xfId="0" applyFont="1" applyFill="1" applyBorder="1" applyAlignment="1">
      <alignment horizontal="center" vertical="center"/>
    </xf>
    <xf numFmtId="0" fontId="10" fillId="35" borderId="88" xfId="0" applyFont="1" applyFill="1" applyBorder="1" applyAlignment="1">
      <alignment horizontal="center" vertical="center"/>
    </xf>
    <xf numFmtId="0" fontId="10" fillId="35" borderId="86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left" wrapText="1"/>
    </xf>
    <xf numFmtId="0" fontId="10" fillId="33" borderId="89" xfId="0" applyFont="1" applyFill="1" applyBorder="1" applyAlignment="1">
      <alignment horizontal="left" wrapText="1"/>
    </xf>
    <xf numFmtId="0" fontId="10" fillId="33" borderId="19" xfId="0" applyFont="1" applyFill="1" applyBorder="1" applyAlignment="1">
      <alignment horizontal="left" wrapText="1"/>
    </xf>
    <xf numFmtId="0" fontId="10" fillId="33" borderId="20" xfId="0" applyFont="1" applyFill="1" applyBorder="1" applyAlignment="1">
      <alignment horizontal="left" wrapText="1"/>
    </xf>
    <xf numFmtId="0" fontId="10" fillId="33" borderId="90" xfId="0" applyFont="1" applyFill="1" applyBorder="1" applyAlignment="1">
      <alignment horizontal="left" wrapText="1"/>
    </xf>
    <xf numFmtId="0" fontId="10" fillId="33" borderId="21" xfId="0" applyFont="1" applyFill="1" applyBorder="1" applyAlignment="1">
      <alignment horizontal="left" wrapText="1"/>
    </xf>
    <xf numFmtId="0" fontId="10" fillId="33" borderId="18" xfId="0" applyFont="1" applyFill="1" applyBorder="1" applyAlignment="1">
      <alignment horizontal="left"/>
    </xf>
    <xf numFmtId="0" fontId="10" fillId="33" borderId="8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left"/>
    </xf>
    <xf numFmtId="0" fontId="10" fillId="33" borderId="90" xfId="0" applyFont="1" applyFill="1" applyBorder="1" applyAlignment="1">
      <alignment horizontal="left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84" xfId="0" applyFont="1" applyBorder="1" applyAlignment="1">
      <alignment horizontal="center" vertical="top" wrapText="1"/>
    </xf>
    <xf numFmtId="0" fontId="10" fillId="35" borderId="33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65" fontId="2" fillId="33" borderId="91" xfId="0" applyNumberFormat="1" applyFont="1" applyFill="1" applyBorder="1" applyAlignment="1">
      <alignment horizontal="left" wrapText="1"/>
    </xf>
    <xf numFmtId="165" fontId="2" fillId="33" borderId="92" xfId="0" applyNumberFormat="1" applyFont="1" applyFill="1" applyBorder="1" applyAlignment="1">
      <alignment horizontal="left" wrapText="1"/>
    </xf>
    <xf numFmtId="165" fontId="2" fillId="33" borderId="93" xfId="0" applyNumberFormat="1" applyFont="1" applyFill="1" applyBorder="1" applyAlignment="1">
      <alignment horizontal="left" wrapText="1"/>
    </xf>
    <xf numFmtId="165" fontId="2" fillId="33" borderId="94" xfId="0" applyNumberFormat="1" applyFont="1" applyFill="1" applyBorder="1" applyAlignment="1">
      <alignment horizontal="left" wrapText="1"/>
    </xf>
    <xf numFmtId="165" fontId="2" fillId="33" borderId="95" xfId="0" applyNumberFormat="1" applyFont="1" applyFill="1" applyBorder="1" applyAlignment="1">
      <alignment horizontal="left" wrapText="1"/>
    </xf>
    <xf numFmtId="165" fontId="2" fillId="33" borderId="96" xfId="0" applyNumberFormat="1" applyFont="1" applyFill="1" applyBorder="1" applyAlignment="1">
      <alignment horizontal="left" wrapText="1"/>
    </xf>
    <xf numFmtId="165" fontId="2" fillId="33" borderId="97" xfId="0" applyNumberFormat="1" applyFont="1" applyFill="1" applyBorder="1" applyAlignment="1">
      <alignment horizontal="left" wrapText="1"/>
    </xf>
    <xf numFmtId="165" fontId="2" fillId="33" borderId="98" xfId="0" applyNumberFormat="1" applyFont="1" applyFill="1" applyBorder="1" applyAlignment="1">
      <alignment horizontal="left" wrapText="1"/>
    </xf>
    <xf numFmtId="165" fontId="2" fillId="33" borderId="99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75"/>
          <c:y val="0.30875"/>
          <c:w val="0.4015"/>
          <c:h val="0.38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Aux!$A$2:$A$3</c:f>
              <c:strCache>
                <c:ptCount val="2"/>
                <c:pt idx="0">
                  <c:v>Vistas apelaciones jurado</c:v>
                </c:pt>
                <c:pt idx="1">
                  <c:v>Cuestiones de competencia</c:v>
                </c:pt>
              </c:strCache>
            </c:strRef>
          </c:cat>
          <c:val>
            <c:numLit>
              <c:ptCount val="2"/>
              <c:pt idx="0">
                <c:v>7</c:v>
              </c:pt>
              <c:pt idx="1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5"/>
          <c:y val="0.398"/>
          <c:w val="0.32975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25"/>
          <c:y val="0.2675"/>
          <c:w val="0.489"/>
          <c:h val="0.46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ptCount val="2"/>
              <c:pt idx="0">
                <c:v>42</c:v>
              </c:pt>
              <c:pt idx="1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"/>
          <c:y val="0.398"/>
          <c:w val="0.22925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25"/>
          <c:y val="0.2775"/>
          <c:w val="0.468"/>
          <c:h val="0.44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Aux!$C$2:$C$3</c:f>
              <c:strCache>
                <c:ptCount val="2"/>
                <c:pt idx="0">
                  <c:v>Dictámenes emitidos</c:v>
                </c:pt>
                <c:pt idx="1">
                  <c:v>Recursos de Casación/Revisión</c:v>
                </c:pt>
              </c:strCache>
            </c:strRef>
          </c:cat>
          <c:val>
            <c:numLit>
              <c:ptCount val="2"/>
              <c:pt idx="0">
                <c:v>23</c:v>
              </c:pt>
              <c:pt idx="1">
                <c:v>10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5"/>
          <c:y val="0.3245"/>
          <c:w val="0.25375"/>
          <c:h val="0.3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"/>
          <c:y val="0.29875"/>
          <c:w val="0.42325"/>
          <c:h val="0.4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Aux!$D$2:$D$6</c:f>
              <c:strCache>
                <c:ptCount val="5"/>
                <c:pt idx="0">
                  <c:v>Informes de competencia</c:v>
                </c:pt>
                <c:pt idx="1">
                  <c:v>Derechos fundamentales</c:v>
                </c:pt>
                <c:pt idx="2">
                  <c:v>Materia electoral</c:v>
                </c:pt>
                <c:pt idx="3">
                  <c:v>Otros procedimientos</c:v>
                </c:pt>
                <c:pt idx="4">
                  <c:v>Vistas asistidas</c:v>
                </c:pt>
              </c:strCache>
            </c:strRef>
          </c:cat>
          <c:val>
            <c:numLit>
              <c:ptCount val="5"/>
              <c:pt idx="0">
                <c:v>795</c:v>
              </c:pt>
              <c:pt idx="1">
                <c:v>41</c:v>
              </c:pt>
              <c:pt idx="2">
                <c:v>1</c:v>
              </c:pt>
              <c:pt idx="3">
                <c:v>233</c:v>
              </c:pt>
              <c:pt idx="4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75"/>
          <c:y val="0.246"/>
          <c:w val="0.3035"/>
          <c:h val="0.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"/>
          <c:y val="0.29875"/>
          <c:w val="0.4235"/>
          <c:h val="0.4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Aux!$E$2:$E$5</c:f>
              <c:strCache>
                <c:ptCount val="4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</c:strCache>
            </c:strRef>
          </c:cat>
          <c:val>
            <c:numLit>
              <c:ptCount val="4"/>
              <c:pt idx="0">
                <c:v>17</c:v>
              </c:pt>
              <c:pt idx="1">
                <c:v>3</c:v>
              </c:pt>
              <c:pt idx="2">
                <c:v>3</c:v>
              </c:pt>
              <c:pt idx="3">
                <c:v>15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75"/>
          <c:y val="0.2985"/>
          <c:w val="0.3035"/>
          <c:h val="0.3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"/>
          <c:y val="0.29875"/>
          <c:w val="0.41975"/>
          <c:h val="0.3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Aux!$H$2:$H$3</c:f>
              <c:strCache>
                <c:ptCount val="2"/>
                <c:pt idx="0">
                  <c:v>Expedientes disciplinarios</c:v>
                </c:pt>
                <c:pt idx="1">
                  <c:v>Otros</c:v>
                </c:pt>
              </c:strCache>
            </c:strRef>
          </c:cat>
          <c:val>
            <c:numLit>
              <c:ptCount val="2"/>
              <c:pt idx="0">
                <c:v>4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5"/>
          <c:y val="0.398"/>
          <c:w val="0.313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6</xdr:row>
      <xdr:rowOff>76200</xdr:rowOff>
    </xdr:from>
    <xdr:to>
      <xdr:col>6</xdr:col>
      <xdr:colOff>114300</xdr:colOff>
      <xdr:row>17</xdr:row>
      <xdr:rowOff>95250</xdr:rowOff>
    </xdr:to>
    <xdr:graphicFrame>
      <xdr:nvGraphicFramePr>
        <xdr:cNvPr id="1" name="graficoPenal"/>
        <xdr:cNvGraphicFramePr/>
      </xdr:nvGraphicFramePr>
      <xdr:xfrm>
        <a:off x="1266825" y="1143000"/>
        <a:ext cx="44481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6</xdr:row>
      <xdr:rowOff>76200</xdr:rowOff>
    </xdr:from>
    <xdr:to>
      <xdr:col>12</xdr:col>
      <xdr:colOff>85725</xdr:colOff>
      <xdr:row>17</xdr:row>
      <xdr:rowOff>95250</xdr:rowOff>
    </xdr:to>
    <xdr:graphicFrame>
      <xdr:nvGraphicFramePr>
        <xdr:cNvPr id="2" name="graficoAforamientos"/>
        <xdr:cNvGraphicFramePr/>
      </xdr:nvGraphicFramePr>
      <xdr:xfrm>
        <a:off x="8058150" y="1143000"/>
        <a:ext cx="44481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733425</xdr:colOff>
      <xdr:row>6</xdr:row>
      <xdr:rowOff>76200</xdr:rowOff>
    </xdr:from>
    <xdr:to>
      <xdr:col>17</xdr:col>
      <xdr:colOff>1676400</xdr:colOff>
      <xdr:row>17</xdr:row>
      <xdr:rowOff>95250</xdr:rowOff>
    </xdr:to>
    <xdr:graphicFrame>
      <xdr:nvGraphicFramePr>
        <xdr:cNvPr id="3" name="graficoCivil"/>
        <xdr:cNvGraphicFramePr/>
      </xdr:nvGraphicFramePr>
      <xdr:xfrm>
        <a:off x="14097000" y="1143000"/>
        <a:ext cx="44386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771525</xdr:colOff>
      <xdr:row>6</xdr:row>
      <xdr:rowOff>76200</xdr:rowOff>
    </xdr:from>
    <xdr:to>
      <xdr:col>25</xdr:col>
      <xdr:colOff>571500</xdr:colOff>
      <xdr:row>17</xdr:row>
      <xdr:rowOff>95250</xdr:rowOff>
    </xdr:to>
    <xdr:graphicFrame>
      <xdr:nvGraphicFramePr>
        <xdr:cNvPr id="4" name="graficoContenciosoAdministrativo"/>
        <xdr:cNvGraphicFramePr/>
      </xdr:nvGraphicFramePr>
      <xdr:xfrm>
        <a:off x="21078825" y="1143000"/>
        <a:ext cx="444817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581025</xdr:colOff>
      <xdr:row>6</xdr:row>
      <xdr:rowOff>76200</xdr:rowOff>
    </xdr:from>
    <xdr:to>
      <xdr:col>34</xdr:col>
      <xdr:colOff>857250</xdr:colOff>
      <xdr:row>17</xdr:row>
      <xdr:rowOff>95250</xdr:rowOff>
    </xdr:to>
    <xdr:graphicFrame>
      <xdr:nvGraphicFramePr>
        <xdr:cNvPr id="5" name="graficoLaboral"/>
        <xdr:cNvGraphicFramePr/>
      </xdr:nvGraphicFramePr>
      <xdr:xfrm>
        <a:off x="29203650" y="1143000"/>
        <a:ext cx="4448175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52</xdr:col>
      <xdr:colOff>85725</xdr:colOff>
      <xdr:row>6</xdr:row>
      <xdr:rowOff>76200</xdr:rowOff>
    </xdr:from>
    <xdr:to>
      <xdr:col>55</xdr:col>
      <xdr:colOff>161925</xdr:colOff>
      <xdr:row>17</xdr:row>
      <xdr:rowOff>95250</xdr:rowOff>
    </xdr:to>
    <xdr:graphicFrame>
      <xdr:nvGraphicFramePr>
        <xdr:cNvPr id="6" name="graficoGubernativa"/>
        <xdr:cNvGraphicFramePr/>
      </xdr:nvGraphicFramePr>
      <xdr:xfrm>
        <a:off x="48768000" y="1143000"/>
        <a:ext cx="4438650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RowColHeaders="0" tabSelected="1" zoomScalePageLayoutView="0" workbookViewId="0" topLeftCell="A1">
      <selection activeCell="B11" sqref="B11"/>
    </sheetView>
  </sheetViews>
  <sheetFormatPr defaultColWidth="11.421875" defaultRowHeight="12.75"/>
  <cols>
    <col min="1" max="1" width="2.28125" style="0" customWidth="1"/>
    <col min="2" max="2" width="14.00390625" style="0" customWidth="1"/>
    <col min="3" max="3" width="40.7109375" style="0" customWidth="1"/>
    <col min="4" max="4" width="1.8515625" style="0" customWidth="1"/>
    <col min="5" max="5" width="2.7109375" style="0" customWidth="1"/>
    <col min="6" max="6" width="51.8515625" style="0" customWidth="1"/>
  </cols>
  <sheetData>
    <row r="1" spans="1:6" ht="12.75">
      <c r="A1" s="2"/>
      <c r="B1" s="2"/>
      <c r="C1" s="2"/>
      <c r="D1" s="2"/>
      <c r="E1" s="2"/>
      <c r="F1" s="2"/>
    </row>
    <row r="2" spans="1:6" s="14" customFormat="1" ht="18" customHeight="1">
      <c r="A2" s="12"/>
      <c r="B2" s="15" t="s">
        <v>49</v>
      </c>
      <c r="C2" s="13"/>
      <c r="D2" s="12"/>
      <c r="E2" s="12"/>
      <c r="F2" s="12"/>
    </row>
    <row r="3" spans="1:6" ht="14.25" customHeight="1" thickBot="1">
      <c r="A3" s="3"/>
      <c r="B3" s="3"/>
      <c r="C3" s="3"/>
      <c r="D3" s="3"/>
      <c r="E3" s="3"/>
      <c r="F3" s="3"/>
    </row>
    <row r="4" spans="1:6" ht="19.5" thickTop="1">
      <c r="A4" s="3"/>
      <c r="B4" s="4" t="s">
        <v>52</v>
      </c>
      <c r="C4" s="5" t="s">
        <v>437</v>
      </c>
      <c r="D4" s="3"/>
      <c r="E4" s="3"/>
      <c r="F4" s="3"/>
    </row>
    <row r="5" spans="1:6" ht="19.5" thickBot="1">
      <c r="A5" s="3"/>
      <c r="B5" s="6" t="s">
        <v>50</v>
      </c>
      <c r="C5" s="7">
        <v>2013</v>
      </c>
      <c r="D5" s="3"/>
      <c r="E5" s="3"/>
      <c r="F5" s="3"/>
    </row>
    <row r="6" spans="1:6" ht="9" customHeight="1" thickTop="1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ht="12.75">
      <c r="A8" s="2"/>
    </row>
    <row r="9" ht="12.75">
      <c r="A9" s="2"/>
    </row>
    <row r="10" ht="4.5" customHeight="1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 customHeight="1">
      <c r="A18" s="2"/>
    </row>
    <row r="19" ht="6" customHeight="1">
      <c r="A19" s="9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spans="1:8" ht="12.75">
      <c r="A26" s="2"/>
      <c r="B26" s="8"/>
      <c r="C26" s="8"/>
      <c r="D26" s="2"/>
      <c r="E26" s="2"/>
      <c r="F26" s="2"/>
      <c r="G26" s="2"/>
      <c r="H26" s="2"/>
    </row>
    <row r="27" spans="1:8" ht="12.75">
      <c r="A27" s="2"/>
      <c r="B27" s="8"/>
      <c r="C27" s="8"/>
      <c r="D27" s="10"/>
      <c r="E27" s="10"/>
      <c r="F27" s="11"/>
      <c r="G27" s="2"/>
      <c r="H27" s="2"/>
    </row>
    <row r="28" spans="1:8" ht="12.75">
      <c r="A28" s="2"/>
      <c r="B28" s="191"/>
      <c r="C28" s="191"/>
      <c r="D28" s="2"/>
      <c r="E28" s="2"/>
      <c r="F28" s="11"/>
      <c r="G28" s="8"/>
      <c r="H28" s="2"/>
    </row>
  </sheetData>
  <sheetProtection selectLockedCells="1"/>
  <mergeCells count="1">
    <mergeCell ref="B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5"/>
  <sheetViews>
    <sheetView showGridLines="0" showRowColHeaders="0" zoomScalePageLayoutView="0" workbookViewId="0" topLeftCell="A1">
      <selection activeCell="B8" sqref="B8"/>
    </sheetView>
  </sheetViews>
  <sheetFormatPr defaultColWidth="11.421875" defaultRowHeight="12.75"/>
  <cols>
    <col min="1" max="1" width="2.7109375" style="0" customWidth="1"/>
    <col min="2" max="2" width="58.140625" style="0" customWidth="1"/>
  </cols>
  <sheetData>
    <row r="1" ht="6" customHeight="1"/>
    <row r="2" ht="5.25" customHeight="1"/>
    <row r="3" ht="18" customHeight="1">
      <c r="B3" s="53" t="s">
        <v>76</v>
      </c>
    </row>
    <row r="4" ht="6.75" customHeight="1"/>
    <row r="6" ht="12.75">
      <c r="B6" s="54" t="s">
        <v>77</v>
      </c>
    </row>
    <row r="7" ht="8.25" customHeight="1"/>
    <row r="8" ht="12.75">
      <c r="B8" s="55" t="s">
        <v>78</v>
      </c>
    </row>
    <row r="9" ht="12.75">
      <c r="B9" s="55" t="s">
        <v>79</v>
      </c>
    </row>
    <row r="10" ht="12.75">
      <c r="B10" s="55" t="s">
        <v>80</v>
      </c>
    </row>
    <row r="11" ht="12.75">
      <c r="B11" s="55" t="s">
        <v>81</v>
      </c>
    </row>
    <row r="12" ht="12.75">
      <c r="B12" s="55" t="s">
        <v>82</v>
      </c>
    </row>
    <row r="13" ht="12.75">
      <c r="B13" s="55" t="s">
        <v>83</v>
      </c>
    </row>
    <row r="14" ht="12.75">
      <c r="B14" s="55" t="s">
        <v>84</v>
      </c>
    </row>
    <row r="15" ht="12.75">
      <c r="B15" s="55" t="s">
        <v>85</v>
      </c>
    </row>
  </sheetData>
  <sheetProtection/>
  <hyperlinks>
    <hyperlink ref="B8" location="ActividadPenal" display="Actividad en materia penal"/>
    <hyperlink ref="B9" location="Aforamientos" display="Aforamientos"/>
    <hyperlink ref="B10" location="ActividadCivil" display="Actividad en materia civil"/>
    <hyperlink ref="B11" location="ActividadContAdmin" display="Actividad en materia contencioso-administrativa"/>
    <hyperlink ref="B12" location="ActividadLaboral" display="Actividad en materia laboral"/>
    <hyperlink ref="B14" location="DiligPrePenDestino" display="Diligencias preprocesales penales (Destino)"/>
    <hyperlink ref="B15" location="ActividadGubernativa" display="Actividad gubernativa"/>
    <hyperlink ref="B13" location="DiligPrePenOrigen" display="Diligencias preprocesales penales (Origen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1"/>
  <sheetViews>
    <sheetView showGridLines="0" showRowColHeaders="0" zoomScalePageLayoutView="0" workbookViewId="0" topLeftCell="A10">
      <selection activeCell="C70" sqref="C70"/>
    </sheetView>
  </sheetViews>
  <sheetFormatPr defaultColWidth="11.421875" defaultRowHeight="12.75"/>
  <cols>
    <col min="1" max="1" width="1.57421875" style="0" customWidth="1"/>
    <col min="2" max="2" width="30.421875" style="0" customWidth="1"/>
    <col min="3" max="3" width="42.140625" style="0" customWidth="1"/>
    <col min="4" max="4" width="27.28125" style="0" customWidth="1"/>
    <col min="5" max="6" width="10.421875" style="0" customWidth="1"/>
    <col min="7" max="7" width="12.00390625" style="0" customWidth="1"/>
    <col min="9" max="9" width="17.7109375" style="0" customWidth="1"/>
    <col min="13" max="13" width="4.8515625" style="0" customWidth="1"/>
  </cols>
  <sheetData>
    <row r="1" ht="12.75">
      <c r="F1" s="2"/>
    </row>
    <row r="2" ht="13.5" thickBot="1">
      <c r="F2" s="2"/>
    </row>
    <row r="3" spans="2:14" ht="14.25" thickBot="1" thickTop="1">
      <c r="B3" s="192" t="s">
        <v>0</v>
      </c>
      <c r="C3" s="193"/>
      <c r="D3" s="194"/>
      <c r="E3" s="157">
        <f>ANYO_MEMORIA</f>
        <v>2013</v>
      </c>
      <c r="F3" s="158">
        <f>E3-1</f>
        <v>2012</v>
      </c>
      <c r="G3" s="157" t="s">
        <v>86</v>
      </c>
      <c r="H3" s="87"/>
      <c r="I3" s="114" t="s">
        <v>51</v>
      </c>
      <c r="J3" s="16"/>
      <c r="K3" s="17"/>
      <c r="L3" s="17"/>
      <c r="M3" s="17"/>
      <c r="N3" s="17"/>
    </row>
    <row r="4" spans="2:14" ht="13.5" thickTop="1">
      <c r="B4" s="199" t="s">
        <v>53</v>
      </c>
      <c r="C4" s="59" t="s">
        <v>1</v>
      </c>
      <c r="D4" s="60"/>
      <c r="E4" s="85">
        <v>48</v>
      </c>
      <c r="F4" s="85">
        <v>29</v>
      </c>
      <c r="G4" s="64">
        <f>IF(IF(F4="S/D",0,F4)&lt;&gt;0,(E4-F4)/F4,0)</f>
        <v>0.6551724137931034</v>
      </c>
      <c r="H4" s="18"/>
      <c r="I4" s="115"/>
      <c r="J4" s="19"/>
      <c r="K4" s="216"/>
      <c r="L4" s="217"/>
      <c r="M4" s="217"/>
      <c r="N4" s="217"/>
    </row>
    <row r="5" spans="2:14" ht="14.25" customHeight="1">
      <c r="B5" s="200"/>
      <c r="C5" s="23" t="s">
        <v>2</v>
      </c>
      <c r="D5" s="24"/>
      <c r="E5" s="86">
        <v>0</v>
      </c>
      <c r="F5" s="86">
        <v>0</v>
      </c>
      <c r="G5" s="65">
        <f aca="true" t="shared" si="0" ref="G5:G34">IF(IF(F5="S/D",0,F5)&lt;&gt;0,(E5-F5)/F5,0)</f>
        <v>0</v>
      </c>
      <c r="H5" s="18"/>
      <c r="I5" s="115"/>
      <c r="J5" s="19"/>
      <c r="K5" s="17"/>
      <c r="L5" s="17"/>
      <c r="M5" s="17"/>
      <c r="N5" s="17"/>
    </row>
    <row r="6" spans="2:14" ht="14.25" customHeight="1">
      <c r="B6" s="200"/>
      <c r="C6" s="23" t="s">
        <v>3</v>
      </c>
      <c r="D6" s="24"/>
      <c r="E6" s="74">
        <v>47</v>
      </c>
      <c r="F6" s="74">
        <v>31</v>
      </c>
      <c r="G6" s="65">
        <f t="shared" si="0"/>
        <v>0.5161290322580645</v>
      </c>
      <c r="H6" s="18"/>
      <c r="I6" s="115"/>
      <c r="J6" s="19"/>
      <c r="K6" s="216"/>
      <c r="L6" s="217"/>
      <c r="M6" s="17"/>
      <c r="N6" s="17"/>
    </row>
    <row r="7" spans="2:14" ht="14.25" customHeight="1">
      <c r="B7" s="200"/>
      <c r="C7" s="23" t="s">
        <v>4</v>
      </c>
      <c r="D7" s="24"/>
      <c r="E7" s="74">
        <v>5</v>
      </c>
      <c r="F7" s="74">
        <v>7</v>
      </c>
      <c r="G7" s="65">
        <f t="shared" si="0"/>
        <v>-0.2857142857142857</v>
      </c>
      <c r="H7" s="18"/>
      <c r="I7" s="115"/>
      <c r="J7" s="19"/>
      <c r="K7" s="17"/>
      <c r="L7" s="17"/>
      <c r="M7" s="17"/>
      <c r="N7" s="17"/>
    </row>
    <row r="8" spans="2:14" ht="14.25" customHeight="1">
      <c r="B8" s="200"/>
      <c r="C8" s="23" t="s">
        <v>5</v>
      </c>
      <c r="D8" s="24"/>
      <c r="E8" s="74">
        <v>6</v>
      </c>
      <c r="F8" s="74">
        <v>5</v>
      </c>
      <c r="G8" s="65">
        <f t="shared" si="0"/>
        <v>0.2</v>
      </c>
      <c r="H8" s="18"/>
      <c r="I8" s="115"/>
      <c r="J8" s="19"/>
      <c r="K8" s="216"/>
      <c r="L8" s="217"/>
      <c r="M8" s="17"/>
      <c r="N8" s="17"/>
    </row>
    <row r="9" spans="2:14" ht="14.25" customHeight="1">
      <c r="B9" s="200"/>
      <c r="C9" s="23" t="s">
        <v>6</v>
      </c>
      <c r="D9" s="24"/>
      <c r="E9" s="74">
        <v>0</v>
      </c>
      <c r="F9" s="74">
        <v>0</v>
      </c>
      <c r="G9" s="65">
        <f t="shared" si="0"/>
        <v>0</v>
      </c>
      <c r="H9" s="18"/>
      <c r="I9" s="115"/>
      <c r="J9" s="17"/>
      <c r="K9" s="17"/>
      <c r="L9" s="17"/>
      <c r="M9" s="17"/>
      <c r="N9" s="17"/>
    </row>
    <row r="10" spans="2:14" ht="14.25" customHeight="1">
      <c r="B10" s="200"/>
      <c r="C10" s="201" t="s">
        <v>7</v>
      </c>
      <c r="D10" s="25" t="s">
        <v>8</v>
      </c>
      <c r="E10" s="74">
        <v>7</v>
      </c>
      <c r="F10" s="74">
        <v>8</v>
      </c>
      <c r="G10" s="65">
        <f t="shared" si="0"/>
        <v>-0.125</v>
      </c>
      <c r="H10" s="18"/>
      <c r="I10" s="115"/>
      <c r="J10" s="17"/>
      <c r="K10" s="17"/>
      <c r="L10" s="17"/>
      <c r="M10" s="17"/>
      <c r="N10" s="17"/>
    </row>
    <row r="11" spans="2:14" ht="14.25" customHeight="1">
      <c r="B11" s="200"/>
      <c r="C11" s="202"/>
      <c r="D11" s="26" t="s">
        <v>9</v>
      </c>
      <c r="E11" s="74">
        <v>6</v>
      </c>
      <c r="F11" s="74">
        <v>6</v>
      </c>
      <c r="G11" s="65">
        <f t="shared" si="0"/>
        <v>0</v>
      </c>
      <c r="H11" s="19"/>
      <c r="I11" s="115"/>
      <c r="J11" s="17"/>
      <c r="K11" s="17"/>
      <c r="L11" s="17"/>
      <c r="M11" s="17"/>
      <c r="N11" s="17"/>
    </row>
    <row r="12" spans="2:14" ht="14.25" customHeight="1">
      <c r="B12" s="200"/>
      <c r="C12" s="202"/>
      <c r="D12" s="26" t="s">
        <v>10</v>
      </c>
      <c r="E12" s="74">
        <v>1</v>
      </c>
      <c r="F12" s="74">
        <v>2</v>
      </c>
      <c r="G12" s="65">
        <f t="shared" si="0"/>
        <v>-0.5</v>
      </c>
      <c r="H12" s="19"/>
      <c r="I12" s="115"/>
      <c r="J12" s="17"/>
      <c r="K12" s="17"/>
      <c r="L12" s="17"/>
      <c r="M12" s="17"/>
      <c r="N12" s="17"/>
    </row>
    <row r="13" spans="2:14" ht="14.25" customHeight="1">
      <c r="B13" s="200"/>
      <c r="C13" s="202"/>
      <c r="D13" s="26" t="s">
        <v>11</v>
      </c>
      <c r="E13" s="74">
        <v>0</v>
      </c>
      <c r="F13" s="74">
        <v>0</v>
      </c>
      <c r="G13" s="65">
        <f t="shared" si="0"/>
        <v>0</v>
      </c>
      <c r="H13" s="18"/>
      <c r="I13" s="115"/>
      <c r="J13" s="17"/>
      <c r="K13" s="17"/>
      <c r="L13" s="17"/>
      <c r="M13" s="17"/>
      <c r="N13" s="17"/>
    </row>
    <row r="14" spans="2:14" ht="12.75">
      <c r="B14" s="200"/>
      <c r="C14" s="202"/>
      <c r="D14" s="26" t="s">
        <v>9</v>
      </c>
      <c r="E14" s="74">
        <v>0</v>
      </c>
      <c r="F14" s="74">
        <v>0</v>
      </c>
      <c r="G14" s="65">
        <f t="shared" si="0"/>
        <v>0</v>
      </c>
      <c r="H14" s="19"/>
      <c r="I14" s="115"/>
      <c r="J14" s="17"/>
      <c r="K14" s="17"/>
      <c r="L14" s="17"/>
      <c r="M14" s="17"/>
      <c r="N14" s="17"/>
    </row>
    <row r="15" spans="2:14" ht="14.25" customHeight="1">
      <c r="B15" s="200"/>
      <c r="C15" s="203"/>
      <c r="D15" s="26" t="s">
        <v>10</v>
      </c>
      <c r="E15" s="74">
        <v>0</v>
      </c>
      <c r="F15" s="74">
        <v>0</v>
      </c>
      <c r="G15" s="65">
        <f t="shared" si="0"/>
        <v>0</v>
      </c>
      <c r="H15" s="19"/>
      <c r="I15" s="115"/>
      <c r="J15" s="17"/>
      <c r="K15" s="17"/>
      <c r="L15" s="17"/>
      <c r="M15" s="17"/>
      <c r="N15" s="17"/>
    </row>
    <row r="16" spans="2:14" ht="14.25" customHeight="1">
      <c r="B16" s="200"/>
      <c r="C16" s="23" t="s">
        <v>12</v>
      </c>
      <c r="D16" s="24"/>
      <c r="E16" s="74">
        <v>7</v>
      </c>
      <c r="F16" s="74">
        <v>8</v>
      </c>
      <c r="G16" s="65">
        <f t="shared" si="0"/>
        <v>-0.125</v>
      </c>
      <c r="H16" s="18"/>
      <c r="I16" s="115"/>
      <c r="J16" s="17"/>
      <c r="K16" s="17"/>
      <c r="L16" s="17"/>
      <c r="M16" s="17"/>
      <c r="N16" s="17"/>
    </row>
    <row r="17" spans="2:14" ht="14.25" customHeight="1">
      <c r="B17" s="200"/>
      <c r="C17" s="23" t="s">
        <v>13</v>
      </c>
      <c r="D17" s="24"/>
      <c r="E17" s="74">
        <v>0</v>
      </c>
      <c r="F17" s="74">
        <v>0</v>
      </c>
      <c r="G17" s="65">
        <f t="shared" si="0"/>
        <v>0</v>
      </c>
      <c r="H17" s="18"/>
      <c r="I17" s="18"/>
      <c r="J17" s="17"/>
      <c r="K17" s="17"/>
      <c r="L17" s="17"/>
      <c r="M17" s="17"/>
      <c r="N17" s="17"/>
    </row>
    <row r="18" spans="2:14" ht="14.25" customHeight="1" thickBot="1">
      <c r="B18" s="200"/>
      <c r="C18" s="61" t="s">
        <v>14</v>
      </c>
      <c r="D18" s="62"/>
      <c r="E18" s="75">
        <v>6</v>
      </c>
      <c r="F18" s="75">
        <v>10</v>
      </c>
      <c r="G18" s="66">
        <f t="shared" si="0"/>
        <v>-0.4</v>
      </c>
      <c r="H18" s="18"/>
      <c r="I18" s="18"/>
      <c r="J18" s="17"/>
      <c r="K18" s="17"/>
      <c r="L18" s="17"/>
      <c r="M18" s="17"/>
      <c r="N18" s="17"/>
    </row>
    <row r="19" spans="2:14" ht="13.5" thickTop="1">
      <c r="B19" s="199" t="s">
        <v>54</v>
      </c>
      <c r="C19" s="27" t="s">
        <v>1</v>
      </c>
      <c r="D19" s="28"/>
      <c r="E19" s="73">
        <v>24</v>
      </c>
      <c r="F19" s="73">
        <v>33</v>
      </c>
      <c r="G19" s="64">
        <f t="shared" si="0"/>
        <v>-0.2727272727272727</v>
      </c>
      <c r="H19" s="18"/>
      <c r="I19" s="18"/>
      <c r="J19" s="17"/>
      <c r="K19" s="17"/>
      <c r="L19" s="17"/>
      <c r="M19" s="17"/>
      <c r="N19" s="17"/>
    </row>
    <row r="20" spans="2:14" ht="14.25" customHeight="1">
      <c r="B20" s="200"/>
      <c r="C20" s="29" t="s">
        <v>15</v>
      </c>
      <c r="D20" s="30"/>
      <c r="E20" s="74">
        <v>23</v>
      </c>
      <c r="F20" s="74">
        <v>33</v>
      </c>
      <c r="G20" s="65">
        <f t="shared" si="0"/>
        <v>-0.30303030303030304</v>
      </c>
      <c r="H20" s="18"/>
      <c r="I20" s="18"/>
      <c r="J20" s="17"/>
      <c r="K20" s="17"/>
      <c r="L20" s="17"/>
      <c r="M20" s="17"/>
      <c r="N20" s="17"/>
    </row>
    <row r="21" spans="2:14" ht="14.25" customHeight="1">
      <c r="B21" s="200"/>
      <c r="C21" s="29" t="s">
        <v>16</v>
      </c>
      <c r="D21" s="30"/>
      <c r="E21" s="74">
        <v>0</v>
      </c>
      <c r="F21" s="74">
        <v>0</v>
      </c>
      <c r="G21" s="65">
        <f t="shared" si="0"/>
        <v>0</v>
      </c>
      <c r="H21" s="18"/>
      <c r="I21" s="18"/>
      <c r="J21" s="17"/>
      <c r="K21" s="17"/>
      <c r="L21" s="17"/>
      <c r="M21" s="17"/>
      <c r="N21" s="17"/>
    </row>
    <row r="22" spans="2:14" ht="14.25" customHeight="1" thickBot="1">
      <c r="B22" s="204"/>
      <c r="C22" s="31" t="s">
        <v>17</v>
      </c>
      <c r="D22" s="32"/>
      <c r="E22" s="75">
        <v>10</v>
      </c>
      <c r="F22" s="75">
        <v>9</v>
      </c>
      <c r="G22" s="66">
        <f t="shared" si="0"/>
        <v>0.1111111111111111</v>
      </c>
      <c r="H22" s="18"/>
      <c r="I22" s="18"/>
      <c r="J22" s="17"/>
      <c r="K22" s="17"/>
      <c r="L22" s="17"/>
      <c r="M22" s="17"/>
      <c r="N22" s="17"/>
    </row>
    <row r="23" spans="2:14" ht="13.5" thickTop="1">
      <c r="B23" s="199" t="s">
        <v>55</v>
      </c>
      <c r="C23" s="27" t="s">
        <v>18</v>
      </c>
      <c r="D23" s="28"/>
      <c r="E23" s="73">
        <v>795</v>
      </c>
      <c r="F23" s="73">
        <v>1061</v>
      </c>
      <c r="G23" s="64">
        <f t="shared" si="0"/>
        <v>-0.25070688030160226</v>
      </c>
      <c r="H23" s="18"/>
      <c r="I23" s="18"/>
      <c r="J23" s="17"/>
      <c r="K23" s="17"/>
      <c r="L23" s="17"/>
      <c r="M23" s="17"/>
      <c r="N23" s="17"/>
    </row>
    <row r="24" spans="2:14" ht="14.25" customHeight="1">
      <c r="B24" s="200"/>
      <c r="C24" s="29" t="s">
        <v>19</v>
      </c>
      <c r="D24" s="30"/>
      <c r="E24" s="74">
        <v>41</v>
      </c>
      <c r="F24" s="74">
        <v>12</v>
      </c>
      <c r="G24" s="65">
        <f t="shared" si="0"/>
        <v>2.4166666666666665</v>
      </c>
      <c r="H24" s="18"/>
      <c r="I24" s="18"/>
      <c r="J24" s="17"/>
      <c r="K24" s="17"/>
      <c r="L24" s="17"/>
      <c r="M24" s="17"/>
      <c r="N24" s="17"/>
    </row>
    <row r="25" spans="2:14" ht="14.25" customHeight="1">
      <c r="B25" s="200"/>
      <c r="C25" s="29" t="s">
        <v>20</v>
      </c>
      <c r="D25" s="30"/>
      <c r="E25" s="74">
        <v>1</v>
      </c>
      <c r="F25" s="74">
        <v>1</v>
      </c>
      <c r="G25" s="65">
        <f t="shared" si="0"/>
        <v>0</v>
      </c>
      <c r="H25" s="18"/>
      <c r="I25" s="18"/>
      <c r="J25" s="17"/>
      <c r="K25" s="17"/>
      <c r="L25" s="17"/>
      <c r="M25" s="17"/>
      <c r="N25" s="17"/>
    </row>
    <row r="26" spans="2:14" ht="14.25" customHeight="1">
      <c r="B26" s="200"/>
      <c r="C26" s="29" t="s">
        <v>21</v>
      </c>
      <c r="D26" s="30"/>
      <c r="E26" s="74">
        <v>233</v>
      </c>
      <c r="F26" s="74">
        <v>289</v>
      </c>
      <c r="G26" s="65">
        <f t="shared" si="0"/>
        <v>-0.19377162629757785</v>
      </c>
      <c r="H26" s="18"/>
      <c r="I26" s="18"/>
      <c r="J26" s="17"/>
      <c r="K26" s="17"/>
      <c r="L26" s="17"/>
      <c r="M26" s="17"/>
      <c r="N26" s="17"/>
    </row>
    <row r="27" spans="2:14" ht="14.25" customHeight="1">
      <c r="B27" s="200"/>
      <c r="C27" s="29" t="s">
        <v>16</v>
      </c>
      <c r="D27" s="30"/>
      <c r="E27" s="74">
        <v>1</v>
      </c>
      <c r="F27" s="74">
        <v>5</v>
      </c>
      <c r="G27" s="65">
        <f t="shared" si="0"/>
        <v>-0.8</v>
      </c>
      <c r="H27" s="18"/>
      <c r="I27" s="18"/>
      <c r="J27" s="17"/>
      <c r="K27" s="17"/>
      <c r="L27" s="17"/>
      <c r="M27" s="17"/>
      <c r="N27" s="17"/>
    </row>
    <row r="28" spans="2:14" ht="14.25" customHeight="1" thickBot="1">
      <c r="B28" s="200"/>
      <c r="C28" s="31" t="s">
        <v>22</v>
      </c>
      <c r="D28" s="32"/>
      <c r="E28" s="75">
        <v>0</v>
      </c>
      <c r="F28" s="75">
        <v>0</v>
      </c>
      <c r="G28" s="66">
        <f t="shared" si="0"/>
        <v>0</v>
      </c>
      <c r="H28" s="18"/>
      <c r="I28" s="18"/>
      <c r="J28" s="17"/>
      <c r="K28" s="17"/>
      <c r="L28" s="17"/>
      <c r="M28" s="17"/>
      <c r="N28" s="17"/>
    </row>
    <row r="29" spans="2:14" ht="13.5" thickTop="1">
      <c r="B29" s="199" t="s">
        <v>56</v>
      </c>
      <c r="C29" s="27" t="s">
        <v>18</v>
      </c>
      <c r="D29" s="28"/>
      <c r="E29" s="73">
        <v>17</v>
      </c>
      <c r="F29" s="73">
        <v>20</v>
      </c>
      <c r="G29" s="64">
        <f t="shared" si="0"/>
        <v>-0.15</v>
      </c>
      <c r="H29" s="18"/>
      <c r="I29" s="18"/>
      <c r="J29" s="17"/>
      <c r="K29" s="17"/>
      <c r="L29" s="17"/>
      <c r="M29" s="17"/>
      <c r="N29" s="17"/>
    </row>
    <row r="30" spans="2:14" ht="14.25" customHeight="1">
      <c r="B30" s="200"/>
      <c r="C30" s="201" t="s">
        <v>23</v>
      </c>
      <c r="D30" s="30" t="s">
        <v>24</v>
      </c>
      <c r="E30" s="74">
        <v>3</v>
      </c>
      <c r="F30" s="74">
        <v>5</v>
      </c>
      <c r="G30" s="65">
        <f t="shared" si="0"/>
        <v>-0.4</v>
      </c>
      <c r="H30" s="18"/>
      <c r="I30" s="18"/>
      <c r="J30" s="17"/>
      <c r="K30" s="17"/>
      <c r="L30" s="17"/>
      <c r="M30" s="17"/>
      <c r="N30" s="17"/>
    </row>
    <row r="31" spans="2:14" ht="14.25" customHeight="1">
      <c r="B31" s="200"/>
      <c r="C31" s="207"/>
      <c r="D31" s="30" t="s">
        <v>25</v>
      </c>
      <c r="E31" s="74">
        <v>3</v>
      </c>
      <c r="F31" s="74">
        <v>2</v>
      </c>
      <c r="G31" s="65">
        <f t="shared" si="0"/>
        <v>0.5</v>
      </c>
      <c r="H31" s="18"/>
      <c r="I31" s="18"/>
      <c r="J31" s="17"/>
      <c r="K31" s="17"/>
      <c r="L31" s="17"/>
      <c r="M31" s="17"/>
      <c r="N31" s="17"/>
    </row>
    <row r="32" spans="2:14" ht="14.25" customHeight="1">
      <c r="B32" s="200"/>
      <c r="C32" s="29" t="s">
        <v>26</v>
      </c>
      <c r="D32" s="30"/>
      <c r="E32" s="74">
        <v>15</v>
      </c>
      <c r="F32" s="74">
        <v>17</v>
      </c>
      <c r="G32" s="65">
        <f t="shared" si="0"/>
        <v>-0.11764705882352941</v>
      </c>
      <c r="H32" s="18"/>
      <c r="I32" s="18"/>
      <c r="J32" s="17"/>
      <c r="K32" s="17"/>
      <c r="L32" s="17"/>
      <c r="M32" s="17"/>
      <c r="N32" s="17"/>
    </row>
    <row r="33" spans="2:14" ht="14.25" customHeight="1" thickBot="1">
      <c r="B33" s="200"/>
      <c r="C33" s="31" t="s">
        <v>27</v>
      </c>
      <c r="D33" s="32"/>
      <c r="E33" s="75">
        <v>0</v>
      </c>
      <c r="F33" s="75">
        <v>0</v>
      </c>
      <c r="G33" s="66">
        <f t="shared" si="0"/>
        <v>0</v>
      </c>
      <c r="H33" s="18"/>
      <c r="I33" s="18"/>
      <c r="J33" s="17"/>
      <c r="K33" s="17"/>
      <c r="L33" s="17"/>
      <c r="M33" s="17"/>
      <c r="N33" s="17"/>
    </row>
    <row r="34" spans="2:14" s="1" customFormat="1" ht="14.25" thickBot="1" thickTop="1">
      <c r="B34" s="218" t="s">
        <v>57</v>
      </c>
      <c r="C34" s="219"/>
      <c r="D34" s="219"/>
      <c r="E34" s="76">
        <v>3</v>
      </c>
      <c r="F34" s="76">
        <v>5</v>
      </c>
      <c r="G34" s="67">
        <f t="shared" si="0"/>
        <v>-0.4</v>
      </c>
      <c r="H34" s="18"/>
      <c r="I34" s="18"/>
      <c r="J34" s="17"/>
      <c r="K34" s="17"/>
      <c r="L34" s="17"/>
      <c r="M34" s="17"/>
      <c r="N34" s="17"/>
    </row>
    <row r="35" spans="2:14" ht="14.25" customHeight="1" thickTop="1">
      <c r="B35" s="21"/>
      <c r="C35" s="21"/>
      <c r="D35" s="21"/>
      <c r="E35" s="21"/>
      <c r="F35" s="88"/>
      <c r="G35" s="63"/>
      <c r="H35" s="18"/>
      <c r="I35" s="18"/>
      <c r="J35" s="18"/>
      <c r="K35" s="17"/>
      <c r="L35" s="17"/>
      <c r="M35" s="17"/>
      <c r="N35" s="17"/>
    </row>
    <row r="36" spans="2:14" ht="14.25" customHeight="1">
      <c r="B36" s="21"/>
      <c r="C36" s="21"/>
      <c r="D36" s="21"/>
      <c r="E36" s="21"/>
      <c r="F36" s="88"/>
      <c r="G36" s="63"/>
      <c r="H36" s="21"/>
      <c r="I36" s="21"/>
      <c r="J36" s="21"/>
      <c r="K36" s="21"/>
      <c r="L36" s="19"/>
      <c r="M36" s="19"/>
      <c r="N36" s="19"/>
    </row>
    <row r="37" spans="2:14" ht="14.25" customHeight="1" thickBot="1">
      <c r="B37" s="17"/>
      <c r="C37" s="17"/>
      <c r="D37" s="17"/>
      <c r="E37" s="17"/>
      <c r="F37" s="89"/>
      <c r="G37" s="63"/>
      <c r="H37" s="17"/>
      <c r="I37" s="17"/>
      <c r="J37" s="17"/>
      <c r="K37" s="17"/>
      <c r="L37" s="17"/>
      <c r="M37" s="17"/>
      <c r="N37" s="17"/>
    </row>
    <row r="38" spans="2:14" ht="14.25" customHeight="1" thickBot="1" thickTop="1">
      <c r="B38" s="192" t="s">
        <v>28</v>
      </c>
      <c r="C38" s="193"/>
      <c r="D38" s="194"/>
      <c r="E38" s="157">
        <f>ANYO_MEMORIA</f>
        <v>2013</v>
      </c>
      <c r="F38" s="158">
        <f>E38-1</f>
        <v>2012</v>
      </c>
      <c r="G38" s="157" t="s">
        <v>86</v>
      </c>
      <c r="H38" s="17"/>
      <c r="I38" s="114" t="s">
        <v>51</v>
      </c>
      <c r="J38" s="22"/>
      <c r="K38" s="22"/>
      <c r="L38" s="22"/>
      <c r="M38" s="22"/>
      <c r="N38" s="22"/>
    </row>
    <row r="39" spans="2:14" ht="14.25" thickBot="1" thickTop="1">
      <c r="B39" s="33" t="s">
        <v>29</v>
      </c>
      <c r="C39" s="34"/>
      <c r="D39" s="35"/>
      <c r="E39" s="77">
        <v>0</v>
      </c>
      <c r="F39" s="77">
        <v>1</v>
      </c>
      <c r="G39" s="68">
        <f aca="true" t="shared" si="1" ref="G39:G50">IF(IF(F39="S/D",0,F39)&lt;&gt;0,(E39-F39)/F39,0)</f>
        <v>-1</v>
      </c>
      <c r="H39" s="17"/>
      <c r="I39" s="115"/>
      <c r="J39" s="17"/>
      <c r="K39" s="17"/>
      <c r="L39" s="17"/>
      <c r="M39" s="17"/>
      <c r="N39" s="17"/>
    </row>
    <row r="40" spans="2:14" ht="13.5" thickTop="1">
      <c r="B40" s="233" t="s">
        <v>30</v>
      </c>
      <c r="C40" s="208" t="s">
        <v>31</v>
      </c>
      <c r="D40" s="214"/>
      <c r="E40" s="78">
        <v>0</v>
      </c>
      <c r="F40" s="78">
        <v>0</v>
      </c>
      <c r="G40" s="69">
        <f t="shared" si="1"/>
        <v>0</v>
      </c>
      <c r="H40" s="17"/>
      <c r="I40" s="115"/>
      <c r="J40" s="17"/>
      <c r="K40" s="17"/>
      <c r="L40" s="17"/>
      <c r="M40" s="17"/>
      <c r="N40" s="17"/>
    </row>
    <row r="41" spans="2:14" ht="14.25" customHeight="1">
      <c r="B41" s="211"/>
      <c r="C41" s="205" t="s">
        <v>32</v>
      </c>
      <c r="D41" s="215"/>
      <c r="E41" s="79">
        <v>0</v>
      </c>
      <c r="F41" s="79">
        <v>0</v>
      </c>
      <c r="G41" s="70">
        <f t="shared" si="1"/>
        <v>0</v>
      </c>
      <c r="H41" s="17"/>
      <c r="I41" s="115"/>
      <c r="J41" s="17"/>
      <c r="K41" s="17"/>
      <c r="L41" s="17"/>
      <c r="M41" s="17"/>
      <c r="N41" s="17"/>
    </row>
    <row r="42" spans="2:14" ht="14.25" customHeight="1">
      <c r="B42" s="211"/>
      <c r="C42" s="205" t="s">
        <v>33</v>
      </c>
      <c r="D42" s="206"/>
      <c r="E42" s="79">
        <v>0</v>
      </c>
      <c r="F42" s="79">
        <v>0</v>
      </c>
      <c r="G42" s="70">
        <f t="shared" si="1"/>
        <v>0</v>
      </c>
      <c r="H42" s="17"/>
      <c r="I42" s="115"/>
      <c r="J42" s="17"/>
      <c r="K42" s="17"/>
      <c r="L42" s="17"/>
      <c r="M42" s="17"/>
      <c r="N42" s="17"/>
    </row>
    <row r="43" spans="2:14" ht="14.25" customHeight="1">
      <c r="B43" s="211"/>
      <c r="C43" s="195" t="s">
        <v>34</v>
      </c>
      <c r="D43" s="196"/>
      <c r="E43" s="79">
        <v>0</v>
      </c>
      <c r="F43" s="79">
        <v>0</v>
      </c>
      <c r="G43" s="70">
        <f t="shared" si="1"/>
        <v>0</v>
      </c>
      <c r="H43" s="17"/>
      <c r="I43" s="115"/>
      <c r="J43" s="17"/>
      <c r="K43" s="17"/>
      <c r="L43" s="17"/>
      <c r="M43" s="17"/>
      <c r="N43" s="17"/>
    </row>
    <row r="44" spans="2:14" ht="14.25" customHeight="1">
      <c r="B44" s="211"/>
      <c r="C44" s="205" t="s">
        <v>35</v>
      </c>
      <c r="D44" s="206"/>
      <c r="E44" s="79">
        <v>0</v>
      </c>
      <c r="F44" s="79">
        <v>0</v>
      </c>
      <c r="G44" s="70">
        <f t="shared" si="1"/>
        <v>0</v>
      </c>
      <c r="H44" s="17"/>
      <c r="I44" s="115"/>
      <c r="J44" s="17"/>
      <c r="K44" s="17"/>
      <c r="L44" s="17"/>
      <c r="M44" s="17"/>
      <c r="N44" s="17"/>
    </row>
    <row r="45" spans="2:14" ht="14.25" customHeight="1" thickBot="1">
      <c r="B45" s="212"/>
      <c r="C45" s="197" t="s">
        <v>36</v>
      </c>
      <c r="D45" s="198"/>
      <c r="E45" s="80">
        <v>0</v>
      </c>
      <c r="F45" s="80">
        <v>1</v>
      </c>
      <c r="G45" s="71">
        <f t="shared" si="1"/>
        <v>-1</v>
      </c>
      <c r="H45" s="17"/>
      <c r="I45" s="115"/>
      <c r="J45" s="17"/>
      <c r="K45" s="17"/>
      <c r="L45" s="17"/>
      <c r="M45" s="17"/>
      <c r="N45" s="17"/>
    </row>
    <row r="46" spans="2:14" ht="13.5" thickTop="1">
      <c r="B46" s="210" t="s">
        <v>37</v>
      </c>
      <c r="C46" s="208" t="s">
        <v>38</v>
      </c>
      <c r="D46" s="209"/>
      <c r="E46" s="78">
        <v>0</v>
      </c>
      <c r="F46" s="78">
        <v>0</v>
      </c>
      <c r="G46" s="69">
        <f t="shared" si="1"/>
        <v>0</v>
      </c>
      <c r="H46" s="17"/>
      <c r="I46" s="115"/>
      <c r="J46" s="17"/>
      <c r="K46" s="17"/>
      <c r="L46" s="17"/>
      <c r="M46" s="17"/>
      <c r="N46" s="17"/>
    </row>
    <row r="47" spans="2:14" ht="14.25" customHeight="1">
      <c r="B47" s="211"/>
      <c r="C47" s="205" t="s">
        <v>39</v>
      </c>
      <c r="D47" s="206"/>
      <c r="E47" s="79">
        <v>0</v>
      </c>
      <c r="F47" s="79">
        <v>0</v>
      </c>
      <c r="G47" s="70">
        <f t="shared" si="1"/>
        <v>0</v>
      </c>
      <c r="H47" s="17"/>
      <c r="I47" s="115"/>
      <c r="J47" s="17"/>
      <c r="K47" s="17"/>
      <c r="L47" s="17"/>
      <c r="M47" s="17"/>
      <c r="N47" s="17"/>
    </row>
    <row r="48" spans="2:14" ht="14.25" customHeight="1" thickBot="1">
      <c r="B48" s="212"/>
      <c r="C48" s="36" t="s">
        <v>40</v>
      </c>
      <c r="D48" s="37"/>
      <c r="E48" s="80">
        <v>0</v>
      </c>
      <c r="F48" s="80">
        <v>1</v>
      </c>
      <c r="G48" s="71">
        <f t="shared" si="1"/>
        <v>-1</v>
      </c>
      <c r="H48" s="17"/>
      <c r="I48" s="115"/>
      <c r="J48" s="17"/>
      <c r="K48" s="17"/>
      <c r="L48" s="17"/>
      <c r="M48" s="17"/>
      <c r="N48" s="17"/>
    </row>
    <row r="49" spans="2:14" ht="13.5" thickTop="1">
      <c r="B49" s="210" t="s">
        <v>41</v>
      </c>
      <c r="C49" s="208" t="s">
        <v>42</v>
      </c>
      <c r="D49" s="209"/>
      <c r="E49" s="78">
        <v>0</v>
      </c>
      <c r="F49" s="78">
        <v>0</v>
      </c>
      <c r="G49" s="69">
        <f t="shared" si="1"/>
        <v>0</v>
      </c>
      <c r="H49" s="17"/>
      <c r="I49" s="115"/>
      <c r="J49" s="17"/>
      <c r="K49" s="17"/>
      <c r="L49" s="17"/>
      <c r="M49" s="17"/>
      <c r="N49" s="17"/>
    </row>
    <row r="50" spans="2:14" ht="14.25" customHeight="1" thickBot="1">
      <c r="B50" s="213"/>
      <c r="C50" s="234" t="s">
        <v>43</v>
      </c>
      <c r="D50" s="235"/>
      <c r="E50" s="80">
        <v>0</v>
      </c>
      <c r="F50" s="80">
        <v>0</v>
      </c>
      <c r="G50" s="71">
        <f t="shared" si="1"/>
        <v>0</v>
      </c>
      <c r="H50" s="17"/>
      <c r="I50" s="115"/>
      <c r="J50" s="17"/>
      <c r="K50" s="17"/>
      <c r="L50" s="17"/>
      <c r="M50" s="17"/>
      <c r="N50" s="17"/>
    </row>
    <row r="51" spans="2:15" ht="14.25" customHeight="1" thickTop="1">
      <c r="B51" s="17"/>
      <c r="C51" s="17"/>
      <c r="D51" s="17"/>
      <c r="E51" s="17"/>
      <c r="F51" s="89"/>
      <c r="G51" s="72"/>
      <c r="H51" s="17"/>
      <c r="I51" s="115"/>
      <c r="J51" s="17"/>
      <c r="K51" s="17"/>
      <c r="L51" s="17"/>
      <c r="M51" s="17"/>
      <c r="N51" s="19"/>
      <c r="O51" s="38"/>
    </row>
    <row r="52" spans="2:14" ht="14.25" customHeight="1" thickBot="1">
      <c r="B52" s="17"/>
      <c r="C52" s="17"/>
      <c r="D52" s="17"/>
      <c r="E52" s="17"/>
      <c r="F52" s="89"/>
      <c r="G52" s="72"/>
      <c r="H52" s="17"/>
      <c r="I52" s="17"/>
      <c r="J52" s="17"/>
      <c r="K52" s="17"/>
      <c r="L52" s="17"/>
      <c r="M52" s="17"/>
      <c r="N52" s="17"/>
    </row>
    <row r="53" spans="2:14" ht="14.25" thickBot="1" thickTop="1">
      <c r="B53" s="192" t="s">
        <v>44</v>
      </c>
      <c r="C53" s="193"/>
      <c r="D53" s="194"/>
      <c r="E53" s="157">
        <f>ANYO_MEMORIA</f>
        <v>2013</v>
      </c>
      <c r="F53" s="158">
        <f>E53-1</f>
        <v>2012</v>
      </c>
      <c r="G53" s="157" t="s">
        <v>86</v>
      </c>
      <c r="H53" s="19"/>
      <c r="I53" s="114" t="s">
        <v>51</v>
      </c>
      <c r="J53" s="19"/>
      <c r="K53" s="19"/>
      <c r="L53" s="19"/>
      <c r="M53" s="19"/>
      <c r="N53" s="19"/>
    </row>
    <row r="54" spans="2:14" ht="13.5" thickTop="1">
      <c r="B54" s="226" t="s">
        <v>45</v>
      </c>
      <c r="C54" s="227"/>
      <c r="D54" s="228"/>
      <c r="E54" s="81">
        <v>42</v>
      </c>
      <c r="F54" s="81">
        <v>31</v>
      </c>
      <c r="G54" s="69">
        <f>IF(IF(F54="S/D",0,F54)&lt;&gt;0,(E54-F54)/F54,0)</f>
        <v>0.3548387096774194</v>
      </c>
      <c r="H54" s="39"/>
      <c r="I54" s="115"/>
      <c r="J54" s="39"/>
      <c r="K54" s="39"/>
      <c r="L54" s="39"/>
      <c r="M54" s="39"/>
      <c r="N54" s="1"/>
    </row>
    <row r="55" spans="2:14" ht="14.25" customHeight="1" thickBot="1">
      <c r="B55" s="197" t="s">
        <v>46</v>
      </c>
      <c r="C55" s="229"/>
      <c r="D55" s="198"/>
      <c r="E55" s="82">
        <v>3</v>
      </c>
      <c r="F55" s="82">
        <v>0</v>
      </c>
      <c r="G55" s="71">
        <f>IF(IF(F55="S/D",0,F55)&lt;&gt;0,(E55-F55)/F55,0)</f>
        <v>0</v>
      </c>
      <c r="H55" s="39"/>
      <c r="I55" s="115"/>
      <c r="J55" s="39"/>
      <c r="K55" s="39"/>
      <c r="L55" s="39"/>
      <c r="M55" s="39"/>
      <c r="N55" s="1"/>
    </row>
    <row r="56" spans="2:14" ht="14.25" customHeight="1" thickTop="1">
      <c r="B56" s="17"/>
      <c r="C56" s="17"/>
      <c r="D56" s="17"/>
      <c r="E56" s="17"/>
      <c r="F56" s="89"/>
      <c r="G56" s="63"/>
      <c r="H56" s="17"/>
      <c r="I56" s="17"/>
      <c r="J56" s="17"/>
      <c r="K56" s="17"/>
      <c r="L56" s="17"/>
      <c r="M56" s="17"/>
      <c r="N56" s="17"/>
    </row>
    <row r="57" spans="2:14" ht="14.25" customHeight="1" thickBot="1">
      <c r="B57" s="17"/>
      <c r="C57" s="17"/>
      <c r="D57" s="17"/>
      <c r="E57" s="17"/>
      <c r="F57" s="89"/>
      <c r="G57" s="63"/>
      <c r="H57" s="17"/>
      <c r="I57" s="17"/>
      <c r="J57" s="17"/>
      <c r="K57" s="17"/>
      <c r="L57" s="17"/>
      <c r="M57" s="17"/>
      <c r="N57" s="17"/>
    </row>
    <row r="58" spans="2:14" ht="14.25" customHeight="1" thickBot="1" thickTop="1">
      <c r="B58" s="230" t="s">
        <v>47</v>
      </c>
      <c r="C58" s="231"/>
      <c r="D58" s="232"/>
      <c r="E58" s="157">
        <f>ANYO_MEMORIA</f>
        <v>2013</v>
      </c>
      <c r="F58" s="158">
        <f>E58-1</f>
        <v>2012</v>
      </c>
      <c r="G58" s="157" t="s">
        <v>86</v>
      </c>
      <c r="H58" s="17"/>
      <c r="I58" s="114" t="s">
        <v>51</v>
      </c>
      <c r="J58" s="17"/>
      <c r="K58" s="17"/>
      <c r="L58" s="17"/>
      <c r="M58" s="17"/>
      <c r="N58" s="17"/>
    </row>
    <row r="59" spans="2:14" ht="13.5" thickTop="1">
      <c r="B59" s="220" t="s">
        <v>48</v>
      </c>
      <c r="C59" s="221"/>
      <c r="D59" s="222"/>
      <c r="E59" s="83">
        <v>4</v>
      </c>
      <c r="F59" s="83">
        <v>5</v>
      </c>
      <c r="G59" s="69">
        <f>IF(IF(F59="S/D",0,F59)&lt;&gt;0,(E59-F59)/F59,0)</f>
        <v>-0.2</v>
      </c>
      <c r="H59" s="17"/>
      <c r="I59" s="115"/>
      <c r="J59" s="17"/>
      <c r="K59" s="17"/>
      <c r="L59" s="17"/>
      <c r="M59" s="17"/>
      <c r="N59" s="17"/>
    </row>
    <row r="60" spans="2:14" ht="14.25" customHeight="1" thickBot="1">
      <c r="B60" s="223" t="s">
        <v>36</v>
      </c>
      <c r="C60" s="224"/>
      <c r="D60" s="225"/>
      <c r="E60" s="84">
        <v>1</v>
      </c>
      <c r="F60" s="84">
        <v>1</v>
      </c>
      <c r="G60" s="71">
        <f>IF(IF(F60="S/D",0,F60)&lt;&gt;0,(E60-F60)/F60,0)</f>
        <v>0</v>
      </c>
      <c r="H60" s="20"/>
      <c r="I60" s="115"/>
      <c r="J60" s="20"/>
      <c r="K60" s="20"/>
      <c r="L60" s="20"/>
      <c r="M60" s="17"/>
      <c r="N60" s="17"/>
    </row>
    <row r="61" spans="2:14" ht="13.5" thickTop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</sheetData>
  <sheetProtection/>
  <mergeCells count="31">
    <mergeCell ref="B59:D59"/>
    <mergeCell ref="B60:D60"/>
    <mergeCell ref="B54:D54"/>
    <mergeCell ref="B55:D55"/>
    <mergeCell ref="B58:D58"/>
    <mergeCell ref="B40:B45"/>
    <mergeCell ref="B53:D53"/>
    <mergeCell ref="C50:D50"/>
    <mergeCell ref="C44:D44"/>
    <mergeCell ref="K4:N4"/>
    <mergeCell ref="K6:L6"/>
    <mergeCell ref="K8:L8"/>
    <mergeCell ref="B38:D38"/>
    <mergeCell ref="B23:B28"/>
    <mergeCell ref="B34:D34"/>
    <mergeCell ref="B29:B33"/>
    <mergeCell ref="C46:D46"/>
    <mergeCell ref="C49:D49"/>
    <mergeCell ref="C47:D47"/>
    <mergeCell ref="B46:B48"/>
    <mergeCell ref="B49:B50"/>
    <mergeCell ref="C40:D40"/>
    <mergeCell ref="C41:D41"/>
    <mergeCell ref="B3:D3"/>
    <mergeCell ref="C43:D43"/>
    <mergeCell ref="C45:D45"/>
    <mergeCell ref="B4:B18"/>
    <mergeCell ref="C10:C15"/>
    <mergeCell ref="B19:B22"/>
    <mergeCell ref="C42:D42"/>
    <mergeCell ref="C30:C31"/>
  </mergeCells>
  <printOptions/>
  <pageMargins left="0.2" right="0.23" top="0.32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379"/>
  <sheetViews>
    <sheetView showGridLines="0" showRowColHeader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2" sqref="R2"/>
    </sheetView>
  </sheetViews>
  <sheetFormatPr defaultColWidth="11.421875" defaultRowHeight="12.75"/>
  <cols>
    <col min="1" max="1" width="2.00390625" style="90" customWidth="1"/>
    <col min="2" max="2" width="75.8515625" style="90" customWidth="1"/>
    <col min="3" max="7" width="14.7109375" style="90" customWidth="1"/>
    <col min="8" max="9" width="15.7109375" style="90" customWidth="1"/>
    <col min="10" max="11" width="15.140625" style="90" customWidth="1"/>
    <col min="12" max="17" width="14.7109375" style="90" customWidth="1"/>
    <col min="18" max="18" width="17.7109375" style="90" customWidth="1"/>
    <col min="19" max="16384" width="11.421875" style="90" customWidth="1"/>
  </cols>
  <sheetData>
    <row r="1" ht="6.75" customHeight="1" thickBot="1"/>
    <row r="2" spans="3:33" ht="13.5" thickBot="1">
      <c r="C2" s="91">
        <f>ANYO_MEMORIA</f>
        <v>2013</v>
      </c>
      <c r="D2" s="91">
        <f>C2-1</f>
        <v>2012</v>
      </c>
      <c r="E2" s="160" t="s">
        <v>86</v>
      </c>
      <c r="F2" s="91">
        <f aca="true" t="shared" si="0" ref="F2:P2">ANYO_MEMORIA</f>
        <v>2013</v>
      </c>
      <c r="G2" s="91">
        <f t="shared" si="0"/>
        <v>2013</v>
      </c>
      <c r="H2" s="91">
        <f t="shared" si="0"/>
        <v>2013</v>
      </c>
      <c r="I2" s="91">
        <f t="shared" si="0"/>
        <v>2013</v>
      </c>
      <c r="J2" s="91">
        <f t="shared" si="0"/>
        <v>2013</v>
      </c>
      <c r="K2" s="91">
        <f t="shared" si="0"/>
        <v>2013</v>
      </c>
      <c r="L2" s="91">
        <f t="shared" si="0"/>
        <v>2013</v>
      </c>
      <c r="M2" s="91">
        <f t="shared" si="0"/>
        <v>2013</v>
      </c>
      <c r="N2" s="91">
        <f t="shared" si="0"/>
        <v>2013</v>
      </c>
      <c r="O2" s="91">
        <f t="shared" si="0"/>
        <v>2013</v>
      </c>
      <c r="P2" s="91">
        <f t="shared" si="0"/>
        <v>2013</v>
      </c>
      <c r="Q2" s="92"/>
      <c r="R2" s="114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spans="1:18" s="96" customFormat="1" ht="39.75" thickBot="1" thickTop="1">
      <c r="A3" s="90"/>
      <c r="B3" s="93"/>
      <c r="C3" s="159" t="s">
        <v>87</v>
      </c>
      <c r="D3" s="159" t="s">
        <v>87</v>
      </c>
      <c r="E3" s="161" t="s">
        <v>87</v>
      </c>
      <c r="F3" s="94" t="s">
        <v>88</v>
      </c>
      <c r="G3" s="94" t="s">
        <v>89</v>
      </c>
      <c r="H3" s="94" t="s">
        <v>90</v>
      </c>
      <c r="I3" s="94" t="s">
        <v>91</v>
      </c>
      <c r="J3" s="94" t="s">
        <v>92</v>
      </c>
      <c r="K3" s="94" t="s">
        <v>93</v>
      </c>
      <c r="L3" s="94" t="s">
        <v>94</v>
      </c>
      <c r="M3" s="94" t="s">
        <v>95</v>
      </c>
      <c r="N3" s="94" t="s">
        <v>96</v>
      </c>
      <c r="O3" s="94" t="s">
        <v>97</v>
      </c>
      <c r="P3" s="95" t="s">
        <v>98</v>
      </c>
      <c r="R3" s="115"/>
    </row>
    <row r="4" spans="1:18" s="100" customFormat="1" ht="12.75" customHeight="1" thickTop="1">
      <c r="A4" s="90"/>
      <c r="B4" s="97" t="s">
        <v>99</v>
      </c>
      <c r="C4" s="98">
        <f>SUM(C5:C8)</f>
        <v>0</v>
      </c>
      <c r="D4" s="170">
        <v>0</v>
      </c>
      <c r="E4" s="162">
        <f aca="true" t="shared" si="1" ref="E4:E73">IF(IF(D4="S/D",0,D4)&lt;&gt;0,(C4-D4)/D4,0)</f>
        <v>0</v>
      </c>
      <c r="F4" s="98">
        <f aca="true" t="shared" si="2" ref="F4:P4">SUM(F5:F8)</f>
        <v>0</v>
      </c>
      <c r="G4" s="98">
        <f t="shared" si="2"/>
        <v>0</v>
      </c>
      <c r="H4" s="98">
        <f t="shared" si="2"/>
        <v>0</v>
      </c>
      <c r="I4" s="98">
        <f t="shared" si="2"/>
        <v>0</v>
      </c>
      <c r="J4" s="98">
        <f t="shared" si="2"/>
        <v>0</v>
      </c>
      <c r="K4" s="98">
        <f t="shared" si="2"/>
        <v>0</v>
      </c>
      <c r="L4" s="98">
        <f>SUM(L5:L7)</f>
        <v>0</v>
      </c>
      <c r="M4" s="98">
        <f t="shared" si="2"/>
        <v>0</v>
      </c>
      <c r="N4" s="98">
        <f t="shared" si="2"/>
        <v>0</v>
      </c>
      <c r="O4" s="98">
        <f t="shared" si="2"/>
        <v>0</v>
      </c>
      <c r="P4" s="99">
        <f t="shared" si="2"/>
        <v>0</v>
      </c>
      <c r="R4" s="115"/>
    </row>
    <row r="5" spans="2:18" ht="12.75" customHeight="1">
      <c r="B5" s="101" t="s">
        <v>100</v>
      </c>
      <c r="C5" s="102">
        <v>0</v>
      </c>
      <c r="D5" s="173">
        <v>0</v>
      </c>
      <c r="E5" s="163">
        <f t="shared" si="1"/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3">
        <v>0</v>
      </c>
      <c r="R5" s="115"/>
    </row>
    <row r="6" spans="2:18" ht="12.75" customHeight="1">
      <c r="B6" s="101" t="s">
        <v>101</v>
      </c>
      <c r="C6" s="102">
        <v>0</v>
      </c>
      <c r="D6" s="173">
        <v>0</v>
      </c>
      <c r="E6" s="163">
        <f t="shared" si="1"/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3">
        <v>0</v>
      </c>
      <c r="R6" s="115"/>
    </row>
    <row r="7" spans="2:18" ht="12.75" customHeight="1">
      <c r="B7" s="101" t="s">
        <v>102</v>
      </c>
      <c r="C7" s="102">
        <v>0</v>
      </c>
      <c r="D7" s="174">
        <v>0</v>
      </c>
      <c r="E7" s="163">
        <f t="shared" si="1"/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3">
        <v>0</v>
      </c>
      <c r="R7" s="115"/>
    </row>
    <row r="8" spans="2:18" ht="12.75" customHeight="1" thickBot="1">
      <c r="B8" s="104" t="s">
        <v>103</v>
      </c>
      <c r="C8" s="102">
        <v>0</v>
      </c>
      <c r="D8" s="175">
        <v>0</v>
      </c>
      <c r="E8" s="164">
        <f t="shared" si="1"/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90">
        <v>0</v>
      </c>
      <c r="M8" s="102">
        <v>0</v>
      </c>
      <c r="N8" s="102">
        <v>0</v>
      </c>
      <c r="O8" s="102">
        <v>0</v>
      </c>
      <c r="P8" s="103">
        <v>0</v>
      </c>
      <c r="R8" s="115"/>
    </row>
    <row r="9" spans="1:18" s="100" customFormat="1" ht="12.75" customHeight="1">
      <c r="A9" s="90"/>
      <c r="B9" s="107" t="s">
        <v>104</v>
      </c>
      <c r="C9" s="108">
        <f aca="true" t="shared" si="3" ref="C9:P9">SUM(C10:C11)</f>
        <v>0</v>
      </c>
      <c r="D9" s="171">
        <v>0</v>
      </c>
      <c r="E9" s="165">
        <f t="shared" si="1"/>
        <v>0</v>
      </c>
      <c r="F9" s="108">
        <f t="shared" si="3"/>
        <v>0</v>
      </c>
      <c r="G9" s="108">
        <f t="shared" si="3"/>
        <v>0</v>
      </c>
      <c r="H9" s="108">
        <f t="shared" si="3"/>
        <v>0</v>
      </c>
      <c r="I9" s="108">
        <f t="shared" si="3"/>
        <v>0</v>
      </c>
      <c r="J9" s="108">
        <f t="shared" si="3"/>
        <v>0</v>
      </c>
      <c r="K9" s="108">
        <f t="shared" si="3"/>
        <v>0</v>
      </c>
      <c r="L9" s="108">
        <f t="shared" si="3"/>
        <v>0</v>
      </c>
      <c r="M9" s="108">
        <f t="shared" si="3"/>
        <v>0</v>
      </c>
      <c r="N9" s="108">
        <f t="shared" si="3"/>
        <v>0</v>
      </c>
      <c r="O9" s="108">
        <f t="shared" si="3"/>
        <v>0</v>
      </c>
      <c r="P9" s="109">
        <f t="shared" si="3"/>
        <v>0</v>
      </c>
      <c r="R9" s="115"/>
    </row>
    <row r="10" spans="2:18" ht="12.75" customHeight="1">
      <c r="B10" s="101" t="s">
        <v>105</v>
      </c>
      <c r="C10" s="102">
        <v>0</v>
      </c>
      <c r="D10" s="174">
        <v>0</v>
      </c>
      <c r="E10" s="163">
        <f t="shared" si="1"/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3">
        <v>0</v>
      </c>
      <c r="R10" s="115"/>
    </row>
    <row r="11" spans="2:18" ht="12.75" customHeight="1" thickBot="1">
      <c r="B11" s="104" t="s">
        <v>106</v>
      </c>
      <c r="C11" s="102">
        <v>0</v>
      </c>
      <c r="D11" s="175">
        <v>0</v>
      </c>
      <c r="E11" s="164">
        <f t="shared" si="1"/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3">
        <v>0</v>
      </c>
      <c r="R11" s="115"/>
    </row>
    <row r="12" spans="2:18" s="100" customFormat="1" ht="12.75" customHeight="1">
      <c r="B12" s="107" t="s">
        <v>107</v>
      </c>
      <c r="C12" s="108">
        <f aca="true" t="shared" si="4" ref="C12:P12">SUM(C13:C18)</f>
        <v>0</v>
      </c>
      <c r="D12" s="171">
        <v>0</v>
      </c>
      <c r="E12" s="165">
        <f t="shared" si="1"/>
        <v>0</v>
      </c>
      <c r="F12" s="108">
        <f t="shared" si="4"/>
        <v>0</v>
      </c>
      <c r="G12" s="108">
        <f t="shared" si="4"/>
        <v>0</v>
      </c>
      <c r="H12" s="108">
        <f t="shared" si="4"/>
        <v>0</v>
      </c>
      <c r="I12" s="108">
        <f t="shared" si="4"/>
        <v>0</v>
      </c>
      <c r="J12" s="108">
        <f t="shared" si="4"/>
        <v>0</v>
      </c>
      <c r="K12" s="108">
        <f t="shared" si="4"/>
        <v>0</v>
      </c>
      <c r="L12" s="108">
        <f t="shared" si="4"/>
        <v>0</v>
      </c>
      <c r="M12" s="108">
        <f t="shared" si="4"/>
        <v>0</v>
      </c>
      <c r="N12" s="108">
        <f t="shared" si="4"/>
        <v>0</v>
      </c>
      <c r="O12" s="108">
        <f t="shared" si="4"/>
        <v>0</v>
      </c>
      <c r="P12" s="109">
        <f t="shared" si="4"/>
        <v>0</v>
      </c>
      <c r="R12" s="115"/>
    </row>
    <row r="13" spans="2:18" ht="12.75" customHeight="1">
      <c r="B13" s="101" t="s">
        <v>108</v>
      </c>
      <c r="C13" s="102">
        <v>0</v>
      </c>
      <c r="D13" s="174">
        <v>0</v>
      </c>
      <c r="E13" s="163">
        <f t="shared" si="1"/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3">
        <v>0</v>
      </c>
      <c r="R13" s="115"/>
    </row>
    <row r="14" spans="2:18" ht="12.75" customHeight="1">
      <c r="B14" s="101" t="s">
        <v>109</v>
      </c>
      <c r="C14" s="102">
        <v>0</v>
      </c>
      <c r="D14" s="174">
        <v>0</v>
      </c>
      <c r="E14" s="163">
        <f t="shared" si="1"/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3">
        <v>0</v>
      </c>
      <c r="R14" s="115"/>
    </row>
    <row r="15" spans="2:18" ht="12.75" customHeight="1">
      <c r="B15" s="101" t="s">
        <v>110</v>
      </c>
      <c r="C15" s="102">
        <v>0</v>
      </c>
      <c r="D15" s="174">
        <v>0</v>
      </c>
      <c r="E15" s="163">
        <f t="shared" si="1"/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3">
        <v>0</v>
      </c>
      <c r="R15" s="115"/>
    </row>
    <row r="16" spans="2:18" ht="12.75" customHeight="1">
      <c r="B16" s="101" t="s">
        <v>111</v>
      </c>
      <c r="C16" s="102">
        <v>0</v>
      </c>
      <c r="D16" s="174">
        <v>0</v>
      </c>
      <c r="E16" s="163">
        <f t="shared" si="1"/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3">
        <v>0</v>
      </c>
      <c r="R16" s="18"/>
    </row>
    <row r="17" spans="2:18" ht="12.75" customHeight="1">
      <c r="B17" s="104" t="s">
        <v>112</v>
      </c>
      <c r="C17" s="102">
        <v>0</v>
      </c>
      <c r="D17" s="175">
        <v>0</v>
      </c>
      <c r="E17" s="164">
        <f t="shared" si="1"/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3">
        <v>0</v>
      </c>
      <c r="R17" s="18"/>
    </row>
    <row r="18" spans="2:18" ht="12.75" customHeight="1" thickBot="1">
      <c r="B18" s="104" t="s">
        <v>113</v>
      </c>
      <c r="C18" s="102">
        <v>0</v>
      </c>
      <c r="D18" s="175">
        <v>0</v>
      </c>
      <c r="E18" s="164">
        <f t="shared" si="1"/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3">
        <v>0</v>
      </c>
      <c r="R18" s="18"/>
    </row>
    <row r="19" spans="1:18" s="100" customFormat="1" ht="12.75" customHeight="1">
      <c r="A19" s="90"/>
      <c r="B19" s="107" t="s">
        <v>114</v>
      </c>
      <c r="C19" s="108">
        <f aca="true" t="shared" si="5" ref="C19:P19">SUM(C20:C21)</f>
        <v>0</v>
      </c>
      <c r="D19" s="171">
        <v>0</v>
      </c>
      <c r="E19" s="165">
        <f t="shared" si="1"/>
        <v>0</v>
      </c>
      <c r="F19" s="108">
        <f t="shared" si="5"/>
        <v>0</v>
      </c>
      <c r="G19" s="108">
        <f t="shared" si="5"/>
        <v>0</v>
      </c>
      <c r="H19" s="108">
        <f t="shared" si="5"/>
        <v>0</v>
      </c>
      <c r="I19" s="108">
        <f t="shared" si="5"/>
        <v>0</v>
      </c>
      <c r="J19" s="108">
        <f t="shared" si="5"/>
        <v>0</v>
      </c>
      <c r="K19" s="108">
        <f t="shared" si="5"/>
        <v>0</v>
      </c>
      <c r="L19" s="108">
        <f t="shared" si="5"/>
        <v>0</v>
      </c>
      <c r="M19" s="108">
        <f t="shared" si="5"/>
        <v>0</v>
      </c>
      <c r="N19" s="108">
        <f t="shared" si="5"/>
        <v>0</v>
      </c>
      <c r="O19" s="108">
        <f t="shared" si="5"/>
        <v>0</v>
      </c>
      <c r="P19" s="109">
        <f t="shared" si="5"/>
        <v>0</v>
      </c>
      <c r="R19" s="18"/>
    </row>
    <row r="20" spans="2:18" ht="12.75" customHeight="1">
      <c r="B20" s="101" t="s">
        <v>115</v>
      </c>
      <c r="C20" s="102">
        <v>0</v>
      </c>
      <c r="D20" s="174">
        <v>0</v>
      </c>
      <c r="E20" s="163">
        <f t="shared" si="1"/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3">
        <v>0</v>
      </c>
      <c r="R20" s="18"/>
    </row>
    <row r="21" spans="2:18" ht="12.75" customHeight="1" thickBot="1">
      <c r="B21" s="104" t="s">
        <v>116</v>
      </c>
      <c r="C21" s="102">
        <v>0</v>
      </c>
      <c r="D21" s="175">
        <v>0</v>
      </c>
      <c r="E21" s="164">
        <f t="shared" si="1"/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3">
        <v>0</v>
      </c>
      <c r="R21" s="18"/>
    </row>
    <row r="22" spans="1:18" s="100" customFormat="1" ht="12.75" customHeight="1">
      <c r="A22" s="90"/>
      <c r="B22" s="107" t="s">
        <v>117</v>
      </c>
      <c r="C22" s="108">
        <f aca="true" t="shared" si="6" ref="C22:P22">SUM(C23:C28)</f>
        <v>0</v>
      </c>
      <c r="D22" s="171">
        <v>0</v>
      </c>
      <c r="E22" s="165">
        <f t="shared" si="1"/>
        <v>0</v>
      </c>
      <c r="F22" s="108">
        <f t="shared" si="6"/>
        <v>0</v>
      </c>
      <c r="G22" s="108">
        <f t="shared" si="6"/>
        <v>0</v>
      </c>
      <c r="H22" s="108">
        <f t="shared" si="6"/>
        <v>0</v>
      </c>
      <c r="I22" s="108">
        <f t="shared" si="6"/>
        <v>0</v>
      </c>
      <c r="J22" s="108">
        <f t="shared" si="6"/>
        <v>0</v>
      </c>
      <c r="K22" s="108">
        <f t="shared" si="6"/>
        <v>0</v>
      </c>
      <c r="L22" s="108">
        <f t="shared" si="6"/>
        <v>0</v>
      </c>
      <c r="M22" s="108">
        <f t="shared" si="6"/>
        <v>0</v>
      </c>
      <c r="N22" s="108">
        <f t="shared" si="6"/>
        <v>0</v>
      </c>
      <c r="O22" s="108">
        <f t="shared" si="6"/>
        <v>0</v>
      </c>
      <c r="P22" s="109">
        <f t="shared" si="6"/>
        <v>0</v>
      </c>
      <c r="R22" s="18"/>
    </row>
    <row r="23" spans="2:18" ht="12.75" customHeight="1">
      <c r="B23" s="101" t="s">
        <v>118</v>
      </c>
      <c r="C23" s="102">
        <v>0</v>
      </c>
      <c r="D23" s="174">
        <v>0</v>
      </c>
      <c r="E23" s="163">
        <f t="shared" si="1"/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3">
        <v>0</v>
      </c>
      <c r="R23" s="18"/>
    </row>
    <row r="24" spans="1:18" ht="12.75" customHeight="1">
      <c r="A24" s="100"/>
      <c r="B24" s="182" t="s">
        <v>430</v>
      </c>
      <c r="C24" s="102">
        <v>0</v>
      </c>
      <c r="D24" s="174">
        <v>0</v>
      </c>
      <c r="E24" s="163">
        <f t="shared" si="1"/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3">
        <v>0</v>
      </c>
      <c r="R24" s="18"/>
    </row>
    <row r="25" spans="2:18" ht="12.75" customHeight="1">
      <c r="B25" s="101" t="s">
        <v>119</v>
      </c>
      <c r="C25" s="102">
        <v>0</v>
      </c>
      <c r="D25" s="174">
        <v>0</v>
      </c>
      <c r="E25" s="163">
        <f t="shared" si="1"/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3">
        <v>0</v>
      </c>
      <c r="R25" s="18"/>
    </row>
    <row r="26" spans="2:18" ht="12.75" customHeight="1">
      <c r="B26" s="101" t="s">
        <v>120</v>
      </c>
      <c r="C26" s="102">
        <v>0</v>
      </c>
      <c r="D26" s="174">
        <v>0</v>
      </c>
      <c r="E26" s="163">
        <f t="shared" si="1"/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3">
        <v>0</v>
      </c>
      <c r="R26" s="18"/>
    </row>
    <row r="27" spans="2:18" ht="12.75" customHeight="1">
      <c r="B27" s="101" t="s">
        <v>121</v>
      </c>
      <c r="C27" s="102">
        <v>0</v>
      </c>
      <c r="D27" s="174">
        <v>0</v>
      </c>
      <c r="E27" s="163">
        <f t="shared" si="1"/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3">
        <v>0</v>
      </c>
      <c r="R27" s="18"/>
    </row>
    <row r="28" spans="2:18" ht="12.75" customHeight="1" thickBot="1">
      <c r="B28" s="104" t="s">
        <v>122</v>
      </c>
      <c r="C28" s="102">
        <v>0</v>
      </c>
      <c r="D28" s="175">
        <v>0</v>
      </c>
      <c r="E28" s="164">
        <f t="shared" si="1"/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3">
        <v>0</v>
      </c>
      <c r="R28" s="18"/>
    </row>
    <row r="29" spans="1:18" s="100" customFormat="1" ht="12.75" customHeight="1">
      <c r="A29" s="90"/>
      <c r="B29" s="107" t="s">
        <v>123</v>
      </c>
      <c r="C29" s="108">
        <f>SUM(C30:C36)</f>
        <v>1</v>
      </c>
      <c r="D29" s="171">
        <v>0</v>
      </c>
      <c r="E29" s="165">
        <f t="shared" si="1"/>
        <v>0</v>
      </c>
      <c r="F29" s="108">
        <f>SUM(F30:F36)</f>
        <v>0</v>
      </c>
      <c r="G29" s="108">
        <f aca="true" t="shared" si="7" ref="G29:P29">SUM(G30:G36)</f>
        <v>0</v>
      </c>
      <c r="H29" s="108">
        <f t="shared" si="7"/>
        <v>0</v>
      </c>
      <c r="I29" s="108">
        <f t="shared" si="7"/>
        <v>0</v>
      </c>
      <c r="J29" s="108">
        <f t="shared" si="7"/>
        <v>0</v>
      </c>
      <c r="K29" s="108">
        <f t="shared" si="7"/>
        <v>0</v>
      </c>
      <c r="L29" s="108">
        <f t="shared" si="7"/>
        <v>0</v>
      </c>
      <c r="M29" s="108">
        <f t="shared" si="7"/>
        <v>0</v>
      </c>
      <c r="N29" s="108">
        <f t="shared" si="7"/>
        <v>0</v>
      </c>
      <c r="O29" s="108">
        <f t="shared" si="7"/>
        <v>0</v>
      </c>
      <c r="P29" s="108">
        <f t="shared" si="7"/>
        <v>0</v>
      </c>
      <c r="R29" s="18"/>
    </row>
    <row r="30" spans="2:18" ht="12.75" customHeight="1">
      <c r="B30" s="177" t="s">
        <v>124</v>
      </c>
      <c r="C30" s="102">
        <v>0</v>
      </c>
      <c r="D30" s="174">
        <v>0</v>
      </c>
      <c r="E30" s="163">
        <f t="shared" si="1"/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3">
        <v>0</v>
      </c>
      <c r="R30" s="18"/>
    </row>
    <row r="31" spans="1:18" ht="12.75" customHeight="1">
      <c r="A31" s="100"/>
      <c r="B31" s="177" t="s">
        <v>125</v>
      </c>
      <c r="C31" s="102">
        <v>0</v>
      </c>
      <c r="D31" s="174">
        <v>0</v>
      </c>
      <c r="E31" s="163">
        <f t="shared" si="1"/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3">
        <v>0</v>
      </c>
      <c r="R31" s="18"/>
    </row>
    <row r="32" spans="2:18" ht="12.75" customHeight="1">
      <c r="B32" s="179" t="s">
        <v>412</v>
      </c>
      <c r="C32" s="102">
        <v>1</v>
      </c>
      <c r="D32" s="174">
        <v>0</v>
      </c>
      <c r="E32" s="163">
        <f t="shared" si="1"/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3">
        <v>0</v>
      </c>
      <c r="R32" s="18"/>
    </row>
    <row r="33" spans="2:18" ht="12.75" customHeight="1">
      <c r="B33" s="177" t="s">
        <v>126</v>
      </c>
      <c r="C33" s="102">
        <v>0</v>
      </c>
      <c r="D33" s="174">
        <v>0</v>
      </c>
      <c r="E33" s="163">
        <f t="shared" si="1"/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3">
        <v>0</v>
      </c>
      <c r="R33" s="18"/>
    </row>
    <row r="34" spans="2:18" ht="12.75" customHeight="1">
      <c r="B34" s="179" t="s">
        <v>127</v>
      </c>
      <c r="C34" s="102">
        <v>0</v>
      </c>
      <c r="D34" s="174">
        <v>0</v>
      </c>
      <c r="E34" s="163">
        <f t="shared" si="1"/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3">
        <v>0</v>
      </c>
      <c r="R34" s="18"/>
    </row>
    <row r="35" spans="2:18" ht="12.75" customHeight="1">
      <c r="B35" s="179" t="s">
        <v>413</v>
      </c>
      <c r="C35" s="102">
        <v>0</v>
      </c>
      <c r="D35" s="174"/>
      <c r="E35" s="163">
        <f t="shared" si="1"/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3">
        <v>0</v>
      </c>
      <c r="R35" s="18"/>
    </row>
    <row r="36" spans="2:18" ht="12.75" customHeight="1" thickBot="1">
      <c r="B36" s="180" t="s">
        <v>414</v>
      </c>
      <c r="C36" s="102">
        <v>0</v>
      </c>
      <c r="D36" s="174"/>
      <c r="E36" s="163">
        <f t="shared" si="1"/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3">
        <v>0</v>
      </c>
      <c r="R36" s="18"/>
    </row>
    <row r="37" spans="1:18" s="100" customFormat="1" ht="12.75" customHeight="1">
      <c r="A37" s="90"/>
      <c r="B37" s="107" t="s">
        <v>128</v>
      </c>
      <c r="C37" s="108">
        <f aca="true" t="shared" si="8" ref="C37:P37">SUM(C38:C44)</f>
        <v>0</v>
      </c>
      <c r="D37" s="171">
        <v>0</v>
      </c>
      <c r="E37" s="165">
        <f t="shared" si="1"/>
        <v>0</v>
      </c>
      <c r="F37" s="108">
        <f t="shared" si="8"/>
        <v>0</v>
      </c>
      <c r="G37" s="108">
        <f t="shared" si="8"/>
        <v>0</v>
      </c>
      <c r="H37" s="108">
        <f t="shared" si="8"/>
        <v>0</v>
      </c>
      <c r="I37" s="108">
        <f t="shared" si="8"/>
        <v>0</v>
      </c>
      <c r="J37" s="108">
        <f t="shared" si="8"/>
        <v>0</v>
      </c>
      <c r="K37" s="108">
        <f t="shared" si="8"/>
        <v>0</v>
      </c>
      <c r="L37" s="108">
        <f t="shared" si="8"/>
        <v>0</v>
      </c>
      <c r="M37" s="108">
        <f t="shared" si="8"/>
        <v>0</v>
      </c>
      <c r="N37" s="108">
        <f t="shared" si="8"/>
        <v>0</v>
      </c>
      <c r="O37" s="108">
        <f t="shared" si="8"/>
        <v>0</v>
      </c>
      <c r="P37" s="109">
        <f t="shared" si="8"/>
        <v>0</v>
      </c>
      <c r="R37" s="21"/>
    </row>
    <row r="38" spans="1:18" ht="12.75" customHeight="1">
      <c r="A38" s="100"/>
      <c r="B38" s="101" t="s">
        <v>129</v>
      </c>
      <c r="C38" s="102">
        <v>0</v>
      </c>
      <c r="D38" s="174">
        <v>0</v>
      </c>
      <c r="E38" s="163">
        <f t="shared" si="1"/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3">
        <v>0</v>
      </c>
      <c r="R38" s="17"/>
    </row>
    <row r="39" spans="2:18" ht="12.75" customHeight="1">
      <c r="B39" s="101" t="s">
        <v>130</v>
      </c>
      <c r="C39" s="102">
        <v>0</v>
      </c>
      <c r="D39" s="174">
        <v>0</v>
      </c>
      <c r="E39" s="163">
        <f t="shared" si="1"/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3">
        <v>0</v>
      </c>
      <c r="R39" s="114"/>
    </row>
    <row r="40" spans="1:18" ht="12.75" customHeight="1">
      <c r="A40" s="100"/>
      <c r="B40" s="101" t="s">
        <v>131</v>
      </c>
      <c r="C40" s="102">
        <v>0</v>
      </c>
      <c r="D40" s="174">
        <v>0</v>
      </c>
      <c r="E40" s="163">
        <f t="shared" si="1"/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3">
        <v>0</v>
      </c>
      <c r="R40" s="115"/>
    </row>
    <row r="41" spans="2:18" ht="12.75" customHeight="1">
      <c r="B41" s="101" t="s">
        <v>132</v>
      </c>
      <c r="C41" s="102">
        <v>0</v>
      </c>
      <c r="D41" s="174">
        <v>0</v>
      </c>
      <c r="E41" s="163">
        <f t="shared" si="1"/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3">
        <v>0</v>
      </c>
      <c r="R41" s="115"/>
    </row>
    <row r="42" spans="1:18" ht="12.75" customHeight="1">
      <c r="A42" s="100"/>
      <c r="B42" s="104" t="s">
        <v>133</v>
      </c>
      <c r="C42" s="102">
        <v>0</v>
      </c>
      <c r="D42" s="175">
        <v>0</v>
      </c>
      <c r="E42" s="164">
        <f t="shared" si="1"/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3">
        <v>0</v>
      </c>
      <c r="R42" s="115"/>
    </row>
    <row r="43" spans="2:18" ht="12.75" customHeight="1">
      <c r="B43" s="104" t="s">
        <v>134</v>
      </c>
      <c r="C43" s="102">
        <v>0</v>
      </c>
      <c r="D43" s="175">
        <v>0</v>
      </c>
      <c r="E43" s="164">
        <f t="shared" si="1"/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103">
        <v>0</v>
      </c>
      <c r="R43" s="115"/>
    </row>
    <row r="44" spans="2:18" ht="12.75" customHeight="1" thickBot="1">
      <c r="B44" s="104" t="s">
        <v>135</v>
      </c>
      <c r="C44" s="102">
        <v>0</v>
      </c>
      <c r="D44" s="175">
        <v>0</v>
      </c>
      <c r="E44" s="164">
        <f t="shared" si="1"/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3">
        <v>0</v>
      </c>
      <c r="R44" s="115"/>
    </row>
    <row r="45" spans="1:18" s="100" customFormat="1" ht="12.75" customHeight="1">
      <c r="A45" s="90"/>
      <c r="B45" s="107" t="s">
        <v>136</v>
      </c>
      <c r="C45" s="108">
        <f>SUM(C46:C63)</f>
        <v>0</v>
      </c>
      <c r="D45" s="171">
        <v>0</v>
      </c>
      <c r="E45" s="165">
        <f t="shared" si="1"/>
        <v>0</v>
      </c>
      <c r="F45" s="109">
        <f aca="true" t="shared" si="9" ref="F45:O45">SUM(F46:F63)</f>
        <v>0</v>
      </c>
      <c r="G45" s="109">
        <f t="shared" si="9"/>
        <v>0</v>
      </c>
      <c r="H45" s="109">
        <f t="shared" si="9"/>
        <v>0</v>
      </c>
      <c r="I45" s="109">
        <f t="shared" si="9"/>
        <v>0</v>
      </c>
      <c r="J45" s="109">
        <f t="shared" si="9"/>
        <v>0</v>
      </c>
      <c r="K45" s="109">
        <f t="shared" si="9"/>
        <v>0</v>
      </c>
      <c r="L45" s="109">
        <f t="shared" si="9"/>
        <v>0</v>
      </c>
      <c r="M45" s="109">
        <f t="shared" si="9"/>
        <v>0</v>
      </c>
      <c r="N45" s="109">
        <f t="shared" si="9"/>
        <v>0</v>
      </c>
      <c r="O45" s="109">
        <f t="shared" si="9"/>
        <v>0</v>
      </c>
      <c r="P45" s="109">
        <f>SUM(P46:P63)</f>
        <v>0</v>
      </c>
      <c r="R45" s="115"/>
    </row>
    <row r="46" spans="2:18" ht="12.75" customHeight="1">
      <c r="B46" s="177" t="s">
        <v>137</v>
      </c>
      <c r="C46" s="102">
        <v>0</v>
      </c>
      <c r="D46" s="174">
        <v>0</v>
      </c>
      <c r="E46" s="163">
        <f t="shared" si="1"/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R46" s="115"/>
    </row>
    <row r="47" spans="2:18" ht="12.75" customHeight="1">
      <c r="B47" s="177" t="s">
        <v>138</v>
      </c>
      <c r="C47" s="102">
        <v>0</v>
      </c>
      <c r="D47" s="174">
        <v>0</v>
      </c>
      <c r="E47" s="163">
        <f t="shared" si="1"/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R47" s="115"/>
    </row>
    <row r="48" spans="2:18" ht="12.75" customHeight="1">
      <c r="B48" s="177" t="s">
        <v>139</v>
      </c>
      <c r="C48" s="102">
        <v>0</v>
      </c>
      <c r="D48" s="174">
        <v>0</v>
      </c>
      <c r="E48" s="163">
        <f t="shared" si="1"/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R48" s="115"/>
    </row>
    <row r="49" spans="2:18" ht="12.75" customHeight="1">
      <c r="B49" s="177" t="s">
        <v>140</v>
      </c>
      <c r="C49" s="102">
        <v>0</v>
      </c>
      <c r="D49" s="174">
        <v>0</v>
      </c>
      <c r="E49" s="163">
        <f t="shared" si="1"/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R49" s="115"/>
    </row>
    <row r="50" spans="2:18" ht="12.75" customHeight="1">
      <c r="B50" s="177" t="s">
        <v>141</v>
      </c>
      <c r="C50" s="102">
        <v>0</v>
      </c>
      <c r="D50" s="174">
        <v>0</v>
      </c>
      <c r="E50" s="163">
        <f t="shared" si="1"/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R50" s="115"/>
    </row>
    <row r="51" spans="2:18" ht="12.75" customHeight="1">
      <c r="B51" s="177" t="s">
        <v>142</v>
      </c>
      <c r="C51" s="102">
        <v>0</v>
      </c>
      <c r="D51" s="174">
        <v>0</v>
      </c>
      <c r="E51" s="163">
        <f t="shared" si="1"/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R51" s="115"/>
    </row>
    <row r="52" spans="2:18" ht="12.75" customHeight="1">
      <c r="B52" s="177" t="s">
        <v>143</v>
      </c>
      <c r="C52" s="102">
        <v>0</v>
      </c>
      <c r="D52" s="174">
        <v>0</v>
      </c>
      <c r="E52" s="163">
        <f t="shared" si="1"/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R52" s="115"/>
    </row>
    <row r="53" spans="2:18" ht="12.75" customHeight="1">
      <c r="B53" s="177" t="s">
        <v>144</v>
      </c>
      <c r="C53" s="102">
        <v>0</v>
      </c>
      <c r="D53" s="174">
        <v>0</v>
      </c>
      <c r="E53" s="163">
        <f t="shared" si="1"/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R53" s="17"/>
    </row>
    <row r="54" spans="2:18" ht="12.75" customHeight="1">
      <c r="B54" s="177" t="s">
        <v>145</v>
      </c>
      <c r="C54" s="102">
        <v>0</v>
      </c>
      <c r="D54" s="174">
        <v>0</v>
      </c>
      <c r="E54" s="163">
        <f t="shared" si="1"/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R54" s="114"/>
    </row>
    <row r="55" spans="2:18" ht="12.75" customHeight="1">
      <c r="B55" s="177" t="s">
        <v>146</v>
      </c>
      <c r="C55" s="102">
        <v>0</v>
      </c>
      <c r="D55" s="174">
        <v>0</v>
      </c>
      <c r="E55" s="163">
        <f t="shared" si="1"/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R55" s="115"/>
    </row>
    <row r="56" spans="2:18" ht="12.75" customHeight="1">
      <c r="B56" s="178" t="s">
        <v>147</v>
      </c>
      <c r="C56" s="102">
        <v>0</v>
      </c>
      <c r="D56" s="175">
        <v>0</v>
      </c>
      <c r="E56" s="164">
        <f t="shared" si="1"/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R56" s="115"/>
    </row>
    <row r="57" spans="2:18" ht="12.75" customHeight="1">
      <c r="B57" s="178" t="s">
        <v>148</v>
      </c>
      <c r="C57" s="102">
        <v>0</v>
      </c>
      <c r="D57" s="175">
        <v>0</v>
      </c>
      <c r="E57" s="164">
        <f t="shared" si="1"/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R57" s="17"/>
    </row>
    <row r="58" spans="2:18" ht="12.75" customHeight="1">
      <c r="B58" s="181" t="s">
        <v>415</v>
      </c>
      <c r="C58" s="102">
        <v>0</v>
      </c>
      <c r="D58" s="175">
        <v>0</v>
      </c>
      <c r="E58" s="164">
        <f t="shared" si="1"/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R58" s="17"/>
    </row>
    <row r="59" spans="2:18" ht="12.75" customHeight="1">
      <c r="B59" s="181" t="s">
        <v>416</v>
      </c>
      <c r="C59" s="102">
        <v>0</v>
      </c>
      <c r="D59" s="175">
        <v>0</v>
      </c>
      <c r="E59" s="164">
        <f t="shared" si="1"/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R59" s="114"/>
    </row>
    <row r="60" spans="2:18" ht="12.75" customHeight="1">
      <c r="B60" s="181" t="s">
        <v>417</v>
      </c>
      <c r="C60" s="102">
        <v>0</v>
      </c>
      <c r="D60" s="175">
        <v>0</v>
      </c>
      <c r="E60" s="164">
        <f t="shared" si="1"/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R60" s="17"/>
    </row>
    <row r="61" spans="2:18" ht="12.75" customHeight="1">
      <c r="B61" s="181" t="s">
        <v>418</v>
      </c>
      <c r="C61" s="102">
        <v>0</v>
      </c>
      <c r="D61" s="175"/>
      <c r="E61" s="164">
        <f t="shared" si="1"/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R61" s="17"/>
    </row>
    <row r="62" spans="2:18" ht="12.75" customHeight="1">
      <c r="B62" s="181" t="s">
        <v>419</v>
      </c>
      <c r="C62" s="102">
        <v>0</v>
      </c>
      <c r="D62" s="175"/>
      <c r="E62" s="164">
        <f t="shared" si="1"/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R62" s="17"/>
    </row>
    <row r="63" spans="2:18" ht="12.75" customHeight="1" thickBot="1">
      <c r="B63" s="181" t="s">
        <v>420</v>
      </c>
      <c r="C63" s="102">
        <v>0</v>
      </c>
      <c r="D63" s="175"/>
      <c r="E63" s="164">
        <f t="shared" si="1"/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R63" s="17"/>
    </row>
    <row r="64" spans="1:18" s="100" customFormat="1" ht="12.75" customHeight="1">
      <c r="A64" s="90"/>
      <c r="B64" s="107" t="s">
        <v>149</v>
      </c>
      <c r="C64" s="108">
        <f aca="true" t="shared" si="10" ref="C64:P64">SUM(C65)</f>
        <v>0</v>
      </c>
      <c r="D64" s="171">
        <v>0</v>
      </c>
      <c r="E64" s="165">
        <f t="shared" si="1"/>
        <v>0</v>
      </c>
      <c r="F64" s="108">
        <f t="shared" si="10"/>
        <v>0</v>
      </c>
      <c r="G64" s="108">
        <f t="shared" si="10"/>
        <v>0</v>
      </c>
      <c r="H64" s="108">
        <f t="shared" si="10"/>
        <v>0</v>
      </c>
      <c r="I64" s="108">
        <f t="shared" si="10"/>
        <v>0</v>
      </c>
      <c r="J64" s="108">
        <f t="shared" si="10"/>
        <v>0</v>
      </c>
      <c r="K64" s="108">
        <f t="shared" si="10"/>
        <v>0</v>
      </c>
      <c r="L64" s="108">
        <f t="shared" si="10"/>
        <v>0</v>
      </c>
      <c r="M64" s="108">
        <f t="shared" si="10"/>
        <v>0</v>
      </c>
      <c r="N64" s="108">
        <f t="shared" si="10"/>
        <v>0</v>
      </c>
      <c r="O64" s="108">
        <f t="shared" si="10"/>
        <v>0</v>
      </c>
      <c r="P64" s="109">
        <f t="shared" si="10"/>
        <v>0</v>
      </c>
      <c r="R64" s="115"/>
    </row>
    <row r="65" spans="2:16" ht="12.75" customHeight="1" thickBot="1">
      <c r="B65" s="104" t="s">
        <v>150</v>
      </c>
      <c r="C65" s="102">
        <v>0</v>
      </c>
      <c r="D65" s="175">
        <v>0</v>
      </c>
      <c r="E65" s="164">
        <f t="shared" si="1"/>
        <v>0</v>
      </c>
      <c r="F65" s="102">
        <v>0</v>
      </c>
      <c r="G65" s="102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3">
        <v>0</v>
      </c>
    </row>
    <row r="66" spans="1:16" s="100" customFormat="1" ht="12.75" customHeight="1">
      <c r="A66" s="90"/>
      <c r="B66" s="107" t="s">
        <v>151</v>
      </c>
      <c r="C66" s="108">
        <f>SUM(C67:C71)</f>
        <v>1</v>
      </c>
      <c r="D66" s="171">
        <v>0</v>
      </c>
      <c r="E66" s="165">
        <f t="shared" si="1"/>
        <v>0</v>
      </c>
      <c r="F66" s="108">
        <f>SUM(F67:F71)</f>
        <v>0</v>
      </c>
      <c r="G66" s="108">
        <f aca="true" t="shared" si="11" ref="G66:P66">SUM(G67:G70)</f>
        <v>0</v>
      </c>
      <c r="H66" s="108">
        <f t="shared" si="11"/>
        <v>0</v>
      </c>
      <c r="I66" s="108">
        <f t="shared" si="11"/>
        <v>0</v>
      </c>
      <c r="J66" s="108">
        <f t="shared" si="11"/>
        <v>0</v>
      </c>
      <c r="K66" s="108">
        <f t="shared" si="11"/>
        <v>0</v>
      </c>
      <c r="L66" s="108">
        <f t="shared" si="11"/>
        <v>0</v>
      </c>
      <c r="M66" s="108">
        <f t="shared" si="11"/>
        <v>0</v>
      </c>
      <c r="N66" s="108">
        <f t="shared" si="11"/>
        <v>0</v>
      </c>
      <c r="O66" s="108">
        <f t="shared" si="11"/>
        <v>0</v>
      </c>
      <c r="P66" s="109">
        <f t="shared" si="11"/>
        <v>0</v>
      </c>
    </row>
    <row r="67" spans="2:16" ht="12.75" customHeight="1">
      <c r="B67" s="177" t="s">
        <v>152</v>
      </c>
      <c r="C67" s="102">
        <v>0</v>
      </c>
      <c r="D67" s="174">
        <v>0</v>
      </c>
      <c r="E67" s="163">
        <f t="shared" si="1"/>
        <v>0</v>
      </c>
      <c r="F67" s="102">
        <v>0</v>
      </c>
      <c r="G67" s="102">
        <v>0</v>
      </c>
      <c r="H67" s="102">
        <v>0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</row>
    <row r="68" spans="2:16" ht="12.75" customHeight="1">
      <c r="B68" s="179" t="s">
        <v>421</v>
      </c>
      <c r="C68" s="102">
        <v>1</v>
      </c>
      <c r="D68" s="174">
        <v>0</v>
      </c>
      <c r="E68" s="163">
        <f t="shared" si="1"/>
        <v>0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</row>
    <row r="69" spans="2:16" ht="12.75" customHeight="1">
      <c r="B69" s="177" t="s">
        <v>153</v>
      </c>
      <c r="C69" s="102">
        <v>0</v>
      </c>
      <c r="D69" s="174">
        <v>0</v>
      </c>
      <c r="E69" s="163">
        <f t="shared" si="1"/>
        <v>0</v>
      </c>
      <c r="F69" s="102">
        <v>0</v>
      </c>
      <c r="G69" s="102">
        <v>0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0</v>
      </c>
    </row>
    <row r="70" spans="2:16" ht="12.75" customHeight="1">
      <c r="B70" s="177" t="s">
        <v>154</v>
      </c>
      <c r="C70" s="102">
        <v>0</v>
      </c>
      <c r="D70" s="174">
        <v>0</v>
      </c>
      <c r="E70" s="163">
        <f t="shared" si="1"/>
        <v>0</v>
      </c>
      <c r="F70" s="102">
        <v>0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</row>
    <row r="71" spans="2:16" ht="12.75" customHeight="1" thickBot="1">
      <c r="B71" s="177" t="s">
        <v>422</v>
      </c>
      <c r="C71" s="102">
        <v>0</v>
      </c>
      <c r="D71" s="174"/>
      <c r="E71" s="163">
        <f t="shared" si="1"/>
        <v>0</v>
      </c>
      <c r="F71" s="102">
        <v>0</v>
      </c>
      <c r="G71" s="102">
        <v>0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102">
        <v>0</v>
      </c>
      <c r="P71" s="102">
        <v>0</v>
      </c>
    </row>
    <row r="72" spans="1:16" s="100" customFormat="1" ht="12.75" customHeight="1">
      <c r="A72" s="90"/>
      <c r="B72" s="107" t="s">
        <v>155</v>
      </c>
      <c r="C72" s="108">
        <f aca="true" t="shared" si="12" ref="C72:P72">SUM(C73:C74)</f>
        <v>3</v>
      </c>
      <c r="D72" s="171">
        <v>0</v>
      </c>
      <c r="E72" s="165">
        <f t="shared" si="1"/>
        <v>0</v>
      </c>
      <c r="F72" s="108">
        <f t="shared" si="12"/>
        <v>0</v>
      </c>
      <c r="G72" s="108">
        <f t="shared" si="12"/>
        <v>0</v>
      </c>
      <c r="H72" s="108">
        <f t="shared" si="12"/>
        <v>0</v>
      </c>
      <c r="I72" s="108">
        <f t="shared" si="12"/>
        <v>0</v>
      </c>
      <c r="J72" s="108">
        <f t="shared" si="12"/>
        <v>0</v>
      </c>
      <c r="K72" s="108">
        <f t="shared" si="12"/>
        <v>0</v>
      </c>
      <c r="L72" s="108">
        <f t="shared" si="12"/>
        <v>0</v>
      </c>
      <c r="M72" s="108">
        <f t="shared" si="12"/>
        <v>0</v>
      </c>
      <c r="N72" s="108">
        <f t="shared" si="12"/>
        <v>0</v>
      </c>
      <c r="O72" s="108">
        <f t="shared" si="12"/>
        <v>0</v>
      </c>
      <c r="P72" s="109">
        <f t="shared" si="12"/>
        <v>0</v>
      </c>
    </row>
    <row r="73" spans="2:16" ht="12.75" customHeight="1">
      <c r="B73" s="101" t="s">
        <v>156</v>
      </c>
      <c r="C73" s="102">
        <v>2</v>
      </c>
      <c r="D73" s="174">
        <v>0</v>
      </c>
      <c r="E73" s="163">
        <f t="shared" si="1"/>
        <v>0</v>
      </c>
      <c r="F73" s="102">
        <v>0</v>
      </c>
      <c r="G73" s="102">
        <v>0</v>
      </c>
      <c r="H73" s="102">
        <v>0</v>
      </c>
      <c r="I73" s="102">
        <v>0</v>
      </c>
      <c r="J73" s="102">
        <v>0</v>
      </c>
      <c r="K73" s="102">
        <v>0</v>
      </c>
      <c r="L73" s="102">
        <v>0</v>
      </c>
      <c r="M73" s="102">
        <v>0</v>
      </c>
      <c r="N73" s="102">
        <v>0</v>
      </c>
      <c r="O73" s="102">
        <v>0</v>
      </c>
      <c r="P73" s="103">
        <v>0</v>
      </c>
    </row>
    <row r="74" spans="2:16" ht="12.75" customHeight="1" thickBot="1">
      <c r="B74" s="104" t="s">
        <v>157</v>
      </c>
      <c r="C74" s="105">
        <v>1</v>
      </c>
      <c r="D74" s="175">
        <v>0</v>
      </c>
      <c r="E74" s="164">
        <f aca="true" t="shared" si="13" ref="E74:E138">IF(IF(D74="S/D",0,D74)&lt;&gt;0,(C74-D74)/D74,0)</f>
        <v>0</v>
      </c>
      <c r="F74" s="105">
        <v>0</v>
      </c>
      <c r="G74" s="105">
        <v>0</v>
      </c>
      <c r="H74" s="105">
        <v>0</v>
      </c>
      <c r="I74" s="105">
        <v>0</v>
      </c>
      <c r="J74" s="105">
        <v>0</v>
      </c>
      <c r="K74" s="105">
        <v>0</v>
      </c>
      <c r="L74" s="105">
        <v>0</v>
      </c>
      <c r="M74" s="105">
        <v>0</v>
      </c>
      <c r="N74" s="105">
        <v>0</v>
      </c>
      <c r="O74" s="105">
        <v>0</v>
      </c>
      <c r="P74" s="106">
        <v>0</v>
      </c>
    </row>
    <row r="75" spans="1:16" s="100" customFormat="1" ht="12.75" customHeight="1">
      <c r="A75" s="90"/>
      <c r="B75" s="107" t="s">
        <v>158</v>
      </c>
      <c r="C75" s="108">
        <f>SUM(C76:C86)</f>
        <v>0</v>
      </c>
      <c r="D75" s="171">
        <v>0</v>
      </c>
      <c r="E75" s="165">
        <f t="shared" si="13"/>
        <v>0</v>
      </c>
      <c r="F75" s="108">
        <f>SUM(F76:F86)</f>
        <v>0</v>
      </c>
      <c r="G75" s="108">
        <f aca="true" t="shared" si="14" ref="G75:P75">SUM(G76:G86)</f>
        <v>0</v>
      </c>
      <c r="H75" s="108">
        <f t="shared" si="14"/>
        <v>0</v>
      </c>
      <c r="I75" s="108">
        <f t="shared" si="14"/>
        <v>0</v>
      </c>
      <c r="J75" s="108">
        <f t="shared" si="14"/>
        <v>0</v>
      </c>
      <c r="K75" s="108">
        <f t="shared" si="14"/>
        <v>0</v>
      </c>
      <c r="L75" s="108">
        <f t="shared" si="14"/>
        <v>0</v>
      </c>
      <c r="M75" s="108">
        <f t="shared" si="14"/>
        <v>0</v>
      </c>
      <c r="N75" s="108">
        <f t="shared" si="14"/>
        <v>0</v>
      </c>
      <c r="O75" s="108">
        <f t="shared" si="14"/>
        <v>0</v>
      </c>
      <c r="P75" s="108">
        <f t="shared" si="14"/>
        <v>0</v>
      </c>
    </row>
    <row r="76" spans="2:16" ht="12.75" customHeight="1">
      <c r="B76" s="177" t="s">
        <v>159</v>
      </c>
      <c r="C76" s="105">
        <v>0</v>
      </c>
      <c r="D76" s="174">
        <v>0</v>
      </c>
      <c r="E76" s="163">
        <f t="shared" si="13"/>
        <v>0</v>
      </c>
      <c r="F76" s="105">
        <v>0</v>
      </c>
      <c r="G76" s="105">
        <v>0</v>
      </c>
      <c r="H76" s="105">
        <v>0</v>
      </c>
      <c r="I76" s="105">
        <v>0</v>
      </c>
      <c r="J76" s="105">
        <v>0</v>
      </c>
      <c r="K76" s="105">
        <v>0</v>
      </c>
      <c r="L76" s="105">
        <v>0</v>
      </c>
      <c r="M76" s="105">
        <v>0</v>
      </c>
      <c r="N76" s="105">
        <v>0</v>
      </c>
      <c r="O76" s="105">
        <v>0</v>
      </c>
      <c r="P76" s="105">
        <v>0</v>
      </c>
    </row>
    <row r="77" spans="2:16" ht="12.75" customHeight="1">
      <c r="B77" s="177" t="s">
        <v>160</v>
      </c>
      <c r="C77" s="105">
        <v>0</v>
      </c>
      <c r="D77" s="174">
        <v>0</v>
      </c>
      <c r="E77" s="163">
        <f t="shared" si="13"/>
        <v>0</v>
      </c>
      <c r="F77" s="105">
        <v>0</v>
      </c>
      <c r="G77" s="105">
        <v>0</v>
      </c>
      <c r="H77" s="105">
        <v>0</v>
      </c>
      <c r="I77" s="105">
        <v>0</v>
      </c>
      <c r="J77" s="105">
        <v>0</v>
      </c>
      <c r="K77" s="105">
        <v>0</v>
      </c>
      <c r="L77" s="105">
        <v>0</v>
      </c>
      <c r="M77" s="105">
        <v>0</v>
      </c>
      <c r="N77" s="105">
        <v>0</v>
      </c>
      <c r="O77" s="105">
        <v>0</v>
      </c>
      <c r="P77" s="105">
        <v>0</v>
      </c>
    </row>
    <row r="78" spans="2:16" ht="12.75" customHeight="1">
      <c r="B78" s="177" t="s">
        <v>161</v>
      </c>
      <c r="C78" s="105">
        <v>0</v>
      </c>
      <c r="D78" s="174">
        <v>0</v>
      </c>
      <c r="E78" s="163">
        <f t="shared" si="13"/>
        <v>0</v>
      </c>
      <c r="F78" s="105">
        <v>0</v>
      </c>
      <c r="G78" s="105">
        <v>0</v>
      </c>
      <c r="H78" s="105">
        <v>0</v>
      </c>
      <c r="I78" s="105">
        <v>0</v>
      </c>
      <c r="J78" s="105">
        <v>0</v>
      </c>
      <c r="K78" s="105">
        <v>0</v>
      </c>
      <c r="L78" s="105">
        <v>0</v>
      </c>
      <c r="M78" s="105">
        <v>0</v>
      </c>
      <c r="N78" s="105">
        <v>0</v>
      </c>
      <c r="O78" s="105">
        <v>0</v>
      </c>
      <c r="P78" s="105">
        <v>0</v>
      </c>
    </row>
    <row r="79" spans="2:16" ht="12.75" customHeight="1">
      <c r="B79" s="177" t="s">
        <v>162</v>
      </c>
      <c r="C79" s="105">
        <v>0</v>
      </c>
      <c r="D79" s="174">
        <v>0</v>
      </c>
      <c r="E79" s="163">
        <f t="shared" si="13"/>
        <v>0</v>
      </c>
      <c r="F79" s="105">
        <v>0</v>
      </c>
      <c r="G79" s="105">
        <v>0</v>
      </c>
      <c r="H79" s="105">
        <v>0</v>
      </c>
      <c r="I79" s="105">
        <v>0</v>
      </c>
      <c r="J79" s="105">
        <v>0</v>
      </c>
      <c r="K79" s="105">
        <v>0</v>
      </c>
      <c r="L79" s="105">
        <v>0</v>
      </c>
      <c r="M79" s="105">
        <v>0</v>
      </c>
      <c r="N79" s="105">
        <v>0</v>
      </c>
      <c r="O79" s="105">
        <v>0</v>
      </c>
      <c r="P79" s="105">
        <v>0</v>
      </c>
    </row>
    <row r="80" spans="2:16" ht="12.75" customHeight="1">
      <c r="B80" s="177" t="s">
        <v>163</v>
      </c>
      <c r="C80" s="105">
        <v>0</v>
      </c>
      <c r="D80" s="174">
        <v>0</v>
      </c>
      <c r="E80" s="163">
        <f t="shared" si="13"/>
        <v>0</v>
      </c>
      <c r="F80" s="105">
        <v>0</v>
      </c>
      <c r="G80" s="105">
        <v>0</v>
      </c>
      <c r="H80" s="105">
        <v>0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0</v>
      </c>
      <c r="O80" s="105">
        <v>0</v>
      </c>
      <c r="P80" s="105">
        <v>0</v>
      </c>
    </row>
    <row r="81" spans="2:16" ht="12.75" customHeight="1">
      <c r="B81" s="177" t="s">
        <v>164</v>
      </c>
      <c r="C81" s="105">
        <v>0</v>
      </c>
      <c r="D81" s="174">
        <v>0</v>
      </c>
      <c r="E81" s="163">
        <f t="shared" si="13"/>
        <v>0</v>
      </c>
      <c r="F81" s="105">
        <v>0</v>
      </c>
      <c r="G81" s="105">
        <v>0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  <c r="N81" s="105">
        <v>0</v>
      </c>
      <c r="O81" s="105">
        <v>0</v>
      </c>
      <c r="P81" s="105">
        <v>0</v>
      </c>
    </row>
    <row r="82" spans="2:16" ht="12.75" customHeight="1">
      <c r="B82" s="177" t="s">
        <v>165</v>
      </c>
      <c r="C82" s="105">
        <v>0</v>
      </c>
      <c r="D82" s="174">
        <v>0</v>
      </c>
      <c r="E82" s="163">
        <f t="shared" si="13"/>
        <v>0</v>
      </c>
      <c r="F82" s="105">
        <v>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</row>
    <row r="83" spans="2:16" ht="12.75" customHeight="1">
      <c r="B83" s="177" t="s">
        <v>166</v>
      </c>
      <c r="C83" s="105">
        <v>0</v>
      </c>
      <c r="D83" s="174">
        <v>0</v>
      </c>
      <c r="E83" s="163">
        <f t="shared" si="13"/>
        <v>0</v>
      </c>
      <c r="F83" s="105">
        <v>0</v>
      </c>
      <c r="G83" s="105">
        <v>0</v>
      </c>
      <c r="H83" s="105">
        <v>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105">
        <v>0</v>
      </c>
      <c r="P83" s="105">
        <v>0</v>
      </c>
    </row>
    <row r="84" spans="2:16" ht="12.75" customHeight="1">
      <c r="B84" s="177" t="s">
        <v>167</v>
      </c>
      <c r="C84" s="105">
        <v>0</v>
      </c>
      <c r="D84" s="174">
        <v>0</v>
      </c>
      <c r="E84" s="163">
        <f t="shared" si="13"/>
        <v>0</v>
      </c>
      <c r="F84" s="105">
        <v>0</v>
      </c>
      <c r="G84" s="105">
        <v>0</v>
      </c>
      <c r="H84" s="105">
        <v>0</v>
      </c>
      <c r="I84" s="105">
        <v>0</v>
      </c>
      <c r="J84" s="105">
        <v>0</v>
      </c>
      <c r="K84" s="105">
        <v>0</v>
      </c>
      <c r="L84" s="105">
        <v>0</v>
      </c>
      <c r="M84" s="105">
        <v>0</v>
      </c>
      <c r="N84" s="105">
        <v>0</v>
      </c>
      <c r="O84" s="105">
        <v>0</v>
      </c>
      <c r="P84" s="105">
        <v>0</v>
      </c>
    </row>
    <row r="85" spans="2:16" ht="12.75" customHeight="1">
      <c r="B85" s="177" t="s">
        <v>168</v>
      </c>
      <c r="C85" s="105">
        <v>0</v>
      </c>
      <c r="D85" s="174">
        <v>0</v>
      </c>
      <c r="E85" s="163">
        <f t="shared" si="13"/>
        <v>0</v>
      </c>
      <c r="F85" s="105">
        <v>0</v>
      </c>
      <c r="G85" s="105">
        <v>0</v>
      </c>
      <c r="H85" s="105">
        <v>0</v>
      </c>
      <c r="I85" s="105">
        <v>0</v>
      </c>
      <c r="J85" s="105">
        <v>0</v>
      </c>
      <c r="K85" s="105">
        <v>0</v>
      </c>
      <c r="L85" s="105">
        <v>0</v>
      </c>
      <c r="M85" s="105">
        <v>0</v>
      </c>
      <c r="N85" s="105">
        <v>0</v>
      </c>
      <c r="O85" s="105">
        <v>0</v>
      </c>
      <c r="P85" s="105">
        <v>0</v>
      </c>
    </row>
    <row r="86" spans="2:16" ht="12.75" customHeight="1" thickBot="1">
      <c r="B86" s="177" t="s">
        <v>423</v>
      </c>
      <c r="C86" s="105">
        <v>0</v>
      </c>
      <c r="D86" s="174"/>
      <c r="E86" s="163">
        <f t="shared" si="13"/>
        <v>0</v>
      </c>
      <c r="F86" s="105">
        <v>0</v>
      </c>
      <c r="G86" s="105">
        <v>0</v>
      </c>
      <c r="H86" s="105">
        <v>0</v>
      </c>
      <c r="I86" s="105">
        <v>0</v>
      </c>
      <c r="J86" s="105">
        <v>0</v>
      </c>
      <c r="K86" s="105">
        <v>0</v>
      </c>
      <c r="L86" s="105">
        <v>0</v>
      </c>
      <c r="M86" s="105">
        <v>0</v>
      </c>
      <c r="N86" s="105">
        <v>0</v>
      </c>
      <c r="O86" s="105">
        <v>0</v>
      </c>
      <c r="P86" s="105">
        <v>0</v>
      </c>
    </row>
    <row r="87" spans="1:16" s="100" customFormat="1" ht="12.75" customHeight="1">
      <c r="A87" s="90"/>
      <c r="B87" s="107" t="s">
        <v>169</v>
      </c>
      <c r="C87" s="108">
        <f aca="true" t="shared" si="15" ref="C87:P87">SUM(C88:C115)</f>
        <v>0</v>
      </c>
      <c r="D87" s="171">
        <v>1</v>
      </c>
      <c r="E87" s="165">
        <f t="shared" si="13"/>
        <v>-1</v>
      </c>
      <c r="F87" s="108">
        <f t="shared" si="15"/>
        <v>0</v>
      </c>
      <c r="G87" s="108">
        <f t="shared" si="15"/>
        <v>0</v>
      </c>
      <c r="H87" s="108">
        <f t="shared" si="15"/>
        <v>0</v>
      </c>
      <c r="I87" s="108">
        <f t="shared" si="15"/>
        <v>0</v>
      </c>
      <c r="J87" s="108">
        <f t="shared" si="15"/>
        <v>0</v>
      </c>
      <c r="K87" s="108">
        <f t="shared" si="15"/>
        <v>0</v>
      </c>
      <c r="L87" s="108">
        <f t="shared" si="15"/>
        <v>0</v>
      </c>
      <c r="M87" s="108">
        <f t="shared" si="15"/>
        <v>0</v>
      </c>
      <c r="N87" s="108">
        <f t="shared" si="15"/>
        <v>0</v>
      </c>
      <c r="O87" s="108">
        <f t="shared" si="15"/>
        <v>0</v>
      </c>
      <c r="P87" s="109">
        <f t="shared" si="15"/>
        <v>0</v>
      </c>
    </row>
    <row r="88" spans="2:16" ht="12.75" customHeight="1">
      <c r="B88" s="101" t="s">
        <v>170</v>
      </c>
      <c r="C88" s="105">
        <v>0</v>
      </c>
      <c r="D88" s="174">
        <v>0</v>
      </c>
      <c r="E88" s="163">
        <f t="shared" si="13"/>
        <v>0</v>
      </c>
      <c r="F88" s="105">
        <v>0</v>
      </c>
      <c r="G88" s="105">
        <v>0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105">
        <v>0</v>
      </c>
      <c r="O88" s="105">
        <v>0</v>
      </c>
      <c r="P88" s="105">
        <v>0</v>
      </c>
    </row>
    <row r="89" spans="2:16" ht="12.75" customHeight="1">
      <c r="B89" s="101" t="s">
        <v>171</v>
      </c>
      <c r="C89" s="105">
        <v>0</v>
      </c>
      <c r="D89" s="174">
        <v>0</v>
      </c>
      <c r="E89" s="163">
        <f t="shared" si="13"/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</row>
    <row r="90" spans="2:16" ht="12.75" customHeight="1">
      <c r="B90" s="101" t="s">
        <v>172</v>
      </c>
      <c r="C90" s="105">
        <v>0</v>
      </c>
      <c r="D90" s="174">
        <v>0</v>
      </c>
      <c r="E90" s="166">
        <f t="shared" si="13"/>
        <v>0</v>
      </c>
      <c r="F90" s="105">
        <v>0</v>
      </c>
      <c r="G90" s="105">
        <v>0</v>
      </c>
      <c r="H90" s="105">
        <v>0</v>
      </c>
      <c r="I90" s="105">
        <v>0</v>
      </c>
      <c r="J90" s="105">
        <v>0</v>
      </c>
      <c r="K90" s="105">
        <v>0</v>
      </c>
      <c r="L90" s="105">
        <v>0</v>
      </c>
      <c r="M90" s="105">
        <v>0</v>
      </c>
      <c r="N90" s="105">
        <v>0</v>
      </c>
      <c r="O90" s="105">
        <v>0</v>
      </c>
      <c r="P90" s="105">
        <v>0</v>
      </c>
    </row>
    <row r="91" spans="2:16" ht="12.75" customHeight="1">
      <c r="B91" s="101" t="s">
        <v>173</v>
      </c>
      <c r="C91" s="105">
        <v>0</v>
      </c>
      <c r="D91" s="174">
        <v>0</v>
      </c>
      <c r="E91" s="163">
        <f t="shared" si="13"/>
        <v>0</v>
      </c>
      <c r="F91" s="105">
        <v>0</v>
      </c>
      <c r="G91" s="105">
        <v>0</v>
      </c>
      <c r="H91" s="105">
        <v>0</v>
      </c>
      <c r="I91" s="105">
        <v>0</v>
      </c>
      <c r="J91" s="105">
        <v>0</v>
      </c>
      <c r="K91" s="105">
        <v>0</v>
      </c>
      <c r="L91" s="105">
        <v>0</v>
      </c>
      <c r="M91" s="105">
        <v>0</v>
      </c>
      <c r="N91" s="105">
        <v>0</v>
      </c>
      <c r="O91" s="105">
        <v>0</v>
      </c>
      <c r="P91" s="105">
        <v>0</v>
      </c>
    </row>
    <row r="92" spans="2:16" ht="12.75" customHeight="1">
      <c r="B92" s="101" t="s">
        <v>174</v>
      </c>
      <c r="C92" s="105">
        <v>0</v>
      </c>
      <c r="D92" s="174">
        <v>1</v>
      </c>
      <c r="E92" s="163">
        <f t="shared" si="13"/>
        <v>-1</v>
      </c>
      <c r="F92" s="105">
        <v>0</v>
      </c>
      <c r="G92" s="105">
        <v>0</v>
      </c>
      <c r="H92" s="105">
        <v>0</v>
      </c>
      <c r="I92" s="105">
        <v>0</v>
      </c>
      <c r="J92" s="105">
        <v>0</v>
      </c>
      <c r="K92" s="105">
        <v>0</v>
      </c>
      <c r="L92" s="105">
        <v>0</v>
      </c>
      <c r="M92" s="105">
        <v>0</v>
      </c>
      <c r="N92" s="105">
        <v>0</v>
      </c>
      <c r="O92" s="105">
        <v>0</v>
      </c>
      <c r="P92" s="105">
        <v>0</v>
      </c>
    </row>
    <row r="93" spans="2:16" ht="12.75" customHeight="1">
      <c r="B93" s="101" t="s">
        <v>175</v>
      </c>
      <c r="C93" s="105">
        <v>0</v>
      </c>
      <c r="D93" s="174">
        <v>0</v>
      </c>
      <c r="E93" s="163">
        <f t="shared" si="13"/>
        <v>0</v>
      </c>
      <c r="F93" s="105">
        <v>0</v>
      </c>
      <c r="G93" s="105">
        <v>0</v>
      </c>
      <c r="H93" s="105">
        <v>0</v>
      </c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  <c r="P93" s="105">
        <v>0</v>
      </c>
    </row>
    <row r="94" spans="2:16" ht="12.75" customHeight="1">
      <c r="B94" s="101" t="s">
        <v>176</v>
      </c>
      <c r="C94" s="105">
        <v>0</v>
      </c>
      <c r="D94" s="174">
        <v>0</v>
      </c>
      <c r="E94" s="163">
        <f t="shared" si="13"/>
        <v>0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 s="105">
        <v>0</v>
      </c>
      <c r="O94" s="105">
        <v>0</v>
      </c>
      <c r="P94" s="105">
        <v>0</v>
      </c>
    </row>
    <row r="95" spans="2:16" ht="12.75" customHeight="1">
      <c r="B95" s="101" t="s">
        <v>177</v>
      </c>
      <c r="C95" s="105">
        <v>0</v>
      </c>
      <c r="D95" s="174">
        <v>0</v>
      </c>
      <c r="E95" s="163">
        <f t="shared" si="13"/>
        <v>0</v>
      </c>
      <c r="F95" s="105">
        <v>0</v>
      </c>
      <c r="G95" s="105">
        <v>0</v>
      </c>
      <c r="H95" s="105">
        <v>0</v>
      </c>
      <c r="I95" s="105">
        <v>0</v>
      </c>
      <c r="J95" s="105">
        <v>0</v>
      </c>
      <c r="K95" s="105">
        <v>0</v>
      </c>
      <c r="L95" s="105">
        <v>0</v>
      </c>
      <c r="M95" s="105">
        <v>0</v>
      </c>
      <c r="N95" s="105">
        <v>0</v>
      </c>
      <c r="O95" s="105">
        <v>0</v>
      </c>
      <c r="P95" s="105">
        <v>0</v>
      </c>
    </row>
    <row r="96" spans="2:16" ht="12.75" customHeight="1">
      <c r="B96" s="101" t="s">
        <v>178</v>
      </c>
      <c r="C96" s="105">
        <v>0</v>
      </c>
      <c r="D96" s="174">
        <v>0</v>
      </c>
      <c r="E96" s="163">
        <f t="shared" si="13"/>
        <v>0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05">
        <v>0</v>
      </c>
      <c r="O96" s="105">
        <v>0</v>
      </c>
      <c r="P96" s="105">
        <v>0</v>
      </c>
    </row>
    <row r="97" spans="2:16" ht="12.75" customHeight="1">
      <c r="B97" s="101" t="s">
        <v>179</v>
      </c>
      <c r="C97" s="105">
        <v>0</v>
      </c>
      <c r="D97" s="174">
        <v>0</v>
      </c>
      <c r="E97" s="163">
        <f t="shared" si="13"/>
        <v>0</v>
      </c>
      <c r="F97" s="105">
        <v>0</v>
      </c>
      <c r="G97" s="105">
        <v>0</v>
      </c>
      <c r="H97" s="105">
        <v>0</v>
      </c>
      <c r="I97" s="105">
        <v>0</v>
      </c>
      <c r="J97" s="105">
        <v>0</v>
      </c>
      <c r="K97" s="105">
        <v>0</v>
      </c>
      <c r="L97" s="105">
        <v>0</v>
      </c>
      <c r="M97" s="105">
        <v>0</v>
      </c>
      <c r="N97" s="105">
        <v>0</v>
      </c>
      <c r="O97" s="105">
        <v>0</v>
      </c>
      <c r="P97" s="105">
        <v>0</v>
      </c>
    </row>
    <row r="98" spans="2:16" ht="12.75" customHeight="1">
      <c r="B98" s="101" t="s">
        <v>180</v>
      </c>
      <c r="C98" s="105">
        <v>0</v>
      </c>
      <c r="D98" s="174">
        <v>0</v>
      </c>
      <c r="E98" s="163">
        <f t="shared" si="13"/>
        <v>0</v>
      </c>
      <c r="F98" s="105">
        <v>0</v>
      </c>
      <c r="G98" s="105">
        <v>0</v>
      </c>
      <c r="H98" s="105">
        <v>0</v>
      </c>
      <c r="I98" s="105">
        <v>0</v>
      </c>
      <c r="J98" s="105">
        <v>0</v>
      </c>
      <c r="K98" s="105">
        <v>0</v>
      </c>
      <c r="L98" s="105">
        <v>0</v>
      </c>
      <c r="M98" s="105">
        <v>0</v>
      </c>
      <c r="N98" s="105">
        <v>0</v>
      </c>
      <c r="O98" s="105">
        <v>0</v>
      </c>
      <c r="P98" s="105">
        <v>0</v>
      </c>
    </row>
    <row r="99" spans="2:16" ht="12.75" customHeight="1">
      <c r="B99" s="101" t="s">
        <v>181</v>
      </c>
      <c r="C99" s="105">
        <v>0</v>
      </c>
      <c r="D99" s="174">
        <v>0</v>
      </c>
      <c r="E99" s="163">
        <f t="shared" si="13"/>
        <v>0</v>
      </c>
      <c r="F99" s="105">
        <v>0</v>
      </c>
      <c r="G99" s="105">
        <v>0</v>
      </c>
      <c r="H99" s="105">
        <v>0</v>
      </c>
      <c r="I99" s="105">
        <v>0</v>
      </c>
      <c r="J99" s="105">
        <v>0</v>
      </c>
      <c r="K99" s="105">
        <v>0</v>
      </c>
      <c r="L99" s="105">
        <v>0</v>
      </c>
      <c r="M99" s="105">
        <v>0</v>
      </c>
      <c r="N99" s="105">
        <v>0</v>
      </c>
      <c r="O99" s="105">
        <v>0</v>
      </c>
      <c r="P99" s="105">
        <v>0</v>
      </c>
    </row>
    <row r="100" spans="2:16" ht="12.75" customHeight="1">
      <c r="B100" s="101" t="s">
        <v>182</v>
      </c>
      <c r="C100" s="105">
        <v>0</v>
      </c>
      <c r="D100" s="174">
        <v>0</v>
      </c>
      <c r="E100" s="163">
        <f t="shared" si="13"/>
        <v>0</v>
      </c>
      <c r="F100" s="105">
        <v>0</v>
      </c>
      <c r="G100" s="105">
        <v>0</v>
      </c>
      <c r="H100" s="105">
        <v>0</v>
      </c>
      <c r="I100" s="105">
        <v>0</v>
      </c>
      <c r="J100" s="105">
        <v>0</v>
      </c>
      <c r="K100" s="105">
        <v>0</v>
      </c>
      <c r="L100" s="105">
        <v>0</v>
      </c>
      <c r="M100" s="105">
        <v>0</v>
      </c>
      <c r="N100" s="105">
        <v>0</v>
      </c>
      <c r="O100" s="105">
        <v>0</v>
      </c>
      <c r="P100" s="105">
        <v>0</v>
      </c>
    </row>
    <row r="101" spans="2:16" ht="12.75" customHeight="1">
      <c r="B101" s="101" t="s">
        <v>183</v>
      </c>
      <c r="C101" s="105">
        <v>0</v>
      </c>
      <c r="D101" s="174">
        <v>0</v>
      </c>
      <c r="E101" s="163">
        <f t="shared" si="13"/>
        <v>0</v>
      </c>
      <c r="F101" s="105">
        <v>0</v>
      </c>
      <c r="G101" s="105">
        <v>0</v>
      </c>
      <c r="H101" s="105">
        <v>0</v>
      </c>
      <c r="I101" s="105">
        <v>0</v>
      </c>
      <c r="J101" s="105">
        <v>0</v>
      </c>
      <c r="K101" s="105">
        <v>0</v>
      </c>
      <c r="L101" s="105">
        <v>0</v>
      </c>
      <c r="M101" s="105">
        <v>0</v>
      </c>
      <c r="N101" s="105">
        <v>0</v>
      </c>
      <c r="O101" s="105">
        <v>0</v>
      </c>
      <c r="P101" s="105">
        <v>0</v>
      </c>
    </row>
    <row r="102" spans="2:16" ht="12.75" customHeight="1">
      <c r="B102" s="101" t="s">
        <v>184</v>
      </c>
      <c r="C102" s="105">
        <v>0</v>
      </c>
      <c r="D102" s="174">
        <v>0</v>
      </c>
      <c r="E102" s="163">
        <f t="shared" si="13"/>
        <v>0</v>
      </c>
      <c r="F102" s="105">
        <v>0</v>
      </c>
      <c r="G102" s="105">
        <v>0</v>
      </c>
      <c r="H102" s="105">
        <v>0</v>
      </c>
      <c r="I102" s="105">
        <v>0</v>
      </c>
      <c r="J102" s="105">
        <v>0</v>
      </c>
      <c r="K102" s="105">
        <v>0</v>
      </c>
      <c r="L102" s="105">
        <v>0</v>
      </c>
      <c r="M102" s="105">
        <v>0</v>
      </c>
      <c r="N102" s="105">
        <v>0</v>
      </c>
      <c r="O102" s="105">
        <v>0</v>
      </c>
      <c r="P102" s="105">
        <v>0</v>
      </c>
    </row>
    <row r="103" spans="2:16" ht="12.75" customHeight="1">
      <c r="B103" s="101" t="s">
        <v>185</v>
      </c>
      <c r="C103" s="105">
        <v>0</v>
      </c>
      <c r="D103" s="174">
        <v>0</v>
      </c>
      <c r="E103" s="163">
        <f t="shared" si="13"/>
        <v>0</v>
      </c>
      <c r="F103" s="105">
        <v>0</v>
      </c>
      <c r="G103" s="105">
        <v>0</v>
      </c>
      <c r="H103" s="105">
        <v>0</v>
      </c>
      <c r="I103" s="105">
        <v>0</v>
      </c>
      <c r="J103" s="105">
        <v>0</v>
      </c>
      <c r="K103" s="105">
        <v>0</v>
      </c>
      <c r="L103" s="105">
        <v>0</v>
      </c>
      <c r="M103" s="105">
        <v>0</v>
      </c>
      <c r="N103" s="105">
        <v>0</v>
      </c>
      <c r="O103" s="105">
        <v>0</v>
      </c>
      <c r="P103" s="105">
        <v>0</v>
      </c>
    </row>
    <row r="104" spans="2:16" ht="12.75" customHeight="1">
      <c r="B104" s="101" t="s">
        <v>186</v>
      </c>
      <c r="C104" s="105">
        <v>0</v>
      </c>
      <c r="D104" s="174">
        <v>0</v>
      </c>
      <c r="E104" s="163">
        <f t="shared" si="13"/>
        <v>0</v>
      </c>
      <c r="F104" s="105">
        <v>0</v>
      </c>
      <c r="G104" s="105">
        <v>0</v>
      </c>
      <c r="H104" s="105">
        <v>0</v>
      </c>
      <c r="I104" s="105">
        <v>0</v>
      </c>
      <c r="J104" s="105">
        <v>0</v>
      </c>
      <c r="K104" s="105">
        <v>0</v>
      </c>
      <c r="L104" s="105">
        <v>0</v>
      </c>
      <c r="M104" s="105">
        <v>0</v>
      </c>
      <c r="N104" s="105">
        <v>0</v>
      </c>
      <c r="O104" s="105">
        <v>0</v>
      </c>
      <c r="P104" s="105">
        <v>0</v>
      </c>
    </row>
    <row r="105" spans="2:16" ht="12.75" customHeight="1">
      <c r="B105" s="101" t="s">
        <v>187</v>
      </c>
      <c r="C105" s="105">
        <v>0</v>
      </c>
      <c r="D105" s="174">
        <v>0</v>
      </c>
      <c r="E105" s="163">
        <f t="shared" si="13"/>
        <v>0</v>
      </c>
      <c r="F105" s="105">
        <v>0</v>
      </c>
      <c r="G105" s="105">
        <v>0</v>
      </c>
      <c r="H105" s="105">
        <v>0</v>
      </c>
      <c r="I105" s="105">
        <v>0</v>
      </c>
      <c r="J105" s="105">
        <v>0</v>
      </c>
      <c r="K105" s="105">
        <v>0</v>
      </c>
      <c r="L105" s="105">
        <v>0</v>
      </c>
      <c r="M105" s="105">
        <v>0</v>
      </c>
      <c r="N105" s="105">
        <v>0</v>
      </c>
      <c r="O105" s="105">
        <v>0</v>
      </c>
      <c r="P105" s="105">
        <v>0</v>
      </c>
    </row>
    <row r="106" spans="2:16" ht="12.75" customHeight="1">
      <c r="B106" s="101" t="s">
        <v>188</v>
      </c>
      <c r="C106" s="105">
        <v>0</v>
      </c>
      <c r="D106" s="174">
        <v>0</v>
      </c>
      <c r="E106" s="163">
        <f t="shared" si="13"/>
        <v>0</v>
      </c>
      <c r="F106" s="105">
        <v>0</v>
      </c>
      <c r="G106" s="105">
        <v>0</v>
      </c>
      <c r="H106" s="105">
        <v>0</v>
      </c>
      <c r="I106" s="105">
        <v>0</v>
      </c>
      <c r="J106" s="105">
        <v>0</v>
      </c>
      <c r="K106" s="105">
        <v>0</v>
      </c>
      <c r="L106" s="105">
        <v>0</v>
      </c>
      <c r="M106" s="105">
        <v>0</v>
      </c>
      <c r="N106" s="105">
        <v>0</v>
      </c>
      <c r="O106" s="105">
        <v>0</v>
      </c>
      <c r="P106" s="105">
        <v>0</v>
      </c>
    </row>
    <row r="107" spans="2:16" ht="12.75" customHeight="1">
      <c r="B107" s="101" t="s">
        <v>189</v>
      </c>
      <c r="C107" s="105">
        <v>0</v>
      </c>
      <c r="D107" s="174">
        <v>0</v>
      </c>
      <c r="E107" s="163">
        <f t="shared" si="13"/>
        <v>0</v>
      </c>
      <c r="F107" s="105">
        <v>0</v>
      </c>
      <c r="G107" s="105">
        <v>0</v>
      </c>
      <c r="H107" s="105">
        <v>0</v>
      </c>
      <c r="I107" s="105">
        <v>0</v>
      </c>
      <c r="J107" s="105">
        <v>0</v>
      </c>
      <c r="K107" s="105">
        <v>0</v>
      </c>
      <c r="L107" s="105">
        <v>0</v>
      </c>
      <c r="M107" s="105">
        <v>0</v>
      </c>
      <c r="N107" s="105">
        <v>0</v>
      </c>
      <c r="O107" s="105">
        <v>0</v>
      </c>
      <c r="P107" s="105">
        <v>0</v>
      </c>
    </row>
    <row r="108" spans="2:16" ht="12.75" customHeight="1">
      <c r="B108" s="101" t="s">
        <v>190</v>
      </c>
      <c r="C108" s="105">
        <v>0</v>
      </c>
      <c r="D108" s="174">
        <v>0</v>
      </c>
      <c r="E108" s="163">
        <f t="shared" si="13"/>
        <v>0</v>
      </c>
      <c r="F108" s="105">
        <v>0</v>
      </c>
      <c r="G108" s="105">
        <v>0</v>
      </c>
      <c r="H108" s="105">
        <v>0</v>
      </c>
      <c r="I108" s="105">
        <v>0</v>
      </c>
      <c r="J108" s="105">
        <v>0</v>
      </c>
      <c r="K108" s="105">
        <v>0</v>
      </c>
      <c r="L108" s="105">
        <v>0</v>
      </c>
      <c r="M108" s="105">
        <v>0</v>
      </c>
      <c r="N108" s="105">
        <v>0</v>
      </c>
      <c r="O108" s="105">
        <v>0</v>
      </c>
      <c r="P108" s="105">
        <v>0</v>
      </c>
    </row>
    <row r="109" spans="2:16" ht="12.75" customHeight="1">
      <c r="B109" s="101" t="s">
        <v>191</v>
      </c>
      <c r="C109" s="105">
        <v>0</v>
      </c>
      <c r="D109" s="174">
        <v>0</v>
      </c>
      <c r="E109" s="163">
        <f t="shared" si="13"/>
        <v>0</v>
      </c>
      <c r="F109" s="105">
        <v>0</v>
      </c>
      <c r="G109" s="105">
        <v>0</v>
      </c>
      <c r="H109" s="105">
        <v>0</v>
      </c>
      <c r="I109" s="105">
        <v>0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</row>
    <row r="110" spans="2:16" ht="12.75" customHeight="1">
      <c r="B110" s="101" t="s">
        <v>192</v>
      </c>
      <c r="C110" s="105">
        <v>0</v>
      </c>
      <c r="D110" s="174">
        <v>0</v>
      </c>
      <c r="E110" s="163">
        <f t="shared" si="13"/>
        <v>0</v>
      </c>
      <c r="F110" s="105">
        <v>0</v>
      </c>
      <c r="G110" s="105">
        <v>0</v>
      </c>
      <c r="H110" s="105">
        <v>0</v>
      </c>
      <c r="I110" s="105">
        <v>0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</row>
    <row r="111" spans="2:16" ht="12.75" customHeight="1">
      <c r="B111" s="101" t="s">
        <v>193</v>
      </c>
      <c r="C111" s="105">
        <v>0</v>
      </c>
      <c r="D111" s="174">
        <v>0</v>
      </c>
      <c r="E111" s="163">
        <f t="shared" si="13"/>
        <v>0</v>
      </c>
      <c r="F111" s="105">
        <v>0</v>
      </c>
      <c r="G111" s="105">
        <v>0</v>
      </c>
      <c r="H111" s="105">
        <v>0</v>
      </c>
      <c r="I111" s="105">
        <v>0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</row>
    <row r="112" spans="2:16" ht="12.75" customHeight="1">
      <c r="B112" s="104" t="s">
        <v>194</v>
      </c>
      <c r="C112" s="105">
        <v>0</v>
      </c>
      <c r="D112" s="175">
        <v>0</v>
      </c>
      <c r="E112" s="164">
        <f t="shared" si="13"/>
        <v>0</v>
      </c>
      <c r="F112" s="105">
        <v>0</v>
      </c>
      <c r="G112" s="105">
        <v>0</v>
      </c>
      <c r="H112" s="105">
        <v>0</v>
      </c>
      <c r="I112" s="105">
        <v>0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</row>
    <row r="113" spans="2:16" ht="12.75" customHeight="1">
      <c r="B113" s="104" t="s">
        <v>195</v>
      </c>
      <c r="C113" s="105">
        <v>0</v>
      </c>
      <c r="D113" s="175">
        <v>0</v>
      </c>
      <c r="E113" s="164">
        <f t="shared" si="13"/>
        <v>0</v>
      </c>
      <c r="F113" s="105">
        <v>0</v>
      </c>
      <c r="G113" s="105">
        <v>0</v>
      </c>
      <c r="H113" s="105">
        <v>0</v>
      </c>
      <c r="I113" s="105">
        <v>0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</row>
    <row r="114" spans="2:16" ht="12.75" customHeight="1">
      <c r="B114" s="104" t="s">
        <v>196</v>
      </c>
      <c r="C114" s="105">
        <v>0</v>
      </c>
      <c r="D114" s="175">
        <v>0</v>
      </c>
      <c r="E114" s="164">
        <f t="shared" si="13"/>
        <v>0</v>
      </c>
      <c r="F114" s="105">
        <v>0</v>
      </c>
      <c r="G114" s="105">
        <v>0</v>
      </c>
      <c r="H114" s="105">
        <v>0</v>
      </c>
      <c r="I114" s="105">
        <v>0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</row>
    <row r="115" spans="2:16" ht="12.75" customHeight="1" thickBot="1">
      <c r="B115" s="104" t="s">
        <v>197</v>
      </c>
      <c r="C115" s="105">
        <v>0</v>
      </c>
      <c r="D115" s="175">
        <v>0</v>
      </c>
      <c r="E115" s="164">
        <f t="shared" si="13"/>
        <v>0</v>
      </c>
      <c r="F115" s="105">
        <v>0</v>
      </c>
      <c r="G115" s="105">
        <v>0</v>
      </c>
      <c r="H115" s="105">
        <v>0</v>
      </c>
      <c r="I115" s="105">
        <v>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</row>
    <row r="116" spans="1:16" s="100" customFormat="1" ht="12.75" customHeight="1">
      <c r="A116" s="90"/>
      <c r="B116" s="107" t="s">
        <v>198</v>
      </c>
      <c r="C116" s="108">
        <f aca="true" t="shared" si="16" ref="C116:P116">SUM(C117:C121)</f>
        <v>0</v>
      </c>
      <c r="D116" s="171">
        <v>0</v>
      </c>
      <c r="E116" s="165">
        <f t="shared" si="13"/>
        <v>0</v>
      </c>
      <c r="F116" s="108">
        <f t="shared" si="16"/>
        <v>0</v>
      </c>
      <c r="G116" s="108">
        <f t="shared" si="16"/>
        <v>0</v>
      </c>
      <c r="H116" s="108">
        <f t="shared" si="16"/>
        <v>0</v>
      </c>
      <c r="I116" s="108">
        <f t="shared" si="16"/>
        <v>0</v>
      </c>
      <c r="J116" s="108">
        <f t="shared" si="16"/>
        <v>0</v>
      </c>
      <c r="K116" s="108">
        <f t="shared" si="16"/>
        <v>0</v>
      </c>
      <c r="L116" s="108">
        <f t="shared" si="16"/>
        <v>0</v>
      </c>
      <c r="M116" s="108">
        <f t="shared" si="16"/>
        <v>0</v>
      </c>
      <c r="N116" s="108">
        <f t="shared" si="16"/>
        <v>0</v>
      </c>
      <c r="O116" s="108">
        <f t="shared" si="16"/>
        <v>0</v>
      </c>
      <c r="P116" s="109">
        <f t="shared" si="16"/>
        <v>0</v>
      </c>
    </row>
    <row r="117" spans="2:16" ht="12.75" customHeight="1">
      <c r="B117" s="101" t="s">
        <v>199</v>
      </c>
      <c r="C117" s="105">
        <v>0</v>
      </c>
      <c r="D117" s="174">
        <v>0</v>
      </c>
      <c r="E117" s="163">
        <f t="shared" si="13"/>
        <v>0</v>
      </c>
      <c r="F117" s="105">
        <v>0</v>
      </c>
      <c r="G117" s="105">
        <v>0</v>
      </c>
      <c r="H117" s="105">
        <v>0</v>
      </c>
      <c r="I117" s="105">
        <v>0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</row>
    <row r="118" spans="2:16" ht="12.75" customHeight="1">
      <c r="B118" s="101" t="s">
        <v>200</v>
      </c>
      <c r="C118" s="105">
        <v>0</v>
      </c>
      <c r="D118" s="174">
        <v>0</v>
      </c>
      <c r="E118" s="163">
        <f t="shared" si="13"/>
        <v>0</v>
      </c>
      <c r="F118" s="105">
        <v>0</v>
      </c>
      <c r="G118" s="105">
        <v>0</v>
      </c>
      <c r="H118" s="105">
        <v>0</v>
      </c>
      <c r="I118" s="105">
        <v>0</v>
      </c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</row>
    <row r="119" spans="2:16" ht="12.75" customHeight="1">
      <c r="B119" s="101" t="s">
        <v>201</v>
      </c>
      <c r="C119" s="105">
        <v>0</v>
      </c>
      <c r="D119" s="174">
        <v>0</v>
      </c>
      <c r="E119" s="163">
        <f t="shared" si="13"/>
        <v>0</v>
      </c>
      <c r="F119" s="105">
        <v>0</v>
      </c>
      <c r="G119" s="105">
        <v>0</v>
      </c>
      <c r="H119" s="105">
        <v>0</v>
      </c>
      <c r="I119" s="105">
        <v>0</v>
      </c>
      <c r="J119" s="105">
        <v>0</v>
      </c>
      <c r="K119" s="105">
        <v>0</v>
      </c>
      <c r="L119" s="105">
        <v>0</v>
      </c>
      <c r="M119" s="105">
        <v>0</v>
      </c>
      <c r="N119" s="105">
        <v>0</v>
      </c>
      <c r="O119" s="105">
        <v>0</v>
      </c>
      <c r="P119" s="105">
        <v>0</v>
      </c>
    </row>
    <row r="120" spans="2:16" ht="12.75" customHeight="1">
      <c r="B120" s="101" t="s">
        <v>202</v>
      </c>
      <c r="C120" s="105">
        <v>0</v>
      </c>
      <c r="D120" s="174">
        <v>0</v>
      </c>
      <c r="E120" s="163">
        <f t="shared" si="13"/>
        <v>0</v>
      </c>
      <c r="F120" s="105">
        <v>0</v>
      </c>
      <c r="G120" s="105">
        <v>0</v>
      </c>
      <c r="H120" s="105">
        <v>0</v>
      </c>
      <c r="I120" s="105">
        <v>0</v>
      </c>
      <c r="J120" s="105">
        <v>0</v>
      </c>
      <c r="K120" s="105">
        <v>0</v>
      </c>
      <c r="L120" s="105">
        <v>0</v>
      </c>
      <c r="M120" s="105">
        <v>0</v>
      </c>
      <c r="N120" s="105">
        <v>0</v>
      </c>
      <c r="O120" s="105">
        <v>0</v>
      </c>
      <c r="P120" s="105">
        <v>0</v>
      </c>
    </row>
    <row r="121" spans="2:16" ht="12.75" customHeight="1" thickBot="1">
      <c r="B121" s="104" t="s">
        <v>203</v>
      </c>
      <c r="C121" s="105">
        <v>0</v>
      </c>
      <c r="D121" s="175">
        <v>0</v>
      </c>
      <c r="E121" s="164">
        <f t="shared" si="13"/>
        <v>0</v>
      </c>
      <c r="F121" s="105">
        <v>0</v>
      </c>
      <c r="G121" s="105">
        <v>0</v>
      </c>
      <c r="H121" s="105">
        <v>0</v>
      </c>
      <c r="I121" s="105">
        <v>0</v>
      </c>
      <c r="J121" s="105">
        <v>0</v>
      </c>
      <c r="K121" s="105">
        <v>0</v>
      </c>
      <c r="L121" s="105">
        <v>0</v>
      </c>
      <c r="M121" s="105">
        <v>0</v>
      </c>
      <c r="N121" s="105">
        <v>0</v>
      </c>
      <c r="O121" s="105">
        <v>0</v>
      </c>
      <c r="P121" s="105">
        <v>0</v>
      </c>
    </row>
    <row r="122" spans="1:16" s="100" customFormat="1" ht="12.75" customHeight="1">
      <c r="A122" s="90"/>
      <c r="B122" s="107" t="s">
        <v>204</v>
      </c>
      <c r="C122" s="108">
        <f aca="true" t="shared" si="17" ref="C122:P122">SUM(C123:C128)</f>
        <v>0</v>
      </c>
      <c r="D122" s="171">
        <v>0</v>
      </c>
      <c r="E122" s="165">
        <f t="shared" si="13"/>
        <v>0</v>
      </c>
      <c r="F122" s="108">
        <f t="shared" si="17"/>
        <v>0</v>
      </c>
      <c r="G122" s="108">
        <f t="shared" si="17"/>
        <v>0</v>
      </c>
      <c r="H122" s="108">
        <f t="shared" si="17"/>
        <v>0</v>
      </c>
      <c r="I122" s="108">
        <f t="shared" si="17"/>
        <v>0</v>
      </c>
      <c r="J122" s="108">
        <f t="shared" si="17"/>
        <v>0</v>
      </c>
      <c r="K122" s="108">
        <f t="shared" si="17"/>
        <v>0</v>
      </c>
      <c r="L122" s="108">
        <f t="shared" si="17"/>
        <v>0</v>
      </c>
      <c r="M122" s="108">
        <f t="shared" si="17"/>
        <v>0</v>
      </c>
      <c r="N122" s="108">
        <f t="shared" si="17"/>
        <v>0</v>
      </c>
      <c r="O122" s="108">
        <f t="shared" si="17"/>
        <v>0</v>
      </c>
      <c r="P122" s="109">
        <f t="shared" si="17"/>
        <v>0</v>
      </c>
    </row>
    <row r="123" spans="2:16" ht="12.75" customHeight="1">
      <c r="B123" s="101" t="s">
        <v>205</v>
      </c>
      <c r="C123" s="105">
        <v>0</v>
      </c>
      <c r="D123" s="174">
        <v>0</v>
      </c>
      <c r="E123" s="163">
        <f t="shared" si="13"/>
        <v>0</v>
      </c>
      <c r="F123" s="105">
        <v>0</v>
      </c>
      <c r="G123" s="105">
        <v>0</v>
      </c>
      <c r="H123" s="105">
        <v>0</v>
      </c>
      <c r="I123" s="105">
        <v>0</v>
      </c>
      <c r="J123" s="105">
        <v>0</v>
      </c>
      <c r="K123" s="105">
        <v>0</v>
      </c>
      <c r="L123" s="105">
        <v>0</v>
      </c>
      <c r="M123" s="105">
        <v>0</v>
      </c>
      <c r="N123" s="105">
        <v>0</v>
      </c>
      <c r="O123" s="105">
        <v>0</v>
      </c>
      <c r="P123" s="106">
        <v>0</v>
      </c>
    </row>
    <row r="124" spans="2:16" ht="12.75" customHeight="1">
      <c r="B124" s="101" t="s">
        <v>206</v>
      </c>
      <c r="C124" s="105">
        <v>0</v>
      </c>
      <c r="D124" s="174">
        <v>0</v>
      </c>
      <c r="E124" s="163">
        <f t="shared" si="13"/>
        <v>0</v>
      </c>
      <c r="F124" s="105">
        <v>0</v>
      </c>
      <c r="G124" s="105">
        <v>0</v>
      </c>
      <c r="H124" s="105">
        <v>0</v>
      </c>
      <c r="I124" s="105">
        <v>0</v>
      </c>
      <c r="J124" s="105">
        <v>0</v>
      </c>
      <c r="K124" s="105">
        <v>0</v>
      </c>
      <c r="L124" s="105">
        <v>0</v>
      </c>
      <c r="M124" s="105">
        <v>0</v>
      </c>
      <c r="N124" s="105">
        <v>0</v>
      </c>
      <c r="O124" s="105">
        <v>0</v>
      </c>
      <c r="P124" s="106">
        <v>0</v>
      </c>
    </row>
    <row r="125" spans="2:16" ht="12.75" customHeight="1">
      <c r="B125" s="101" t="s">
        <v>207</v>
      </c>
      <c r="C125" s="105">
        <v>0</v>
      </c>
      <c r="D125" s="174">
        <v>0</v>
      </c>
      <c r="E125" s="163">
        <f t="shared" si="13"/>
        <v>0</v>
      </c>
      <c r="F125" s="105">
        <v>0</v>
      </c>
      <c r="G125" s="105">
        <v>0</v>
      </c>
      <c r="H125" s="105">
        <v>0</v>
      </c>
      <c r="I125" s="105">
        <v>0</v>
      </c>
      <c r="J125" s="105">
        <v>0</v>
      </c>
      <c r="K125" s="105">
        <v>0</v>
      </c>
      <c r="L125" s="105">
        <v>0</v>
      </c>
      <c r="M125" s="105">
        <v>0</v>
      </c>
      <c r="N125" s="105">
        <v>0</v>
      </c>
      <c r="O125" s="105">
        <v>0</v>
      </c>
      <c r="P125" s="106">
        <v>0</v>
      </c>
    </row>
    <row r="126" spans="2:16" ht="12.75" customHeight="1">
      <c r="B126" s="101" t="s">
        <v>208</v>
      </c>
      <c r="C126" s="105">
        <v>0</v>
      </c>
      <c r="D126" s="174">
        <v>0</v>
      </c>
      <c r="E126" s="163">
        <f t="shared" si="13"/>
        <v>0</v>
      </c>
      <c r="F126" s="105">
        <v>0</v>
      </c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5">
        <v>0</v>
      </c>
      <c r="M126" s="105">
        <v>0</v>
      </c>
      <c r="N126" s="105">
        <v>0</v>
      </c>
      <c r="O126" s="105">
        <v>0</v>
      </c>
      <c r="P126" s="106">
        <v>0</v>
      </c>
    </row>
    <row r="127" spans="2:16" ht="12.75" customHeight="1">
      <c r="B127" s="101" t="s">
        <v>209</v>
      </c>
      <c r="C127" s="105">
        <v>0</v>
      </c>
      <c r="D127" s="174">
        <v>0</v>
      </c>
      <c r="E127" s="163">
        <f t="shared" si="13"/>
        <v>0</v>
      </c>
      <c r="F127" s="105">
        <v>0</v>
      </c>
      <c r="G127" s="105">
        <v>0</v>
      </c>
      <c r="H127" s="105">
        <v>0</v>
      </c>
      <c r="I127" s="105">
        <v>0</v>
      </c>
      <c r="J127" s="105">
        <v>0</v>
      </c>
      <c r="K127" s="105">
        <v>0</v>
      </c>
      <c r="L127" s="105">
        <v>0</v>
      </c>
      <c r="M127" s="105">
        <v>0</v>
      </c>
      <c r="N127" s="105">
        <v>0</v>
      </c>
      <c r="O127" s="105">
        <v>0</v>
      </c>
      <c r="P127" s="106">
        <v>0</v>
      </c>
    </row>
    <row r="128" spans="2:16" ht="12.75" customHeight="1" thickBot="1">
      <c r="B128" s="104" t="s">
        <v>210</v>
      </c>
      <c r="C128" s="105">
        <v>0</v>
      </c>
      <c r="D128" s="175">
        <v>0</v>
      </c>
      <c r="E128" s="164">
        <f t="shared" si="13"/>
        <v>0</v>
      </c>
      <c r="F128" s="105">
        <v>0</v>
      </c>
      <c r="G128" s="105">
        <v>0</v>
      </c>
      <c r="H128" s="105">
        <v>0</v>
      </c>
      <c r="I128" s="105">
        <v>0</v>
      </c>
      <c r="J128" s="105">
        <v>0</v>
      </c>
      <c r="K128" s="105">
        <v>0</v>
      </c>
      <c r="L128" s="105">
        <v>0</v>
      </c>
      <c r="M128" s="105">
        <v>0</v>
      </c>
      <c r="N128" s="105">
        <v>0</v>
      </c>
      <c r="O128" s="105">
        <v>0</v>
      </c>
      <c r="P128" s="106">
        <v>0</v>
      </c>
    </row>
    <row r="129" spans="1:16" s="100" customFormat="1" ht="12.75" customHeight="1">
      <c r="A129" s="90"/>
      <c r="B129" s="107" t="s">
        <v>211</v>
      </c>
      <c r="C129" s="108">
        <f aca="true" t="shared" si="18" ref="C129:P129">SUM(C130:C131)</f>
        <v>0</v>
      </c>
      <c r="D129" s="171">
        <v>0</v>
      </c>
      <c r="E129" s="165">
        <f t="shared" si="13"/>
        <v>0</v>
      </c>
      <c r="F129" s="108">
        <f t="shared" si="18"/>
        <v>0</v>
      </c>
      <c r="G129" s="108">
        <f t="shared" si="18"/>
        <v>0</v>
      </c>
      <c r="H129" s="108">
        <f t="shared" si="18"/>
        <v>0</v>
      </c>
      <c r="I129" s="108">
        <f t="shared" si="18"/>
        <v>0</v>
      </c>
      <c r="J129" s="108">
        <f t="shared" si="18"/>
        <v>0</v>
      </c>
      <c r="K129" s="108">
        <f t="shared" si="18"/>
        <v>0</v>
      </c>
      <c r="L129" s="108">
        <f t="shared" si="18"/>
        <v>0</v>
      </c>
      <c r="M129" s="108">
        <f t="shared" si="18"/>
        <v>0</v>
      </c>
      <c r="N129" s="108">
        <f t="shared" si="18"/>
        <v>0</v>
      </c>
      <c r="O129" s="108">
        <f t="shared" si="18"/>
        <v>0</v>
      </c>
      <c r="P129" s="109">
        <f t="shared" si="18"/>
        <v>0</v>
      </c>
    </row>
    <row r="130" spans="2:16" ht="12.75" customHeight="1">
      <c r="B130" s="101" t="s">
        <v>212</v>
      </c>
      <c r="C130" s="105">
        <v>0</v>
      </c>
      <c r="D130" s="174">
        <v>0</v>
      </c>
      <c r="E130" s="163">
        <f t="shared" si="13"/>
        <v>0</v>
      </c>
      <c r="F130" s="105">
        <v>0</v>
      </c>
      <c r="G130" s="105">
        <v>0</v>
      </c>
      <c r="H130" s="105">
        <v>0</v>
      </c>
      <c r="I130" s="105">
        <v>0</v>
      </c>
      <c r="J130" s="105">
        <v>0</v>
      </c>
      <c r="K130" s="105">
        <v>0</v>
      </c>
      <c r="L130" s="105">
        <v>0</v>
      </c>
      <c r="M130" s="105">
        <v>0</v>
      </c>
      <c r="N130" s="105">
        <v>0</v>
      </c>
      <c r="O130" s="105">
        <v>0</v>
      </c>
      <c r="P130" s="106">
        <v>0</v>
      </c>
    </row>
    <row r="131" spans="2:16" ht="12.75" customHeight="1" thickBot="1">
      <c r="B131" s="104" t="s">
        <v>213</v>
      </c>
      <c r="C131" s="105">
        <v>0</v>
      </c>
      <c r="D131" s="175">
        <v>0</v>
      </c>
      <c r="E131" s="164">
        <f t="shared" si="13"/>
        <v>0</v>
      </c>
      <c r="F131" s="105">
        <v>0</v>
      </c>
      <c r="G131" s="105">
        <v>0</v>
      </c>
      <c r="H131" s="105">
        <v>0</v>
      </c>
      <c r="I131" s="105">
        <v>0</v>
      </c>
      <c r="J131" s="105">
        <v>0</v>
      </c>
      <c r="K131" s="105">
        <v>0</v>
      </c>
      <c r="L131" s="105">
        <v>0</v>
      </c>
      <c r="M131" s="105">
        <v>0</v>
      </c>
      <c r="N131" s="105">
        <v>0</v>
      </c>
      <c r="O131" s="105">
        <v>0</v>
      </c>
      <c r="P131" s="106">
        <v>0</v>
      </c>
    </row>
    <row r="132" spans="1:16" s="100" customFormat="1" ht="12.75" customHeight="1">
      <c r="A132" s="90"/>
      <c r="B132" s="107" t="s">
        <v>214</v>
      </c>
      <c r="C132" s="108">
        <f aca="true" t="shared" si="19" ref="C132:P132">SUM(C133:C140)</f>
        <v>0</v>
      </c>
      <c r="D132" s="171">
        <v>0</v>
      </c>
      <c r="E132" s="165">
        <f t="shared" si="13"/>
        <v>0</v>
      </c>
      <c r="F132" s="108">
        <f t="shared" si="19"/>
        <v>0</v>
      </c>
      <c r="G132" s="108">
        <f t="shared" si="19"/>
        <v>0</v>
      </c>
      <c r="H132" s="108">
        <f t="shared" si="19"/>
        <v>0</v>
      </c>
      <c r="I132" s="108">
        <f t="shared" si="19"/>
        <v>0</v>
      </c>
      <c r="J132" s="108">
        <f t="shared" si="19"/>
        <v>0</v>
      </c>
      <c r="K132" s="108">
        <f t="shared" si="19"/>
        <v>0</v>
      </c>
      <c r="L132" s="108">
        <f t="shared" si="19"/>
        <v>0</v>
      </c>
      <c r="M132" s="108">
        <f t="shared" si="19"/>
        <v>0</v>
      </c>
      <c r="N132" s="108">
        <f t="shared" si="19"/>
        <v>0</v>
      </c>
      <c r="O132" s="108">
        <f t="shared" si="19"/>
        <v>0</v>
      </c>
      <c r="P132" s="109">
        <f t="shared" si="19"/>
        <v>0</v>
      </c>
    </row>
    <row r="133" spans="2:16" ht="12.75" customHeight="1">
      <c r="B133" s="101" t="s">
        <v>215</v>
      </c>
      <c r="C133" s="105">
        <v>0</v>
      </c>
      <c r="D133" s="174">
        <v>0</v>
      </c>
      <c r="E133" s="163">
        <f t="shared" si="13"/>
        <v>0</v>
      </c>
      <c r="F133" s="105">
        <v>0</v>
      </c>
      <c r="G133" s="105">
        <v>0</v>
      </c>
      <c r="H133" s="105">
        <v>0</v>
      </c>
      <c r="I133" s="105">
        <v>0</v>
      </c>
      <c r="J133" s="105">
        <v>0</v>
      </c>
      <c r="K133" s="105">
        <v>0</v>
      </c>
      <c r="L133" s="105">
        <v>0</v>
      </c>
      <c r="M133" s="105">
        <v>0</v>
      </c>
      <c r="N133" s="105">
        <v>0</v>
      </c>
      <c r="O133" s="105">
        <v>0</v>
      </c>
      <c r="P133" s="105">
        <v>0</v>
      </c>
    </row>
    <row r="134" spans="2:16" ht="12.75" customHeight="1">
      <c r="B134" s="101" t="s">
        <v>216</v>
      </c>
      <c r="C134" s="105">
        <v>0</v>
      </c>
      <c r="D134" s="174">
        <v>0</v>
      </c>
      <c r="E134" s="163">
        <f t="shared" si="13"/>
        <v>0</v>
      </c>
      <c r="F134" s="105">
        <v>0</v>
      </c>
      <c r="G134" s="105">
        <v>0</v>
      </c>
      <c r="H134" s="105">
        <v>0</v>
      </c>
      <c r="I134" s="105">
        <v>0</v>
      </c>
      <c r="J134" s="105">
        <v>0</v>
      </c>
      <c r="K134" s="105">
        <v>0</v>
      </c>
      <c r="L134" s="105">
        <v>0</v>
      </c>
      <c r="M134" s="105">
        <v>0</v>
      </c>
      <c r="N134" s="105">
        <v>0</v>
      </c>
      <c r="O134" s="105">
        <v>0</v>
      </c>
      <c r="P134" s="105">
        <v>0</v>
      </c>
    </row>
    <row r="135" spans="2:16" ht="12.75" customHeight="1">
      <c r="B135" s="101" t="s">
        <v>217</v>
      </c>
      <c r="C135" s="105">
        <v>0</v>
      </c>
      <c r="D135" s="174">
        <v>0</v>
      </c>
      <c r="E135" s="163">
        <f t="shared" si="13"/>
        <v>0</v>
      </c>
      <c r="F135" s="105">
        <v>0</v>
      </c>
      <c r="G135" s="105">
        <v>0</v>
      </c>
      <c r="H135" s="105">
        <v>0</v>
      </c>
      <c r="I135" s="105">
        <v>0</v>
      </c>
      <c r="J135" s="105">
        <v>0</v>
      </c>
      <c r="K135" s="105">
        <v>0</v>
      </c>
      <c r="L135" s="105">
        <v>0</v>
      </c>
      <c r="M135" s="105">
        <v>0</v>
      </c>
      <c r="N135" s="105">
        <v>0</v>
      </c>
      <c r="O135" s="105">
        <v>0</v>
      </c>
      <c r="P135" s="105">
        <v>0</v>
      </c>
    </row>
    <row r="136" spans="2:16" ht="12.75" customHeight="1">
      <c r="B136" s="101" t="s">
        <v>218</v>
      </c>
      <c r="C136" s="105">
        <v>0</v>
      </c>
      <c r="D136" s="174">
        <v>0</v>
      </c>
      <c r="E136" s="163">
        <f t="shared" si="13"/>
        <v>0</v>
      </c>
      <c r="F136" s="105">
        <v>0</v>
      </c>
      <c r="G136" s="105">
        <v>0</v>
      </c>
      <c r="H136" s="105">
        <v>0</v>
      </c>
      <c r="I136" s="105">
        <v>0</v>
      </c>
      <c r="J136" s="105">
        <v>0</v>
      </c>
      <c r="K136" s="105">
        <v>0</v>
      </c>
      <c r="L136" s="105">
        <v>0</v>
      </c>
      <c r="M136" s="105">
        <v>0</v>
      </c>
      <c r="N136" s="105">
        <v>0</v>
      </c>
      <c r="O136" s="105">
        <v>0</v>
      </c>
      <c r="P136" s="105">
        <v>0</v>
      </c>
    </row>
    <row r="137" spans="2:16" ht="12.75" customHeight="1">
      <c r="B137" s="101" t="s">
        <v>219</v>
      </c>
      <c r="C137" s="105">
        <v>0</v>
      </c>
      <c r="D137" s="174">
        <v>0</v>
      </c>
      <c r="E137" s="163">
        <f t="shared" si="13"/>
        <v>0</v>
      </c>
      <c r="F137" s="105">
        <v>0</v>
      </c>
      <c r="G137" s="105">
        <v>0</v>
      </c>
      <c r="H137" s="105">
        <v>0</v>
      </c>
      <c r="I137" s="105">
        <v>0</v>
      </c>
      <c r="J137" s="105">
        <v>0</v>
      </c>
      <c r="K137" s="105">
        <v>0</v>
      </c>
      <c r="L137" s="105">
        <v>0</v>
      </c>
      <c r="M137" s="105">
        <v>0</v>
      </c>
      <c r="N137" s="105">
        <v>0</v>
      </c>
      <c r="O137" s="105">
        <v>0</v>
      </c>
      <c r="P137" s="105">
        <v>0</v>
      </c>
    </row>
    <row r="138" spans="2:16" ht="12.75" customHeight="1">
      <c r="B138" s="101" t="s">
        <v>220</v>
      </c>
      <c r="C138" s="105">
        <v>0</v>
      </c>
      <c r="D138" s="174">
        <v>0</v>
      </c>
      <c r="E138" s="163">
        <f t="shared" si="13"/>
        <v>0</v>
      </c>
      <c r="F138" s="105">
        <v>0</v>
      </c>
      <c r="G138" s="105">
        <v>0</v>
      </c>
      <c r="H138" s="105">
        <v>0</v>
      </c>
      <c r="I138" s="105">
        <v>0</v>
      </c>
      <c r="J138" s="105">
        <v>0</v>
      </c>
      <c r="K138" s="105">
        <v>0</v>
      </c>
      <c r="L138" s="105">
        <v>0</v>
      </c>
      <c r="M138" s="105">
        <v>0</v>
      </c>
      <c r="N138" s="105">
        <v>0</v>
      </c>
      <c r="O138" s="105">
        <v>0</v>
      </c>
      <c r="P138" s="105">
        <v>0</v>
      </c>
    </row>
    <row r="139" spans="2:16" ht="12.75" customHeight="1">
      <c r="B139" s="101" t="s">
        <v>221</v>
      </c>
      <c r="C139" s="105">
        <v>0</v>
      </c>
      <c r="D139" s="174">
        <v>0</v>
      </c>
      <c r="E139" s="163">
        <f aca="true" t="shared" si="20" ref="E139:E197">IF(IF(D139="S/D",0,D139)&lt;&gt;0,(C139-D139)/D139,0)</f>
        <v>0</v>
      </c>
      <c r="F139" s="105">
        <v>0</v>
      </c>
      <c r="G139" s="105">
        <v>0</v>
      </c>
      <c r="H139" s="105">
        <v>0</v>
      </c>
      <c r="I139" s="105">
        <v>0</v>
      </c>
      <c r="J139" s="105">
        <v>0</v>
      </c>
      <c r="K139" s="105">
        <v>0</v>
      </c>
      <c r="L139" s="105">
        <v>0</v>
      </c>
      <c r="M139" s="105">
        <v>0</v>
      </c>
      <c r="N139" s="105">
        <v>0</v>
      </c>
      <c r="O139" s="105">
        <v>0</v>
      </c>
      <c r="P139" s="105">
        <v>0</v>
      </c>
    </row>
    <row r="140" spans="2:16" ht="12.75" customHeight="1" thickBot="1">
      <c r="B140" s="104" t="s">
        <v>222</v>
      </c>
      <c r="C140" s="105">
        <v>0</v>
      </c>
      <c r="D140" s="175">
        <v>0</v>
      </c>
      <c r="E140" s="164">
        <f t="shared" si="20"/>
        <v>0</v>
      </c>
      <c r="F140" s="105">
        <v>0</v>
      </c>
      <c r="G140" s="105">
        <v>0</v>
      </c>
      <c r="H140" s="105">
        <v>0</v>
      </c>
      <c r="I140" s="105">
        <v>0</v>
      </c>
      <c r="J140" s="105">
        <v>0</v>
      </c>
      <c r="K140" s="105">
        <v>0</v>
      </c>
      <c r="L140" s="105">
        <v>0</v>
      </c>
      <c r="M140" s="105">
        <v>0</v>
      </c>
      <c r="N140" s="105">
        <v>0</v>
      </c>
      <c r="O140" s="105">
        <v>0</v>
      </c>
      <c r="P140" s="105">
        <v>0</v>
      </c>
    </row>
    <row r="141" spans="1:16" s="100" customFormat="1" ht="12.75" customHeight="1">
      <c r="A141" s="90"/>
      <c r="B141" s="107" t="s">
        <v>223</v>
      </c>
      <c r="C141" s="108">
        <f aca="true" t="shared" si="21" ref="C141:P141">SUM(C142:C150)</f>
        <v>0</v>
      </c>
      <c r="D141" s="171">
        <v>0</v>
      </c>
      <c r="E141" s="165">
        <f t="shared" si="20"/>
        <v>0</v>
      </c>
      <c r="F141" s="108">
        <f t="shared" si="21"/>
        <v>0</v>
      </c>
      <c r="G141" s="108">
        <f t="shared" si="21"/>
        <v>0</v>
      </c>
      <c r="H141" s="108">
        <f t="shared" si="21"/>
        <v>0</v>
      </c>
      <c r="I141" s="108">
        <f t="shared" si="21"/>
        <v>0</v>
      </c>
      <c r="J141" s="108">
        <f t="shared" si="21"/>
        <v>0</v>
      </c>
      <c r="K141" s="108">
        <f t="shared" si="21"/>
        <v>0</v>
      </c>
      <c r="L141" s="108">
        <f t="shared" si="21"/>
        <v>0</v>
      </c>
      <c r="M141" s="108">
        <f t="shared" si="21"/>
        <v>0</v>
      </c>
      <c r="N141" s="108">
        <f t="shared" si="21"/>
        <v>0</v>
      </c>
      <c r="O141" s="108">
        <f t="shared" si="21"/>
        <v>0</v>
      </c>
      <c r="P141" s="108">
        <f t="shared" si="21"/>
        <v>0</v>
      </c>
    </row>
    <row r="142" spans="2:16" ht="12.75" customHeight="1">
      <c r="B142" s="101" t="s">
        <v>224</v>
      </c>
      <c r="C142" s="105">
        <v>0</v>
      </c>
      <c r="D142" s="174">
        <v>0</v>
      </c>
      <c r="E142" s="163">
        <f t="shared" si="20"/>
        <v>0</v>
      </c>
      <c r="F142" s="105">
        <v>0</v>
      </c>
      <c r="G142" s="105">
        <v>0</v>
      </c>
      <c r="H142" s="105">
        <v>0</v>
      </c>
      <c r="I142" s="105">
        <v>0</v>
      </c>
      <c r="J142" s="105">
        <v>0</v>
      </c>
      <c r="K142" s="105">
        <v>0</v>
      </c>
      <c r="L142" s="105">
        <v>0</v>
      </c>
      <c r="M142" s="105">
        <v>0</v>
      </c>
      <c r="N142" s="105">
        <v>0</v>
      </c>
      <c r="O142" s="105">
        <v>0</v>
      </c>
      <c r="P142" s="105">
        <v>0</v>
      </c>
    </row>
    <row r="143" spans="2:16" ht="12.75" customHeight="1">
      <c r="B143" s="101" t="s">
        <v>225</v>
      </c>
      <c r="C143" s="105">
        <v>0</v>
      </c>
      <c r="D143" s="174">
        <v>0</v>
      </c>
      <c r="E143" s="163">
        <f t="shared" si="20"/>
        <v>0</v>
      </c>
      <c r="F143" s="105">
        <v>0</v>
      </c>
      <c r="G143" s="105">
        <v>0</v>
      </c>
      <c r="H143" s="105">
        <v>0</v>
      </c>
      <c r="I143" s="105">
        <v>0</v>
      </c>
      <c r="J143" s="105">
        <v>0</v>
      </c>
      <c r="K143" s="105">
        <v>0</v>
      </c>
      <c r="L143" s="105">
        <v>0</v>
      </c>
      <c r="M143" s="105">
        <v>0</v>
      </c>
      <c r="N143" s="105">
        <v>0</v>
      </c>
      <c r="O143" s="105">
        <v>0</v>
      </c>
      <c r="P143" s="105">
        <v>0</v>
      </c>
    </row>
    <row r="144" spans="2:16" ht="12.75" customHeight="1">
      <c r="B144" s="101" t="s">
        <v>226</v>
      </c>
      <c r="C144" s="105">
        <v>0</v>
      </c>
      <c r="D144" s="174">
        <v>0</v>
      </c>
      <c r="E144" s="163">
        <f t="shared" si="20"/>
        <v>0</v>
      </c>
      <c r="F144" s="105">
        <v>0</v>
      </c>
      <c r="G144" s="105">
        <v>0</v>
      </c>
      <c r="H144" s="105">
        <v>0</v>
      </c>
      <c r="I144" s="105">
        <v>0</v>
      </c>
      <c r="J144" s="105">
        <v>0</v>
      </c>
      <c r="K144" s="105">
        <v>0</v>
      </c>
      <c r="L144" s="105">
        <v>0</v>
      </c>
      <c r="M144" s="105">
        <v>0</v>
      </c>
      <c r="N144" s="105">
        <v>0</v>
      </c>
      <c r="O144" s="105">
        <v>0</v>
      </c>
      <c r="P144" s="105">
        <v>0</v>
      </c>
    </row>
    <row r="145" spans="2:16" ht="12.75" customHeight="1">
      <c r="B145" s="101" t="s">
        <v>227</v>
      </c>
      <c r="C145" s="105">
        <v>0</v>
      </c>
      <c r="D145" s="174">
        <v>0</v>
      </c>
      <c r="E145" s="163">
        <f t="shared" si="20"/>
        <v>0</v>
      </c>
      <c r="F145" s="105">
        <v>0</v>
      </c>
      <c r="G145" s="105">
        <v>0</v>
      </c>
      <c r="H145" s="105">
        <v>0</v>
      </c>
      <c r="I145" s="105">
        <v>0</v>
      </c>
      <c r="J145" s="105">
        <v>0</v>
      </c>
      <c r="K145" s="105">
        <v>0</v>
      </c>
      <c r="L145" s="105">
        <v>0</v>
      </c>
      <c r="M145" s="105">
        <v>0</v>
      </c>
      <c r="N145" s="105">
        <v>0</v>
      </c>
      <c r="O145" s="105">
        <v>0</v>
      </c>
      <c r="P145" s="105">
        <v>0</v>
      </c>
    </row>
    <row r="146" spans="2:16" ht="12.75" customHeight="1">
      <c r="B146" s="101" t="s">
        <v>228</v>
      </c>
      <c r="C146" s="105">
        <v>0</v>
      </c>
      <c r="D146" s="174">
        <v>0</v>
      </c>
      <c r="E146" s="163">
        <f t="shared" si="20"/>
        <v>0</v>
      </c>
      <c r="F146" s="105">
        <v>0</v>
      </c>
      <c r="G146" s="105">
        <v>0</v>
      </c>
      <c r="H146" s="105">
        <v>0</v>
      </c>
      <c r="I146" s="105">
        <v>0</v>
      </c>
      <c r="J146" s="105">
        <v>0</v>
      </c>
      <c r="K146" s="105">
        <v>0</v>
      </c>
      <c r="L146" s="105">
        <v>0</v>
      </c>
      <c r="M146" s="105">
        <v>0</v>
      </c>
      <c r="N146" s="105">
        <v>0</v>
      </c>
      <c r="O146" s="105">
        <v>0</v>
      </c>
      <c r="P146" s="105">
        <v>0</v>
      </c>
    </row>
    <row r="147" spans="2:16" ht="12.75" customHeight="1">
      <c r="B147" s="101" t="s">
        <v>229</v>
      </c>
      <c r="C147" s="105">
        <v>0</v>
      </c>
      <c r="D147" s="174">
        <v>0</v>
      </c>
      <c r="E147" s="163">
        <f t="shared" si="20"/>
        <v>0</v>
      </c>
      <c r="F147" s="105">
        <v>0</v>
      </c>
      <c r="G147" s="105">
        <v>0</v>
      </c>
      <c r="H147" s="105">
        <v>0</v>
      </c>
      <c r="I147" s="105">
        <v>0</v>
      </c>
      <c r="J147" s="105">
        <v>0</v>
      </c>
      <c r="K147" s="105">
        <v>0</v>
      </c>
      <c r="L147" s="105">
        <v>0</v>
      </c>
      <c r="M147" s="105">
        <v>0</v>
      </c>
      <c r="N147" s="105">
        <v>0</v>
      </c>
      <c r="O147" s="105">
        <v>0</v>
      </c>
      <c r="P147" s="105">
        <v>0</v>
      </c>
    </row>
    <row r="148" spans="2:16" ht="12.75" customHeight="1">
      <c r="B148" s="101" t="s">
        <v>230</v>
      </c>
      <c r="C148" s="105">
        <v>0</v>
      </c>
      <c r="D148" s="174">
        <v>0</v>
      </c>
      <c r="E148" s="163">
        <f t="shared" si="20"/>
        <v>0</v>
      </c>
      <c r="F148" s="105">
        <v>0</v>
      </c>
      <c r="G148" s="105">
        <v>0</v>
      </c>
      <c r="H148" s="105">
        <v>0</v>
      </c>
      <c r="I148" s="105">
        <v>0</v>
      </c>
      <c r="J148" s="105">
        <v>0</v>
      </c>
      <c r="K148" s="105">
        <v>0</v>
      </c>
      <c r="L148" s="105">
        <v>0</v>
      </c>
      <c r="M148" s="105">
        <v>0</v>
      </c>
      <c r="N148" s="105">
        <v>0</v>
      </c>
      <c r="O148" s="105">
        <v>0</v>
      </c>
      <c r="P148" s="105">
        <v>0</v>
      </c>
    </row>
    <row r="149" spans="2:16" ht="12.75" customHeight="1">
      <c r="B149" s="101" t="s">
        <v>231</v>
      </c>
      <c r="C149" s="105">
        <v>0</v>
      </c>
      <c r="D149" s="174">
        <v>0</v>
      </c>
      <c r="E149" s="163">
        <f t="shared" si="20"/>
        <v>0</v>
      </c>
      <c r="F149" s="105">
        <v>0</v>
      </c>
      <c r="G149" s="105">
        <v>0</v>
      </c>
      <c r="H149" s="105">
        <v>0</v>
      </c>
      <c r="I149" s="105">
        <v>0</v>
      </c>
      <c r="J149" s="105">
        <v>0</v>
      </c>
      <c r="K149" s="105">
        <v>0</v>
      </c>
      <c r="L149" s="105">
        <v>0</v>
      </c>
      <c r="M149" s="105">
        <v>0</v>
      </c>
      <c r="N149" s="105">
        <v>0</v>
      </c>
      <c r="O149" s="105">
        <v>0</v>
      </c>
      <c r="P149" s="105">
        <v>0</v>
      </c>
    </row>
    <row r="150" spans="2:16" ht="12.75" customHeight="1" thickBot="1">
      <c r="B150" s="101" t="s">
        <v>232</v>
      </c>
      <c r="C150" s="105">
        <v>0</v>
      </c>
      <c r="D150" s="174">
        <v>0</v>
      </c>
      <c r="E150" s="163">
        <f t="shared" si="20"/>
        <v>0</v>
      </c>
      <c r="F150" s="105">
        <v>0</v>
      </c>
      <c r="G150" s="105">
        <v>0</v>
      </c>
      <c r="H150" s="105">
        <v>0</v>
      </c>
      <c r="I150" s="105">
        <v>0</v>
      </c>
      <c r="J150" s="105">
        <v>0</v>
      </c>
      <c r="K150" s="105">
        <v>0</v>
      </c>
      <c r="L150" s="105">
        <v>0</v>
      </c>
      <c r="M150" s="105">
        <v>0</v>
      </c>
      <c r="N150" s="105">
        <v>0</v>
      </c>
      <c r="O150" s="105">
        <v>0</v>
      </c>
      <c r="P150" s="105">
        <v>0</v>
      </c>
    </row>
    <row r="151" spans="1:16" s="100" customFormat="1" ht="12.75" customHeight="1">
      <c r="A151" s="90"/>
      <c r="B151" s="107" t="s">
        <v>233</v>
      </c>
      <c r="C151" s="108">
        <f aca="true" t="shared" si="22" ref="C151:P151">SUM(C152:C161)</f>
        <v>0</v>
      </c>
      <c r="D151" s="171">
        <v>0</v>
      </c>
      <c r="E151" s="165">
        <f t="shared" si="20"/>
        <v>0</v>
      </c>
      <c r="F151" s="108">
        <f t="shared" si="22"/>
        <v>0</v>
      </c>
      <c r="G151" s="108">
        <f t="shared" si="22"/>
        <v>0</v>
      </c>
      <c r="H151" s="108">
        <f t="shared" si="22"/>
        <v>0</v>
      </c>
      <c r="I151" s="108">
        <f t="shared" si="22"/>
        <v>0</v>
      </c>
      <c r="J151" s="108">
        <f t="shared" si="22"/>
        <v>0</v>
      </c>
      <c r="K151" s="108">
        <f t="shared" si="22"/>
        <v>0</v>
      </c>
      <c r="L151" s="108">
        <f t="shared" si="22"/>
        <v>0</v>
      </c>
      <c r="M151" s="108">
        <f t="shared" si="22"/>
        <v>0</v>
      </c>
      <c r="N151" s="108">
        <f t="shared" si="22"/>
        <v>0</v>
      </c>
      <c r="O151" s="108">
        <f t="shared" si="22"/>
        <v>0</v>
      </c>
      <c r="P151" s="109">
        <f t="shared" si="22"/>
        <v>0</v>
      </c>
    </row>
    <row r="152" spans="2:16" ht="12.75" customHeight="1">
      <c r="B152" s="101" t="s">
        <v>234</v>
      </c>
      <c r="C152" s="105">
        <v>0</v>
      </c>
      <c r="D152" s="174">
        <v>0</v>
      </c>
      <c r="E152" s="163">
        <f t="shared" si="20"/>
        <v>0</v>
      </c>
      <c r="F152" s="105">
        <v>0</v>
      </c>
      <c r="G152" s="105">
        <v>0</v>
      </c>
      <c r="H152" s="105">
        <v>0</v>
      </c>
      <c r="I152" s="105">
        <v>0</v>
      </c>
      <c r="J152" s="105">
        <v>0</v>
      </c>
      <c r="K152" s="105">
        <v>0</v>
      </c>
      <c r="L152" s="105">
        <v>0</v>
      </c>
      <c r="M152" s="105">
        <v>0</v>
      </c>
      <c r="N152" s="105">
        <v>0</v>
      </c>
      <c r="O152" s="105">
        <v>0</v>
      </c>
      <c r="P152" s="105">
        <v>0</v>
      </c>
    </row>
    <row r="153" spans="2:16" ht="12.75" customHeight="1">
      <c r="B153" s="101" t="s">
        <v>235</v>
      </c>
      <c r="C153" s="105">
        <v>0</v>
      </c>
      <c r="D153" s="174">
        <v>0</v>
      </c>
      <c r="E153" s="163">
        <f t="shared" si="20"/>
        <v>0</v>
      </c>
      <c r="F153" s="105">
        <v>0</v>
      </c>
      <c r="G153" s="105">
        <v>0</v>
      </c>
      <c r="H153" s="105">
        <v>0</v>
      </c>
      <c r="I153" s="105">
        <v>0</v>
      </c>
      <c r="J153" s="105">
        <v>0</v>
      </c>
      <c r="K153" s="105">
        <v>0</v>
      </c>
      <c r="L153" s="105">
        <v>0</v>
      </c>
      <c r="M153" s="105">
        <v>0</v>
      </c>
      <c r="N153" s="105">
        <v>0</v>
      </c>
      <c r="O153" s="105">
        <v>0</v>
      </c>
      <c r="P153" s="105">
        <v>0</v>
      </c>
    </row>
    <row r="154" spans="2:16" ht="12.75" customHeight="1">
      <c r="B154" s="101" t="s">
        <v>236</v>
      </c>
      <c r="C154" s="105">
        <v>0</v>
      </c>
      <c r="D154" s="174">
        <v>0</v>
      </c>
      <c r="E154" s="163">
        <f t="shared" si="20"/>
        <v>0</v>
      </c>
      <c r="F154" s="105">
        <v>0</v>
      </c>
      <c r="G154" s="105">
        <v>0</v>
      </c>
      <c r="H154" s="105">
        <v>0</v>
      </c>
      <c r="I154" s="105">
        <v>0</v>
      </c>
      <c r="J154" s="105">
        <v>0</v>
      </c>
      <c r="K154" s="105">
        <v>0</v>
      </c>
      <c r="L154" s="105">
        <v>0</v>
      </c>
      <c r="M154" s="105">
        <v>0</v>
      </c>
      <c r="N154" s="105">
        <v>0</v>
      </c>
      <c r="O154" s="105">
        <v>0</v>
      </c>
      <c r="P154" s="105">
        <v>0</v>
      </c>
    </row>
    <row r="155" spans="2:16" ht="12.75" customHeight="1">
      <c r="B155" s="101" t="s">
        <v>237</v>
      </c>
      <c r="C155" s="105">
        <v>0</v>
      </c>
      <c r="D155" s="174">
        <v>0</v>
      </c>
      <c r="E155" s="163">
        <f t="shared" si="20"/>
        <v>0</v>
      </c>
      <c r="F155" s="105">
        <v>0</v>
      </c>
      <c r="G155" s="105">
        <v>0</v>
      </c>
      <c r="H155" s="105">
        <v>0</v>
      </c>
      <c r="I155" s="105">
        <v>0</v>
      </c>
      <c r="J155" s="105">
        <v>0</v>
      </c>
      <c r="K155" s="105">
        <v>0</v>
      </c>
      <c r="L155" s="105">
        <v>0</v>
      </c>
      <c r="M155" s="105">
        <v>0</v>
      </c>
      <c r="N155" s="105">
        <v>0</v>
      </c>
      <c r="O155" s="105">
        <v>0</v>
      </c>
      <c r="P155" s="105">
        <v>0</v>
      </c>
    </row>
    <row r="156" spans="2:16" ht="12.75" customHeight="1">
      <c r="B156" s="101" t="s">
        <v>238</v>
      </c>
      <c r="C156" s="105">
        <v>0</v>
      </c>
      <c r="D156" s="174">
        <v>0</v>
      </c>
      <c r="E156" s="163">
        <f t="shared" si="20"/>
        <v>0</v>
      </c>
      <c r="F156" s="105">
        <v>0</v>
      </c>
      <c r="G156" s="105">
        <v>0</v>
      </c>
      <c r="H156" s="105">
        <v>0</v>
      </c>
      <c r="I156" s="105">
        <v>0</v>
      </c>
      <c r="J156" s="105">
        <v>0</v>
      </c>
      <c r="K156" s="105">
        <v>0</v>
      </c>
      <c r="L156" s="105">
        <v>0</v>
      </c>
      <c r="M156" s="105">
        <v>0</v>
      </c>
      <c r="N156" s="105">
        <v>0</v>
      </c>
      <c r="O156" s="105">
        <v>0</v>
      </c>
      <c r="P156" s="105">
        <v>0</v>
      </c>
    </row>
    <row r="157" spans="2:16" ht="12.75" customHeight="1">
      <c r="B157" s="101" t="s">
        <v>239</v>
      </c>
      <c r="C157" s="105">
        <v>0</v>
      </c>
      <c r="D157" s="174">
        <v>0</v>
      </c>
      <c r="E157" s="163">
        <f t="shared" si="20"/>
        <v>0</v>
      </c>
      <c r="F157" s="105">
        <v>0</v>
      </c>
      <c r="G157" s="105">
        <v>0</v>
      </c>
      <c r="H157" s="105">
        <v>0</v>
      </c>
      <c r="I157" s="105">
        <v>0</v>
      </c>
      <c r="J157" s="105">
        <v>0</v>
      </c>
      <c r="K157" s="105">
        <v>0</v>
      </c>
      <c r="L157" s="105">
        <v>0</v>
      </c>
      <c r="M157" s="105">
        <v>0</v>
      </c>
      <c r="N157" s="105">
        <v>0</v>
      </c>
      <c r="O157" s="105">
        <v>0</v>
      </c>
      <c r="P157" s="105">
        <v>0</v>
      </c>
    </row>
    <row r="158" spans="2:16" ht="12.75" customHeight="1">
      <c r="B158" s="101" t="s">
        <v>240</v>
      </c>
      <c r="C158" s="105">
        <v>0</v>
      </c>
      <c r="D158" s="174">
        <v>0</v>
      </c>
      <c r="E158" s="163">
        <f t="shared" si="20"/>
        <v>0</v>
      </c>
      <c r="F158" s="105">
        <v>0</v>
      </c>
      <c r="G158" s="105">
        <v>0</v>
      </c>
      <c r="H158" s="105">
        <v>0</v>
      </c>
      <c r="I158" s="105">
        <v>0</v>
      </c>
      <c r="J158" s="105">
        <v>0</v>
      </c>
      <c r="K158" s="105">
        <v>0</v>
      </c>
      <c r="L158" s="105">
        <v>0</v>
      </c>
      <c r="M158" s="105">
        <v>0</v>
      </c>
      <c r="N158" s="105">
        <v>0</v>
      </c>
      <c r="O158" s="105">
        <v>0</v>
      </c>
      <c r="P158" s="105">
        <v>0</v>
      </c>
    </row>
    <row r="159" spans="2:16" ht="12.75" customHeight="1">
      <c r="B159" s="101" t="s">
        <v>241</v>
      </c>
      <c r="C159" s="105">
        <v>0</v>
      </c>
      <c r="D159" s="174">
        <v>0</v>
      </c>
      <c r="E159" s="163">
        <f t="shared" si="20"/>
        <v>0</v>
      </c>
      <c r="F159" s="105">
        <v>0</v>
      </c>
      <c r="G159" s="105">
        <v>0</v>
      </c>
      <c r="H159" s="105">
        <v>0</v>
      </c>
      <c r="I159" s="105">
        <v>0</v>
      </c>
      <c r="J159" s="105">
        <v>0</v>
      </c>
      <c r="K159" s="105">
        <v>0</v>
      </c>
      <c r="L159" s="105">
        <v>0</v>
      </c>
      <c r="M159" s="105">
        <v>0</v>
      </c>
      <c r="N159" s="105">
        <v>0</v>
      </c>
      <c r="O159" s="105">
        <v>0</v>
      </c>
      <c r="P159" s="105">
        <v>0</v>
      </c>
    </row>
    <row r="160" spans="2:16" ht="12.75" customHeight="1">
      <c r="B160" s="101" t="s">
        <v>242</v>
      </c>
      <c r="C160" s="105">
        <v>0</v>
      </c>
      <c r="D160" s="174">
        <v>0</v>
      </c>
      <c r="E160" s="163">
        <f t="shared" si="20"/>
        <v>0</v>
      </c>
      <c r="F160" s="105">
        <v>0</v>
      </c>
      <c r="G160" s="105">
        <v>0</v>
      </c>
      <c r="H160" s="105">
        <v>0</v>
      </c>
      <c r="I160" s="105">
        <v>0</v>
      </c>
      <c r="J160" s="105">
        <v>0</v>
      </c>
      <c r="K160" s="105">
        <v>0</v>
      </c>
      <c r="L160" s="105">
        <v>0</v>
      </c>
      <c r="M160" s="105">
        <v>0</v>
      </c>
      <c r="N160" s="105">
        <v>0</v>
      </c>
      <c r="O160" s="105">
        <v>0</v>
      </c>
      <c r="P160" s="105">
        <v>0</v>
      </c>
    </row>
    <row r="161" spans="2:16" ht="12.75" customHeight="1" thickBot="1">
      <c r="B161" s="101" t="s">
        <v>243</v>
      </c>
      <c r="C161" s="105">
        <v>0</v>
      </c>
      <c r="D161" s="174">
        <v>0</v>
      </c>
      <c r="E161" s="163">
        <f t="shared" si="20"/>
        <v>0</v>
      </c>
      <c r="F161" s="105">
        <v>0</v>
      </c>
      <c r="G161" s="105">
        <v>0</v>
      </c>
      <c r="H161" s="105">
        <v>0</v>
      </c>
      <c r="I161" s="105">
        <v>0</v>
      </c>
      <c r="J161" s="105">
        <v>0</v>
      </c>
      <c r="K161" s="105">
        <v>0</v>
      </c>
      <c r="L161" s="105">
        <v>0</v>
      </c>
      <c r="M161" s="105">
        <v>0</v>
      </c>
      <c r="N161" s="105">
        <v>0</v>
      </c>
      <c r="O161" s="105">
        <v>0</v>
      </c>
      <c r="P161" s="105">
        <v>0</v>
      </c>
    </row>
    <row r="162" spans="1:16" s="100" customFormat="1" ht="12.75" customHeight="1">
      <c r="A162" s="90"/>
      <c r="B162" s="107" t="s">
        <v>244</v>
      </c>
      <c r="C162" s="108">
        <f>SUM(C163:C169)</f>
        <v>0</v>
      </c>
      <c r="D162" s="171">
        <v>0</v>
      </c>
      <c r="E162" s="165">
        <f t="shared" si="20"/>
        <v>0</v>
      </c>
      <c r="F162" s="108">
        <f aca="true" t="shared" si="23" ref="F162:P162">SUM(F163:F169)</f>
        <v>0</v>
      </c>
      <c r="G162" s="108">
        <f t="shared" si="23"/>
        <v>0</v>
      </c>
      <c r="H162" s="108">
        <f t="shared" si="23"/>
        <v>0</v>
      </c>
      <c r="I162" s="108">
        <f t="shared" si="23"/>
        <v>0</v>
      </c>
      <c r="J162" s="108">
        <f t="shared" si="23"/>
        <v>0</v>
      </c>
      <c r="K162" s="108">
        <f t="shared" si="23"/>
        <v>0</v>
      </c>
      <c r="L162" s="108">
        <f t="shared" si="23"/>
        <v>0</v>
      </c>
      <c r="M162" s="108">
        <f t="shared" si="23"/>
        <v>0</v>
      </c>
      <c r="N162" s="108">
        <f t="shared" si="23"/>
        <v>0</v>
      </c>
      <c r="O162" s="108">
        <f t="shared" si="23"/>
        <v>0</v>
      </c>
      <c r="P162" s="109">
        <f t="shared" si="23"/>
        <v>0</v>
      </c>
    </row>
    <row r="163" spans="2:16" ht="12.75" customHeight="1">
      <c r="B163" s="179" t="s">
        <v>424</v>
      </c>
      <c r="C163" s="105">
        <v>0</v>
      </c>
      <c r="D163" s="174">
        <v>0</v>
      </c>
      <c r="E163" s="163">
        <f t="shared" si="20"/>
        <v>0</v>
      </c>
      <c r="F163" s="105">
        <v>0</v>
      </c>
      <c r="G163" s="105">
        <v>0</v>
      </c>
      <c r="H163" s="105">
        <v>0</v>
      </c>
      <c r="I163" s="105">
        <v>0</v>
      </c>
      <c r="J163" s="105">
        <v>0</v>
      </c>
      <c r="K163" s="105">
        <v>0</v>
      </c>
      <c r="L163" s="105">
        <v>0</v>
      </c>
      <c r="M163" s="105">
        <v>0</v>
      </c>
      <c r="N163" s="105">
        <v>0</v>
      </c>
      <c r="O163" s="105">
        <v>0</v>
      </c>
      <c r="P163" s="105">
        <v>0</v>
      </c>
    </row>
    <row r="164" spans="2:16" ht="12.75" customHeight="1">
      <c r="B164" s="179" t="s">
        <v>425</v>
      </c>
      <c r="C164" s="105">
        <v>0</v>
      </c>
      <c r="D164" s="174">
        <v>0</v>
      </c>
      <c r="E164" s="163">
        <f t="shared" si="20"/>
        <v>0</v>
      </c>
      <c r="F164" s="105">
        <v>0</v>
      </c>
      <c r="G164" s="105">
        <v>0</v>
      </c>
      <c r="H164" s="105">
        <v>0</v>
      </c>
      <c r="I164" s="105">
        <v>0</v>
      </c>
      <c r="J164" s="105">
        <v>0</v>
      </c>
      <c r="K164" s="105">
        <v>0</v>
      </c>
      <c r="L164" s="105">
        <v>0</v>
      </c>
      <c r="M164" s="105">
        <v>0</v>
      </c>
      <c r="N164" s="105">
        <v>0</v>
      </c>
      <c r="O164" s="105">
        <v>0</v>
      </c>
      <c r="P164" s="105">
        <v>0</v>
      </c>
    </row>
    <row r="165" spans="2:16" ht="12.75" customHeight="1">
      <c r="B165" s="179" t="s">
        <v>245</v>
      </c>
      <c r="C165" s="105">
        <v>0</v>
      </c>
      <c r="D165" s="174">
        <v>0</v>
      </c>
      <c r="E165" s="163">
        <f t="shared" si="20"/>
        <v>0</v>
      </c>
      <c r="F165" s="105">
        <v>0</v>
      </c>
      <c r="G165" s="105">
        <v>0</v>
      </c>
      <c r="H165" s="105">
        <v>0</v>
      </c>
      <c r="I165" s="105">
        <v>0</v>
      </c>
      <c r="J165" s="105">
        <v>0</v>
      </c>
      <c r="K165" s="105">
        <v>0</v>
      </c>
      <c r="L165" s="105">
        <v>0</v>
      </c>
      <c r="M165" s="105">
        <v>0</v>
      </c>
      <c r="N165" s="105">
        <v>0</v>
      </c>
      <c r="O165" s="105">
        <v>0</v>
      </c>
      <c r="P165" s="105">
        <v>0</v>
      </c>
    </row>
    <row r="166" spans="2:16" ht="12.75" customHeight="1">
      <c r="B166" s="181" t="s">
        <v>426</v>
      </c>
      <c r="C166" s="105">
        <v>0</v>
      </c>
      <c r="D166" s="174">
        <v>0</v>
      </c>
      <c r="E166" s="163">
        <f t="shared" si="20"/>
        <v>0</v>
      </c>
      <c r="F166" s="105">
        <v>0</v>
      </c>
      <c r="G166" s="105">
        <v>0</v>
      </c>
      <c r="H166" s="105">
        <v>0</v>
      </c>
      <c r="I166" s="105">
        <v>0</v>
      </c>
      <c r="J166" s="105">
        <v>0</v>
      </c>
      <c r="K166" s="105">
        <v>0</v>
      </c>
      <c r="L166" s="105">
        <v>0</v>
      </c>
      <c r="M166" s="105">
        <v>0</v>
      </c>
      <c r="N166" s="105">
        <v>0</v>
      </c>
      <c r="O166" s="105">
        <v>0</v>
      </c>
      <c r="P166" s="105">
        <v>0</v>
      </c>
    </row>
    <row r="167" spans="2:16" ht="12.75" customHeight="1">
      <c r="B167" s="179" t="s">
        <v>427</v>
      </c>
      <c r="C167" s="105">
        <v>0</v>
      </c>
      <c r="D167" s="174">
        <v>0</v>
      </c>
      <c r="E167" s="163">
        <f t="shared" si="20"/>
        <v>0</v>
      </c>
      <c r="F167" s="105">
        <v>0</v>
      </c>
      <c r="G167" s="105">
        <v>0</v>
      </c>
      <c r="H167" s="105">
        <v>0</v>
      </c>
      <c r="I167" s="105">
        <v>0</v>
      </c>
      <c r="J167" s="105">
        <v>0</v>
      </c>
      <c r="K167" s="105">
        <v>0</v>
      </c>
      <c r="L167" s="105">
        <v>0</v>
      </c>
      <c r="M167" s="105">
        <v>0</v>
      </c>
      <c r="N167" s="105">
        <v>0</v>
      </c>
      <c r="O167" s="105">
        <v>0</v>
      </c>
      <c r="P167" s="105">
        <v>0</v>
      </c>
    </row>
    <row r="168" spans="2:16" ht="12.75" customHeight="1">
      <c r="B168" s="179" t="s">
        <v>428</v>
      </c>
      <c r="C168" s="105">
        <v>0</v>
      </c>
      <c r="D168" s="174">
        <v>0</v>
      </c>
      <c r="E168" s="163">
        <f t="shared" si="20"/>
        <v>0</v>
      </c>
      <c r="F168" s="105">
        <v>0</v>
      </c>
      <c r="G168" s="105">
        <v>0</v>
      </c>
      <c r="H168" s="105">
        <v>0</v>
      </c>
      <c r="I168" s="105">
        <v>0</v>
      </c>
      <c r="J168" s="105">
        <v>0</v>
      </c>
      <c r="K168" s="105">
        <v>0</v>
      </c>
      <c r="L168" s="105">
        <v>0</v>
      </c>
      <c r="M168" s="105">
        <v>0</v>
      </c>
      <c r="N168" s="105">
        <v>0</v>
      </c>
      <c r="O168" s="105">
        <v>0</v>
      </c>
      <c r="P168" s="105">
        <v>0</v>
      </c>
    </row>
    <row r="169" spans="2:16" ht="12.75" customHeight="1" thickBot="1">
      <c r="B169" s="181" t="s">
        <v>429</v>
      </c>
      <c r="C169" s="105">
        <v>0</v>
      </c>
      <c r="D169" s="175">
        <v>0</v>
      </c>
      <c r="E169" s="164">
        <f t="shared" si="20"/>
        <v>0</v>
      </c>
      <c r="F169" s="105">
        <v>0</v>
      </c>
      <c r="G169" s="105">
        <v>0</v>
      </c>
      <c r="H169" s="105">
        <v>0</v>
      </c>
      <c r="I169" s="105">
        <v>0</v>
      </c>
      <c r="J169" s="105">
        <v>0</v>
      </c>
      <c r="K169" s="105">
        <v>0</v>
      </c>
      <c r="L169" s="105">
        <v>0</v>
      </c>
      <c r="M169" s="105">
        <v>0</v>
      </c>
      <c r="N169" s="105">
        <v>0</v>
      </c>
      <c r="O169" s="105">
        <v>0</v>
      </c>
      <c r="P169" s="105">
        <v>0</v>
      </c>
    </row>
    <row r="170" spans="2:17" ht="12.75" customHeight="1">
      <c r="B170" s="107" t="s">
        <v>246</v>
      </c>
      <c r="C170" s="108">
        <f aca="true" t="shared" si="24" ref="C170:P170">SUM(C171:C184)</f>
        <v>0</v>
      </c>
      <c r="D170" s="171">
        <v>1</v>
      </c>
      <c r="E170" s="165">
        <f t="shared" si="20"/>
        <v>-1</v>
      </c>
      <c r="F170" s="108">
        <f t="shared" si="24"/>
        <v>0</v>
      </c>
      <c r="G170" s="108">
        <f t="shared" si="24"/>
        <v>0</v>
      </c>
      <c r="H170" s="108">
        <f t="shared" si="24"/>
        <v>0</v>
      </c>
      <c r="I170" s="108">
        <f t="shared" si="24"/>
        <v>0</v>
      </c>
      <c r="J170" s="108">
        <f t="shared" si="24"/>
        <v>1</v>
      </c>
      <c r="K170" s="108">
        <f t="shared" si="24"/>
        <v>0</v>
      </c>
      <c r="L170" s="108">
        <f t="shared" si="24"/>
        <v>0</v>
      </c>
      <c r="M170" s="108">
        <f t="shared" si="24"/>
        <v>0</v>
      </c>
      <c r="N170" s="108">
        <f t="shared" si="24"/>
        <v>0</v>
      </c>
      <c r="O170" s="108">
        <f t="shared" si="24"/>
        <v>0</v>
      </c>
      <c r="P170" s="109">
        <f t="shared" si="24"/>
        <v>0</v>
      </c>
      <c r="Q170" s="100"/>
    </row>
    <row r="171" spans="2:16" ht="12.75" customHeight="1">
      <c r="B171" s="101" t="s">
        <v>247</v>
      </c>
      <c r="C171" s="105">
        <v>0</v>
      </c>
      <c r="D171" s="174">
        <v>0</v>
      </c>
      <c r="E171" s="163">
        <f t="shared" si="20"/>
        <v>0</v>
      </c>
      <c r="F171" s="105">
        <v>0</v>
      </c>
      <c r="G171" s="105">
        <v>0</v>
      </c>
      <c r="H171" s="105">
        <v>0</v>
      </c>
      <c r="I171" s="105">
        <v>0</v>
      </c>
      <c r="J171" s="105">
        <v>0</v>
      </c>
      <c r="K171" s="105">
        <v>0</v>
      </c>
      <c r="L171" s="105">
        <v>0</v>
      </c>
      <c r="M171" s="105">
        <v>0</v>
      </c>
      <c r="N171" s="105">
        <v>0</v>
      </c>
      <c r="O171" s="105">
        <v>0</v>
      </c>
      <c r="P171" s="105">
        <v>0</v>
      </c>
    </row>
    <row r="172" spans="2:16" ht="12.75" customHeight="1">
      <c r="B172" s="101" t="s">
        <v>248</v>
      </c>
      <c r="C172" s="105">
        <v>0</v>
      </c>
      <c r="D172" s="174">
        <v>0</v>
      </c>
      <c r="E172" s="163">
        <f t="shared" si="20"/>
        <v>0</v>
      </c>
      <c r="F172" s="105">
        <v>0</v>
      </c>
      <c r="G172" s="105">
        <v>0</v>
      </c>
      <c r="H172" s="105">
        <v>0</v>
      </c>
      <c r="I172" s="105">
        <v>0</v>
      </c>
      <c r="J172" s="105">
        <v>0</v>
      </c>
      <c r="K172" s="105">
        <v>0</v>
      </c>
      <c r="L172" s="105">
        <v>0</v>
      </c>
      <c r="M172" s="105">
        <v>0</v>
      </c>
      <c r="N172" s="105">
        <v>0</v>
      </c>
      <c r="O172" s="105">
        <v>0</v>
      </c>
      <c r="P172" s="105">
        <v>0</v>
      </c>
    </row>
    <row r="173" spans="2:16" ht="12.75" customHeight="1">
      <c r="B173" s="101" t="s">
        <v>249</v>
      </c>
      <c r="C173" s="105">
        <v>0</v>
      </c>
      <c r="D173" s="174">
        <v>1</v>
      </c>
      <c r="E173" s="163">
        <f t="shared" si="20"/>
        <v>-1</v>
      </c>
      <c r="F173" s="105">
        <v>0</v>
      </c>
      <c r="G173" s="105">
        <v>0</v>
      </c>
      <c r="H173" s="105">
        <v>0</v>
      </c>
      <c r="I173" s="105">
        <v>0</v>
      </c>
      <c r="J173" s="105">
        <v>0</v>
      </c>
      <c r="K173" s="105">
        <v>0</v>
      </c>
      <c r="L173" s="105">
        <v>0</v>
      </c>
      <c r="M173" s="105">
        <v>0</v>
      </c>
      <c r="N173" s="105">
        <v>0</v>
      </c>
      <c r="O173" s="105">
        <v>0</v>
      </c>
      <c r="P173" s="105">
        <v>0</v>
      </c>
    </row>
    <row r="174" spans="2:16" ht="12.75" customHeight="1">
      <c r="B174" s="101" t="s">
        <v>250</v>
      </c>
      <c r="C174" s="105">
        <v>0</v>
      </c>
      <c r="D174" s="174">
        <v>0</v>
      </c>
      <c r="E174" s="163">
        <f t="shared" si="20"/>
        <v>0</v>
      </c>
      <c r="F174" s="105">
        <v>0</v>
      </c>
      <c r="G174" s="105">
        <v>0</v>
      </c>
      <c r="H174" s="105">
        <v>0</v>
      </c>
      <c r="I174" s="105">
        <v>0</v>
      </c>
      <c r="J174" s="105">
        <v>0</v>
      </c>
      <c r="K174" s="105">
        <v>0</v>
      </c>
      <c r="L174" s="105">
        <v>0</v>
      </c>
      <c r="M174" s="105">
        <v>0</v>
      </c>
      <c r="N174" s="105">
        <v>0</v>
      </c>
      <c r="O174" s="105">
        <v>0</v>
      </c>
      <c r="P174" s="105">
        <v>0</v>
      </c>
    </row>
    <row r="175" spans="1:17" s="100" customFormat="1" ht="12.75" customHeight="1">
      <c r="A175" s="90"/>
      <c r="B175" s="182" t="s">
        <v>431</v>
      </c>
      <c r="C175" s="105">
        <v>0</v>
      </c>
      <c r="D175" s="174">
        <v>0</v>
      </c>
      <c r="E175" s="163">
        <f t="shared" si="20"/>
        <v>0</v>
      </c>
      <c r="F175" s="105">
        <v>0</v>
      </c>
      <c r="G175" s="105">
        <v>0</v>
      </c>
      <c r="H175" s="105">
        <v>0</v>
      </c>
      <c r="I175" s="105">
        <v>0</v>
      </c>
      <c r="J175" s="105">
        <v>1</v>
      </c>
      <c r="K175" s="105">
        <v>0</v>
      </c>
      <c r="L175" s="105">
        <v>0</v>
      </c>
      <c r="M175" s="105">
        <v>0</v>
      </c>
      <c r="N175" s="105">
        <v>0</v>
      </c>
      <c r="O175" s="105">
        <v>0</v>
      </c>
      <c r="P175" s="105">
        <v>0</v>
      </c>
      <c r="Q175" s="90"/>
    </row>
    <row r="176" spans="2:16" ht="12.75" customHeight="1">
      <c r="B176" s="101" t="s">
        <v>251</v>
      </c>
      <c r="C176" s="105">
        <v>0</v>
      </c>
      <c r="D176" s="174">
        <v>0</v>
      </c>
      <c r="E176" s="163">
        <f t="shared" si="20"/>
        <v>0</v>
      </c>
      <c r="F176" s="105">
        <v>0</v>
      </c>
      <c r="G176" s="105">
        <v>0</v>
      </c>
      <c r="H176" s="105">
        <v>0</v>
      </c>
      <c r="I176" s="105">
        <v>0</v>
      </c>
      <c r="J176" s="105">
        <v>0</v>
      </c>
      <c r="K176" s="105">
        <v>0</v>
      </c>
      <c r="L176" s="105">
        <v>0</v>
      </c>
      <c r="M176" s="105">
        <v>0</v>
      </c>
      <c r="N176" s="105">
        <v>0</v>
      </c>
      <c r="O176" s="105">
        <v>0</v>
      </c>
      <c r="P176" s="105">
        <v>0</v>
      </c>
    </row>
    <row r="177" spans="2:16" ht="12.75" customHeight="1">
      <c r="B177" s="101" t="s">
        <v>252</v>
      </c>
      <c r="C177" s="105">
        <v>0</v>
      </c>
      <c r="D177" s="174">
        <v>0</v>
      </c>
      <c r="E177" s="163">
        <f t="shared" si="20"/>
        <v>0</v>
      </c>
      <c r="F177" s="105">
        <v>0</v>
      </c>
      <c r="G177" s="105">
        <v>0</v>
      </c>
      <c r="H177" s="105">
        <v>0</v>
      </c>
      <c r="I177" s="105">
        <v>0</v>
      </c>
      <c r="J177" s="105">
        <v>0</v>
      </c>
      <c r="K177" s="105">
        <v>0</v>
      </c>
      <c r="L177" s="105">
        <v>0</v>
      </c>
      <c r="M177" s="105">
        <v>0</v>
      </c>
      <c r="N177" s="105">
        <v>0</v>
      </c>
      <c r="O177" s="105">
        <v>0</v>
      </c>
      <c r="P177" s="105">
        <v>0</v>
      </c>
    </row>
    <row r="178" spans="2:16" ht="12.75" customHeight="1">
      <c r="B178" s="101" t="s">
        <v>253</v>
      </c>
      <c r="C178" s="105">
        <v>0</v>
      </c>
      <c r="D178" s="174">
        <v>0</v>
      </c>
      <c r="E178" s="163">
        <f t="shared" si="20"/>
        <v>0</v>
      </c>
      <c r="F178" s="105">
        <v>0</v>
      </c>
      <c r="G178" s="105">
        <v>0</v>
      </c>
      <c r="H178" s="105">
        <v>0</v>
      </c>
      <c r="I178" s="105">
        <v>0</v>
      </c>
      <c r="J178" s="105">
        <v>0</v>
      </c>
      <c r="K178" s="105">
        <v>0</v>
      </c>
      <c r="L178" s="105">
        <v>0</v>
      </c>
      <c r="M178" s="105">
        <v>0</v>
      </c>
      <c r="N178" s="105">
        <v>0</v>
      </c>
      <c r="O178" s="105">
        <v>0</v>
      </c>
      <c r="P178" s="105">
        <v>0</v>
      </c>
    </row>
    <row r="179" spans="2:16" ht="12.75" customHeight="1">
      <c r="B179" s="101" t="s">
        <v>254</v>
      </c>
      <c r="C179" s="105">
        <v>0</v>
      </c>
      <c r="D179" s="174">
        <v>0</v>
      </c>
      <c r="E179" s="163">
        <f t="shared" si="20"/>
        <v>0</v>
      </c>
      <c r="F179" s="105">
        <v>0</v>
      </c>
      <c r="G179" s="105">
        <v>0</v>
      </c>
      <c r="H179" s="105">
        <v>0</v>
      </c>
      <c r="I179" s="105">
        <v>0</v>
      </c>
      <c r="J179" s="105">
        <v>0</v>
      </c>
      <c r="K179" s="105">
        <v>0</v>
      </c>
      <c r="L179" s="105">
        <v>0</v>
      </c>
      <c r="M179" s="105">
        <v>0</v>
      </c>
      <c r="N179" s="105">
        <v>0</v>
      </c>
      <c r="O179" s="105">
        <v>0</v>
      </c>
      <c r="P179" s="105">
        <v>0</v>
      </c>
    </row>
    <row r="180" spans="2:16" ht="12.75" customHeight="1">
      <c r="B180" s="101" t="s">
        <v>255</v>
      </c>
      <c r="C180" s="105">
        <v>0</v>
      </c>
      <c r="D180" s="174">
        <v>0</v>
      </c>
      <c r="E180" s="163">
        <f t="shared" si="20"/>
        <v>0</v>
      </c>
      <c r="F180" s="105">
        <v>0</v>
      </c>
      <c r="G180" s="105">
        <v>0</v>
      </c>
      <c r="H180" s="105">
        <v>0</v>
      </c>
      <c r="I180" s="105">
        <v>0</v>
      </c>
      <c r="J180" s="105">
        <v>0</v>
      </c>
      <c r="K180" s="105">
        <v>0</v>
      </c>
      <c r="L180" s="105">
        <v>0</v>
      </c>
      <c r="M180" s="105">
        <v>0</v>
      </c>
      <c r="N180" s="105">
        <v>0</v>
      </c>
      <c r="O180" s="105">
        <v>0</v>
      </c>
      <c r="P180" s="105">
        <v>0</v>
      </c>
    </row>
    <row r="181" spans="2:16" ht="12.75" customHeight="1">
      <c r="B181" s="101" t="s">
        <v>256</v>
      </c>
      <c r="C181" s="105">
        <v>0</v>
      </c>
      <c r="D181" s="174">
        <v>0</v>
      </c>
      <c r="E181" s="163">
        <f t="shared" si="20"/>
        <v>0</v>
      </c>
      <c r="F181" s="105">
        <v>0</v>
      </c>
      <c r="G181" s="105">
        <v>0</v>
      </c>
      <c r="H181" s="105">
        <v>0</v>
      </c>
      <c r="I181" s="105">
        <v>0</v>
      </c>
      <c r="J181" s="105">
        <v>0</v>
      </c>
      <c r="K181" s="105">
        <v>0</v>
      </c>
      <c r="L181" s="105">
        <v>0</v>
      </c>
      <c r="M181" s="105">
        <v>0</v>
      </c>
      <c r="N181" s="105">
        <v>0</v>
      </c>
      <c r="O181" s="105">
        <v>0</v>
      </c>
      <c r="P181" s="105">
        <v>0</v>
      </c>
    </row>
    <row r="182" spans="2:16" ht="12.75" customHeight="1">
      <c r="B182" s="101" t="s">
        <v>257</v>
      </c>
      <c r="C182" s="105">
        <v>0</v>
      </c>
      <c r="D182" s="174">
        <v>0</v>
      </c>
      <c r="E182" s="163">
        <f t="shared" si="20"/>
        <v>0</v>
      </c>
      <c r="F182" s="105">
        <v>0</v>
      </c>
      <c r="G182" s="105">
        <v>0</v>
      </c>
      <c r="H182" s="105">
        <v>0</v>
      </c>
      <c r="I182" s="105">
        <v>0</v>
      </c>
      <c r="J182" s="105">
        <v>0</v>
      </c>
      <c r="K182" s="105">
        <v>0</v>
      </c>
      <c r="L182" s="105">
        <v>0</v>
      </c>
      <c r="M182" s="105">
        <v>0</v>
      </c>
      <c r="N182" s="105">
        <v>0</v>
      </c>
      <c r="O182" s="105">
        <v>0</v>
      </c>
      <c r="P182" s="105">
        <v>0</v>
      </c>
    </row>
    <row r="183" spans="2:16" ht="12.75" customHeight="1">
      <c r="B183" s="104" t="s">
        <v>258</v>
      </c>
      <c r="C183" s="105">
        <v>0</v>
      </c>
      <c r="D183" s="175">
        <v>0</v>
      </c>
      <c r="E183" s="164">
        <f t="shared" si="20"/>
        <v>0</v>
      </c>
      <c r="F183" s="105">
        <v>0</v>
      </c>
      <c r="G183" s="105">
        <v>0</v>
      </c>
      <c r="H183" s="105">
        <v>0</v>
      </c>
      <c r="I183" s="105">
        <v>0</v>
      </c>
      <c r="J183" s="105">
        <v>0</v>
      </c>
      <c r="K183" s="105">
        <v>0</v>
      </c>
      <c r="L183" s="105">
        <v>0</v>
      </c>
      <c r="M183" s="105">
        <v>0</v>
      </c>
      <c r="N183" s="105">
        <v>0</v>
      </c>
      <c r="O183" s="105">
        <v>0</v>
      </c>
      <c r="P183" s="105">
        <v>0</v>
      </c>
    </row>
    <row r="184" spans="2:16" ht="12.75" customHeight="1" thickBot="1">
      <c r="B184" s="104" t="s">
        <v>259</v>
      </c>
      <c r="C184" s="105">
        <v>0</v>
      </c>
      <c r="D184" s="175">
        <v>0</v>
      </c>
      <c r="E184" s="164">
        <f t="shared" si="20"/>
        <v>0</v>
      </c>
      <c r="F184" s="105">
        <v>0</v>
      </c>
      <c r="G184" s="105">
        <v>0</v>
      </c>
      <c r="H184" s="105">
        <v>0</v>
      </c>
      <c r="I184" s="105">
        <v>0</v>
      </c>
      <c r="J184" s="105">
        <v>0</v>
      </c>
      <c r="K184" s="105">
        <v>0</v>
      </c>
      <c r="L184" s="105">
        <v>0</v>
      </c>
      <c r="M184" s="105">
        <v>0</v>
      </c>
      <c r="N184" s="105">
        <v>0</v>
      </c>
      <c r="O184" s="105">
        <v>0</v>
      </c>
      <c r="P184" s="105">
        <v>0</v>
      </c>
    </row>
    <row r="185" spans="2:17" ht="12.75" customHeight="1">
      <c r="B185" s="107" t="s">
        <v>260</v>
      </c>
      <c r="C185" s="108">
        <f aca="true" t="shared" si="25" ref="C185:P185">SUM(C186:C204)</f>
        <v>3</v>
      </c>
      <c r="D185" s="171">
        <v>3</v>
      </c>
      <c r="E185" s="165">
        <f t="shared" si="20"/>
        <v>0</v>
      </c>
      <c r="F185" s="108">
        <f t="shared" si="25"/>
        <v>0</v>
      </c>
      <c r="G185" s="108">
        <f t="shared" si="25"/>
        <v>0</v>
      </c>
      <c r="H185" s="108">
        <f t="shared" si="25"/>
        <v>0</v>
      </c>
      <c r="I185" s="108">
        <f t="shared" si="25"/>
        <v>0</v>
      </c>
      <c r="J185" s="108">
        <f t="shared" si="25"/>
        <v>1</v>
      </c>
      <c r="K185" s="108">
        <f t="shared" si="25"/>
        <v>0</v>
      </c>
      <c r="L185" s="108">
        <f t="shared" si="25"/>
        <v>0</v>
      </c>
      <c r="M185" s="108">
        <f t="shared" si="25"/>
        <v>0</v>
      </c>
      <c r="N185" s="108">
        <f t="shared" si="25"/>
        <v>0</v>
      </c>
      <c r="O185" s="108">
        <f t="shared" si="25"/>
        <v>0</v>
      </c>
      <c r="P185" s="109">
        <f t="shared" si="25"/>
        <v>0</v>
      </c>
      <c r="Q185" s="100"/>
    </row>
    <row r="186" spans="2:16" ht="12.75" customHeight="1">
      <c r="B186" s="101" t="s">
        <v>261</v>
      </c>
      <c r="C186" s="105">
        <v>2</v>
      </c>
      <c r="D186" s="174">
        <v>0</v>
      </c>
      <c r="E186" s="163">
        <f t="shared" si="20"/>
        <v>0</v>
      </c>
      <c r="F186" s="105">
        <v>0</v>
      </c>
      <c r="G186" s="105">
        <v>0</v>
      </c>
      <c r="H186" s="105">
        <v>0</v>
      </c>
      <c r="I186" s="105">
        <v>0</v>
      </c>
      <c r="J186" s="105">
        <v>1</v>
      </c>
      <c r="K186" s="105">
        <v>0</v>
      </c>
      <c r="L186" s="105">
        <v>0</v>
      </c>
      <c r="M186" s="105">
        <v>0</v>
      </c>
      <c r="N186" s="105">
        <v>0</v>
      </c>
      <c r="O186" s="105">
        <v>0</v>
      </c>
      <c r="P186" s="105">
        <v>0</v>
      </c>
    </row>
    <row r="187" spans="2:16" ht="12.75" customHeight="1">
      <c r="B187" s="101" t="s">
        <v>262</v>
      </c>
      <c r="C187" s="105">
        <v>0</v>
      </c>
      <c r="D187" s="174">
        <v>0</v>
      </c>
      <c r="E187" s="163">
        <f t="shared" si="20"/>
        <v>0</v>
      </c>
      <c r="F187" s="105">
        <v>0</v>
      </c>
      <c r="G187" s="105">
        <v>0</v>
      </c>
      <c r="H187" s="105">
        <v>0</v>
      </c>
      <c r="I187" s="105">
        <v>0</v>
      </c>
      <c r="J187" s="105">
        <v>0</v>
      </c>
      <c r="K187" s="105">
        <v>0</v>
      </c>
      <c r="L187" s="105">
        <v>0</v>
      </c>
      <c r="M187" s="105">
        <v>0</v>
      </c>
      <c r="N187" s="105">
        <v>0</v>
      </c>
      <c r="O187" s="105">
        <v>0</v>
      </c>
      <c r="P187" s="105">
        <v>0</v>
      </c>
    </row>
    <row r="188" spans="2:16" ht="12.75" customHeight="1">
      <c r="B188" s="101" t="s">
        <v>263</v>
      </c>
      <c r="C188" s="105">
        <v>0</v>
      </c>
      <c r="D188" s="174">
        <v>0</v>
      </c>
      <c r="E188" s="163">
        <f t="shared" si="20"/>
        <v>0</v>
      </c>
      <c r="F188" s="105">
        <v>0</v>
      </c>
      <c r="G188" s="105">
        <v>0</v>
      </c>
      <c r="H188" s="105">
        <v>0</v>
      </c>
      <c r="I188" s="105">
        <v>0</v>
      </c>
      <c r="J188" s="105">
        <v>0</v>
      </c>
      <c r="K188" s="105">
        <v>0</v>
      </c>
      <c r="L188" s="105">
        <v>0</v>
      </c>
      <c r="M188" s="105">
        <v>0</v>
      </c>
      <c r="N188" s="105">
        <v>0</v>
      </c>
      <c r="O188" s="105">
        <v>0</v>
      </c>
      <c r="P188" s="105">
        <v>0</v>
      </c>
    </row>
    <row r="189" spans="2:16" ht="12.75" customHeight="1">
      <c r="B189" s="101" t="s">
        <v>264</v>
      </c>
      <c r="C189" s="105">
        <v>0</v>
      </c>
      <c r="D189" s="174">
        <v>1</v>
      </c>
      <c r="E189" s="163">
        <f t="shared" si="20"/>
        <v>-1</v>
      </c>
      <c r="F189" s="105">
        <v>0</v>
      </c>
      <c r="G189" s="105">
        <v>0</v>
      </c>
      <c r="H189" s="105">
        <v>0</v>
      </c>
      <c r="I189" s="105">
        <v>0</v>
      </c>
      <c r="J189" s="105">
        <v>0</v>
      </c>
      <c r="K189" s="105">
        <v>0</v>
      </c>
      <c r="L189" s="105">
        <v>0</v>
      </c>
      <c r="M189" s="105">
        <v>0</v>
      </c>
      <c r="N189" s="105">
        <v>0</v>
      </c>
      <c r="O189" s="105">
        <v>0</v>
      </c>
      <c r="P189" s="105">
        <v>0</v>
      </c>
    </row>
    <row r="190" spans="1:17" s="100" customFormat="1" ht="12.75" customHeight="1">
      <c r="A190" s="90"/>
      <c r="B190" s="101" t="s">
        <v>265</v>
      </c>
      <c r="C190" s="105">
        <v>0</v>
      </c>
      <c r="D190" s="174">
        <v>0</v>
      </c>
      <c r="E190" s="163">
        <f t="shared" si="20"/>
        <v>0</v>
      </c>
      <c r="F190" s="105">
        <v>0</v>
      </c>
      <c r="G190" s="105">
        <v>0</v>
      </c>
      <c r="H190" s="105">
        <v>0</v>
      </c>
      <c r="I190" s="105">
        <v>0</v>
      </c>
      <c r="J190" s="105">
        <v>0</v>
      </c>
      <c r="K190" s="105">
        <v>0</v>
      </c>
      <c r="L190" s="105">
        <v>0</v>
      </c>
      <c r="M190" s="105">
        <v>0</v>
      </c>
      <c r="N190" s="105">
        <v>0</v>
      </c>
      <c r="O190" s="105">
        <v>0</v>
      </c>
      <c r="P190" s="105">
        <v>0</v>
      </c>
      <c r="Q190" s="90"/>
    </row>
    <row r="191" spans="2:16" ht="12.75" customHeight="1">
      <c r="B191" s="101" t="s">
        <v>266</v>
      </c>
      <c r="C191" s="105">
        <v>0</v>
      </c>
      <c r="D191" s="174">
        <v>0</v>
      </c>
      <c r="E191" s="163">
        <f t="shared" si="20"/>
        <v>0</v>
      </c>
      <c r="F191" s="105">
        <v>0</v>
      </c>
      <c r="G191" s="105">
        <v>0</v>
      </c>
      <c r="H191" s="105">
        <v>0</v>
      </c>
      <c r="I191" s="105">
        <v>0</v>
      </c>
      <c r="J191" s="105">
        <v>0</v>
      </c>
      <c r="K191" s="105">
        <v>0</v>
      </c>
      <c r="L191" s="105">
        <v>0</v>
      </c>
      <c r="M191" s="105">
        <v>0</v>
      </c>
      <c r="N191" s="105">
        <v>0</v>
      </c>
      <c r="O191" s="105">
        <v>0</v>
      </c>
      <c r="P191" s="105">
        <v>0</v>
      </c>
    </row>
    <row r="192" spans="2:16" ht="12.75" customHeight="1">
      <c r="B192" s="101" t="s">
        <v>267</v>
      </c>
      <c r="C192" s="105">
        <v>0</v>
      </c>
      <c r="D192" s="174">
        <v>0</v>
      </c>
      <c r="E192" s="163">
        <f t="shared" si="20"/>
        <v>0</v>
      </c>
      <c r="F192" s="105">
        <v>0</v>
      </c>
      <c r="G192" s="105">
        <v>0</v>
      </c>
      <c r="H192" s="105">
        <v>0</v>
      </c>
      <c r="I192" s="105">
        <v>0</v>
      </c>
      <c r="J192" s="105">
        <v>0</v>
      </c>
      <c r="K192" s="105">
        <v>0</v>
      </c>
      <c r="L192" s="105">
        <v>0</v>
      </c>
      <c r="M192" s="105">
        <v>0</v>
      </c>
      <c r="N192" s="105">
        <v>0</v>
      </c>
      <c r="O192" s="105">
        <v>0</v>
      </c>
      <c r="P192" s="105">
        <v>0</v>
      </c>
    </row>
    <row r="193" spans="2:16" ht="12.75" customHeight="1">
      <c r="B193" s="101" t="s">
        <v>268</v>
      </c>
      <c r="C193" s="105">
        <v>0</v>
      </c>
      <c r="D193" s="174">
        <v>0</v>
      </c>
      <c r="E193" s="163">
        <f t="shared" si="20"/>
        <v>0</v>
      </c>
      <c r="F193" s="105">
        <v>0</v>
      </c>
      <c r="G193" s="105">
        <v>0</v>
      </c>
      <c r="H193" s="105">
        <v>0</v>
      </c>
      <c r="I193" s="105">
        <v>0</v>
      </c>
      <c r="J193" s="105">
        <v>0</v>
      </c>
      <c r="K193" s="105">
        <v>0</v>
      </c>
      <c r="L193" s="105">
        <v>0</v>
      </c>
      <c r="M193" s="105">
        <v>0</v>
      </c>
      <c r="N193" s="105">
        <v>0</v>
      </c>
      <c r="O193" s="105">
        <v>0</v>
      </c>
      <c r="P193" s="105">
        <v>0</v>
      </c>
    </row>
    <row r="194" spans="2:16" ht="12.75" customHeight="1">
      <c r="B194" s="101" t="s">
        <v>269</v>
      </c>
      <c r="C194" s="105">
        <v>1</v>
      </c>
      <c r="D194" s="174">
        <v>0</v>
      </c>
      <c r="E194" s="163">
        <f t="shared" si="20"/>
        <v>0</v>
      </c>
      <c r="F194" s="105">
        <v>0</v>
      </c>
      <c r="G194" s="105">
        <v>0</v>
      </c>
      <c r="H194" s="105">
        <v>0</v>
      </c>
      <c r="I194" s="105">
        <v>0</v>
      </c>
      <c r="J194" s="105">
        <v>0</v>
      </c>
      <c r="K194" s="105">
        <v>0</v>
      </c>
      <c r="L194" s="105">
        <v>0</v>
      </c>
      <c r="M194" s="105">
        <v>0</v>
      </c>
      <c r="N194" s="105">
        <v>0</v>
      </c>
      <c r="O194" s="105">
        <v>0</v>
      </c>
      <c r="P194" s="105">
        <v>0</v>
      </c>
    </row>
    <row r="195" spans="2:16" ht="12.75" customHeight="1">
      <c r="B195" s="101" t="s">
        <v>270</v>
      </c>
      <c r="C195" s="105">
        <v>0</v>
      </c>
      <c r="D195" s="174">
        <v>0</v>
      </c>
      <c r="E195" s="163">
        <f t="shared" si="20"/>
        <v>0</v>
      </c>
      <c r="F195" s="105">
        <v>0</v>
      </c>
      <c r="G195" s="105">
        <v>0</v>
      </c>
      <c r="H195" s="105">
        <v>0</v>
      </c>
      <c r="I195" s="105">
        <v>0</v>
      </c>
      <c r="J195" s="105">
        <v>0</v>
      </c>
      <c r="K195" s="105">
        <v>0</v>
      </c>
      <c r="L195" s="105">
        <v>0</v>
      </c>
      <c r="M195" s="105">
        <v>0</v>
      </c>
      <c r="N195" s="105">
        <v>0</v>
      </c>
      <c r="O195" s="105">
        <v>0</v>
      </c>
      <c r="P195" s="105">
        <v>0</v>
      </c>
    </row>
    <row r="196" spans="2:16" ht="12.75" customHeight="1">
      <c r="B196" s="101" t="s">
        <v>271</v>
      </c>
      <c r="C196" s="105">
        <v>0</v>
      </c>
      <c r="D196" s="174">
        <v>1</v>
      </c>
      <c r="E196" s="163">
        <f t="shared" si="20"/>
        <v>-1</v>
      </c>
      <c r="F196" s="105">
        <v>0</v>
      </c>
      <c r="G196" s="105">
        <v>0</v>
      </c>
      <c r="H196" s="105">
        <v>0</v>
      </c>
      <c r="I196" s="105">
        <v>0</v>
      </c>
      <c r="J196" s="105">
        <v>0</v>
      </c>
      <c r="K196" s="105">
        <v>0</v>
      </c>
      <c r="L196" s="105">
        <v>0</v>
      </c>
      <c r="M196" s="105">
        <v>0</v>
      </c>
      <c r="N196" s="105">
        <v>0</v>
      </c>
      <c r="O196" s="105">
        <v>0</v>
      </c>
      <c r="P196" s="105">
        <v>0</v>
      </c>
    </row>
    <row r="197" spans="2:16" ht="12.75" customHeight="1">
      <c r="B197" s="101" t="s">
        <v>272</v>
      </c>
      <c r="C197" s="105">
        <v>0</v>
      </c>
      <c r="D197" s="174">
        <v>1</v>
      </c>
      <c r="E197" s="163">
        <f t="shared" si="20"/>
        <v>-1</v>
      </c>
      <c r="F197" s="105">
        <v>0</v>
      </c>
      <c r="G197" s="105">
        <v>0</v>
      </c>
      <c r="H197" s="105">
        <v>0</v>
      </c>
      <c r="I197" s="105">
        <v>0</v>
      </c>
      <c r="J197" s="105">
        <v>0</v>
      </c>
      <c r="K197" s="105">
        <v>0</v>
      </c>
      <c r="L197" s="105">
        <v>0</v>
      </c>
      <c r="M197" s="105">
        <v>0</v>
      </c>
      <c r="N197" s="105">
        <v>0</v>
      </c>
      <c r="O197" s="105">
        <v>0</v>
      </c>
      <c r="P197" s="105">
        <v>0</v>
      </c>
    </row>
    <row r="198" spans="2:16" ht="12.75" customHeight="1">
      <c r="B198" s="101" t="s">
        <v>273</v>
      </c>
      <c r="C198" s="105">
        <v>0</v>
      </c>
      <c r="D198" s="174">
        <v>0</v>
      </c>
      <c r="E198" s="163">
        <f aca="true" t="shared" si="26" ref="E198:E261">IF(IF(D198="S/D",0,D198)&lt;&gt;0,(C198-D198)/D198,0)</f>
        <v>0</v>
      </c>
      <c r="F198" s="105">
        <v>0</v>
      </c>
      <c r="G198" s="105">
        <v>0</v>
      </c>
      <c r="H198" s="105">
        <v>0</v>
      </c>
      <c r="I198" s="105">
        <v>0</v>
      </c>
      <c r="J198" s="105">
        <v>0</v>
      </c>
      <c r="K198" s="105">
        <v>0</v>
      </c>
      <c r="L198" s="105">
        <v>0</v>
      </c>
      <c r="M198" s="105">
        <v>0</v>
      </c>
      <c r="N198" s="105">
        <v>0</v>
      </c>
      <c r="O198" s="105">
        <v>0</v>
      </c>
      <c r="P198" s="105">
        <v>0</v>
      </c>
    </row>
    <row r="199" spans="2:16" ht="12.75" customHeight="1">
      <c r="B199" s="101" t="s">
        <v>274</v>
      </c>
      <c r="C199" s="105">
        <v>0</v>
      </c>
      <c r="D199" s="174">
        <v>0</v>
      </c>
      <c r="E199" s="163">
        <f t="shared" si="26"/>
        <v>0</v>
      </c>
      <c r="F199" s="105">
        <v>0</v>
      </c>
      <c r="G199" s="105">
        <v>0</v>
      </c>
      <c r="H199" s="105">
        <v>0</v>
      </c>
      <c r="I199" s="105">
        <v>0</v>
      </c>
      <c r="J199" s="105">
        <v>0</v>
      </c>
      <c r="K199" s="105">
        <v>0</v>
      </c>
      <c r="L199" s="105">
        <v>0</v>
      </c>
      <c r="M199" s="105">
        <v>0</v>
      </c>
      <c r="N199" s="105">
        <v>0</v>
      </c>
      <c r="O199" s="105">
        <v>0</v>
      </c>
      <c r="P199" s="105">
        <v>0</v>
      </c>
    </row>
    <row r="200" spans="2:16" ht="12.75" customHeight="1">
      <c r="B200" s="182" t="s">
        <v>432</v>
      </c>
      <c r="C200" s="105">
        <v>0</v>
      </c>
      <c r="D200" s="174">
        <v>0</v>
      </c>
      <c r="E200" s="163">
        <f t="shared" si="26"/>
        <v>0</v>
      </c>
      <c r="F200" s="105">
        <v>0</v>
      </c>
      <c r="G200" s="105">
        <v>0</v>
      </c>
      <c r="H200" s="105">
        <v>0</v>
      </c>
      <c r="I200" s="105">
        <v>0</v>
      </c>
      <c r="J200" s="105">
        <v>0</v>
      </c>
      <c r="K200" s="105">
        <v>0</v>
      </c>
      <c r="L200" s="105">
        <v>0</v>
      </c>
      <c r="M200" s="105">
        <v>0</v>
      </c>
      <c r="N200" s="105">
        <v>0</v>
      </c>
      <c r="O200" s="105">
        <v>0</v>
      </c>
      <c r="P200" s="105">
        <v>0</v>
      </c>
    </row>
    <row r="201" spans="2:16" ht="12.75" customHeight="1">
      <c r="B201" s="101" t="s">
        <v>275</v>
      </c>
      <c r="C201" s="105">
        <v>0</v>
      </c>
      <c r="D201" s="174">
        <v>0</v>
      </c>
      <c r="E201" s="163">
        <f t="shared" si="26"/>
        <v>0</v>
      </c>
      <c r="F201" s="105">
        <v>0</v>
      </c>
      <c r="G201" s="105">
        <v>0</v>
      </c>
      <c r="H201" s="105">
        <v>0</v>
      </c>
      <c r="I201" s="105">
        <v>0</v>
      </c>
      <c r="J201" s="105">
        <v>0</v>
      </c>
      <c r="K201" s="105">
        <v>0</v>
      </c>
      <c r="L201" s="105">
        <v>0</v>
      </c>
      <c r="M201" s="105">
        <v>0</v>
      </c>
      <c r="N201" s="105">
        <v>0</v>
      </c>
      <c r="O201" s="105">
        <v>0</v>
      </c>
      <c r="P201" s="105">
        <v>0</v>
      </c>
    </row>
    <row r="202" spans="2:16" ht="12.75" customHeight="1">
      <c r="B202" s="101" t="s">
        <v>276</v>
      </c>
      <c r="C202" s="105">
        <v>0</v>
      </c>
      <c r="D202" s="174">
        <v>0</v>
      </c>
      <c r="E202" s="163">
        <f t="shared" si="26"/>
        <v>0</v>
      </c>
      <c r="F202" s="105">
        <v>0</v>
      </c>
      <c r="G202" s="105">
        <v>0</v>
      </c>
      <c r="H202" s="105">
        <v>0</v>
      </c>
      <c r="I202" s="105">
        <v>0</v>
      </c>
      <c r="J202" s="105">
        <v>0</v>
      </c>
      <c r="K202" s="105">
        <v>0</v>
      </c>
      <c r="L202" s="105">
        <v>0</v>
      </c>
      <c r="M202" s="105">
        <v>0</v>
      </c>
      <c r="N202" s="105">
        <v>0</v>
      </c>
      <c r="O202" s="105">
        <v>0</v>
      </c>
      <c r="P202" s="105">
        <v>0</v>
      </c>
    </row>
    <row r="203" spans="2:16" ht="12.75" customHeight="1">
      <c r="B203" s="101" t="s">
        <v>277</v>
      </c>
      <c r="C203" s="105">
        <v>0</v>
      </c>
      <c r="D203" s="174">
        <v>0</v>
      </c>
      <c r="E203" s="163">
        <f t="shared" si="26"/>
        <v>0</v>
      </c>
      <c r="F203" s="105">
        <v>0</v>
      </c>
      <c r="G203" s="105">
        <v>0</v>
      </c>
      <c r="H203" s="105">
        <v>0</v>
      </c>
      <c r="I203" s="105">
        <v>0</v>
      </c>
      <c r="J203" s="105">
        <v>0</v>
      </c>
      <c r="K203" s="105">
        <v>0</v>
      </c>
      <c r="L203" s="105">
        <v>0</v>
      </c>
      <c r="M203" s="105">
        <v>0</v>
      </c>
      <c r="N203" s="105">
        <v>0</v>
      </c>
      <c r="O203" s="105">
        <v>0</v>
      </c>
      <c r="P203" s="105">
        <v>0</v>
      </c>
    </row>
    <row r="204" spans="2:16" ht="12.75" customHeight="1" thickBot="1">
      <c r="B204" s="104" t="s">
        <v>278</v>
      </c>
      <c r="C204" s="105">
        <v>0</v>
      </c>
      <c r="D204" s="175">
        <v>0</v>
      </c>
      <c r="E204" s="164">
        <f t="shared" si="26"/>
        <v>0</v>
      </c>
      <c r="F204" s="105">
        <v>0</v>
      </c>
      <c r="G204" s="105">
        <v>0</v>
      </c>
      <c r="H204" s="105">
        <v>0</v>
      </c>
      <c r="I204" s="105">
        <v>0</v>
      </c>
      <c r="J204" s="105">
        <v>0</v>
      </c>
      <c r="K204" s="105">
        <v>0</v>
      </c>
      <c r="L204" s="105">
        <v>0</v>
      </c>
      <c r="M204" s="105">
        <v>0</v>
      </c>
      <c r="N204" s="105">
        <v>0</v>
      </c>
      <c r="O204" s="105">
        <v>0</v>
      </c>
      <c r="P204" s="105">
        <v>0</v>
      </c>
    </row>
    <row r="205" spans="2:17" ht="12.75" customHeight="1">
      <c r="B205" s="107" t="s">
        <v>279</v>
      </c>
      <c r="C205" s="108">
        <f aca="true" t="shared" si="27" ref="C205:P205">SUM(C206:C225)</f>
        <v>11</v>
      </c>
      <c r="D205" s="171">
        <v>10</v>
      </c>
      <c r="E205" s="165">
        <f t="shared" si="26"/>
        <v>0.1</v>
      </c>
      <c r="F205" s="108">
        <f t="shared" si="27"/>
        <v>0</v>
      </c>
      <c r="G205" s="108">
        <f t="shared" si="27"/>
        <v>0</v>
      </c>
      <c r="H205" s="108">
        <f t="shared" si="27"/>
        <v>0</v>
      </c>
      <c r="I205" s="108">
        <f t="shared" si="27"/>
        <v>0</v>
      </c>
      <c r="J205" s="108">
        <f t="shared" si="27"/>
        <v>0</v>
      </c>
      <c r="K205" s="108">
        <f t="shared" si="27"/>
        <v>0</v>
      </c>
      <c r="L205" s="108">
        <f t="shared" si="27"/>
        <v>0</v>
      </c>
      <c r="M205" s="108">
        <f t="shared" si="27"/>
        <v>0</v>
      </c>
      <c r="N205" s="108">
        <f t="shared" si="27"/>
        <v>0</v>
      </c>
      <c r="O205" s="108">
        <f t="shared" si="27"/>
        <v>0</v>
      </c>
      <c r="P205" s="109">
        <f t="shared" si="27"/>
        <v>0</v>
      </c>
      <c r="Q205" s="100"/>
    </row>
    <row r="206" spans="2:16" ht="12.75" customHeight="1">
      <c r="B206" s="101" t="s">
        <v>280</v>
      </c>
      <c r="C206" s="105">
        <v>11</v>
      </c>
      <c r="D206" s="174">
        <v>10</v>
      </c>
      <c r="E206" s="163">
        <f t="shared" si="26"/>
        <v>0.1</v>
      </c>
      <c r="F206" s="105">
        <v>0</v>
      </c>
      <c r="G206" s="105">
        <v>0</v>
      </c>
      <c r="H206" s="105">
        <v>0</v>
      </c>
      <c r="I206" s="105">
        <v>0</v>
      </c>
      <c r="J206" s="105">
        <v>0</v>
      </c>
      <c r="K206" s="105">
        <v>0</v>
      </c>
      <c r="L206" s="105">
        <v>0</v>
      </c>
      <c r="M206" s="105">
        <v>0</v>
      </c>
      <c r="N206" s="105">
        <v>0</v>
      </c>
      <c r="O206" s="105">
        <v>0</v>
      </c>
      <c r="P206" s="105">
        <v>0</v>
      </c>
    </row>
    <row r="207" spans="2:16" ht="12.75" customHeight="1">
      <c r="B207" s="101" t="s">
        <v>281</v>
      </c>
      <c r="C207" s="105">
        <v>0</v>
      </c>
      <c r="D207" s="174">
        <v>0</v>
      </c>
      <c r="E207" s="163">
        <f t="shared" si="26"/>
        <v>0</v>
      </c>
      <c r="F207" s="105">
        <v>0</v>
      </c>
      <c r="G207" s="105">
        <v>0</v>
      </c>
      <c r="H207" s="105">
        <v>0</v>
      </c>
      <c r="I207" s="105">
        <v>0</v>
      </c>
      <c r="J207" s="105">
        <v>0</v>
      </c>
      <c r="K207" s="105">
        <v>0</v>
      </c>
      <c r="L207" s="105">
        <v>0</v>
      </c>
      <c r="M207" s="105">
        <v>0</v>
      </c>
      <c r="N207" s="105">
        <v>0</v>
      </c>
      <c r="O207" s="105">
        <v>0</v>
      </c>
      <c r="P207" s="105">
        <v>0</v>
      </c>
    </row>
    <row r="208" spans="2:16" ht="12.75" customHeight="1">
      <c r="B208" s="101" t="s">
        <v>282</v>
      </c>
      <c r="C208" s="105">
        <v>0</v>
      </c>
      <c r="D208" s="174">
        <v>0</v>
      </c>
      <c r="E208" s="163">
        <f t="shared" si="26"/>
        <v>0</v>
      </c>
      <c r="F208" s="105">
        <v>0</v>
      </c>
      <c r="G208" s="105">
        <v>0</v>
      </c>
      <c r="H208" s="105">
        <v>0</v>
      </c>
      <c r="I208" s="105">
        <v>0</v>
      </c>
      <c r="J208" s="105">
        <v>0</v>
      </c>
      <c r="K208" s="105">
        <v>0</v>
      </c>
      <c r="L208" s="105">
        <v>0</v>
      </c>
      <c r="M208" s="105">
        <v>0</v>
      </c>
      <c r="N208" s="105">
        <v>0</v>
      </c>
      <c r="O208" s="105">
        <v>0</v>
      </c>
      <c r="P208" s="105">
        <v>0</v>
      </c>
    </row>
    <row r="209" spans="2:16" ht="12.75" customHeight="1">
      <c r="B209" s="101" t="s">
        <v>283</v>
      </c>
      <c r="C209" s="105">
        <v>0</v>
      </c>
      <c r="D209" s="174">
        <v>0</v>
      </c>
      <c r="E209" s="163">
        <f t="shared" si="26"/>
        <v>0</v>
      </c>
      <c r="F209" s="105">
        <v>0</v>
      </c>
      <c r="G209" s="105">
        <v>0</v>
      </c>
      <c r="H209" s="105">
        <v>0</v>
      </c>
      <c r="I209" s="105">
        <v>0</v>
      </c>
      <c r="J209" s="105">
        <v>0</v>
      </c>
      <c r="K209" s="105">
        <v>0</v>
      </c>
      <c r="L209" s="105">
        <v>0</v>
      </c>
      <c r="M209" s="105">
        <v>0</v>
      </c>
      <c r="N209" s="105">
        <v>0</v>
      </c>
      <c r="O209" s="105">
        <v>0</v>
      </c>
      <c r="P209" s="105">
        <v>0</v>
      </c>
    </row>
    <row r="210" spans="1:17" s="100" customFormat="1" ht="12.75" customHeight="1">
      <c r="A210" s="90"/>
      <c r="B210" s="101" t="s">
        <v>284</v>
      </c>
      <c r="C210" s="105">
        <v>0</v>
      </c>
      <c r="D210" s="174">
        <v>0</v>
      </c>
      <c r="E210" s="163">
        <f t="shared" si="26"/>
        <v>0</v>
      </c>
      <c r="F210" s="105">
        <v>0</v>
      </c>
      <c r="G210" s="105">
        <v>0</v>
      </c>
      <c r="H210" s="105">
        <v>0</v>
      </c>
      <c r="I210" s="105">
        <v>0</v>
      </c>
      <c r="J210" s="105">
        <v>0</v>
      </c>
      <c r="K210" s="105">
        <v>0</v>
      </c>
      <c r="L210" s="105">
        <v>0</v>
      </c>
      <c r="M210" s="105">
        <v>0</v>
      </c>
      <c r="N210" s="105">
        <v>0</v>
      </c>
      <c r="O210" s="105">
        <v>0</v>
      </c>
      <c r="P210" s="105">
        <v>0</v>
      </c>
      <c r="Q210" s="90"/>
    </row>
    <row r="211" spans="2:16" ht="12.75" customHeight="1">
      <c r="B211" s="101" t="s">
        <v>285</v>
      </c>
      <c r="C211" s="105">
        <v>0</v>
      </c>
      <c r="D211" s="174">
        <v>0</v>
      </c>
      <c r="E211" s="163">
        <f t="shared" si="26"/>
        <v>0</v>
      </c>
      <c r="F211" s="105">
        <v>0</v>
      </c>
      <c r="G211" s="105">
        <v>0</v>
      </c>
      <c r="H211" s="105">
        <v>0</v>
      </c>
      <c r="I211" s="105">
        <v>0</v>
      </c>
      <c r="J211" s="105">
        <v>0</v>
      </c>
      <c r="K211" s="105">
        <v>0</v>
      </c>
      <c r="L211" s="105">
        <v>0</v>
      </c>
      <c r="M211" s="105">
        <v>0</v>
      </c>
      <c r="N211" s="105">
        <v>0</v>
      </c>
      <c r="O211" s="105">
        <v>0</v>
      </c>
      <c r="P211" s="105">
        <v>0</v>
      </c>
    </row>
    <row r="212" spans="2:16" ht="12.75" customHeight="1">
      <c r="B212" s="101" t="s">
        <v>286</v>
      </c>
      <c r="C212" s="105">
        <v>0</v>
      </c>
      <c r="D212" s="174">
        <v>0</v>
      </c>
      <c r="E212" s="163">
        <f t="shared" si="26"/>
        <v>0</v>
      </c>
      <c r="F212" s="105">
        <v>0</v>
      </c>
      <c r="G212" s="105">
        <v>0</v>
      </c>
      <c r="H212" s="105">
        <v>0</v>
      </c>
      <c r="I212" s="105">
        <v>0</v>
      </c>
      <c r="J212" s="105">
        <v>0</v>
      </c>
      <c r="K212" s="105">
        <v>0</v>
      </c>
      <c r="L212" s="105">
        <v>0</v>
      </c>
      <c r="M212" s="105">
        <v>0</v>
      </c>
      <c r="N212" s="105">
        <v>0</v>
      </c>
      <c r="O212" s="105">
        <v>0</v>
      </c>
      <c r="P212" s="105">
        <v>0</v>
      </c>
    </row>
    <row r="213" spans="2:16" ht="12.75" customHeight="1">
      <c r="B213" s="101" t="s">
        <v>287</v>
      </c>
      <c r="C213" s="105">
        <v>0</v>
      </c>
      <c r="D213" s="174">
        <v>0</v>
      </c>
      <c r="E213" s="163">
        <f t="shared" si="26"/>
        <v>0</v>
      </c>
      <c r="F213" s="105">
        <v>0</v>
      </c>
      <c r="G213" s="105">
        <v>0</v>
      </c>
      <c r="H213" s="105">
        <v>0</v>
      </c>
      <c r="I213" s="105">
        <v>0</v>
      </c>
      <c r="J213" s="105">
        <v>0</v>
      </c>
      <c r="K213" s="105">
        <v>0</v>
      </c>
      <c r="L213" s="105">
        <v>0</v>
      </c>
      <c r="M213" s="105">
        <v>0</v>
      </c>
      <c r="N213" s="105">
        <v>0</v>
      </c>
      <c r="O213" s="105">
        <v>0</v>
      </c>
      <c r="P213" s="105">
        <v>0</v>
      </c>
    </row>
    <row r="214" spans="2:16" ht="12.75" customHeight="1">
      <c r="B214" s="101" t="s">
        <v>288</v>
      </c>
      <c r="C214" s="105">
        <v>0</v>
      </c>
      <c r="D214" s="174">
        <v>0</v>
      </c>
      <c r="E214" s="163">
        <f t="shared" si="26"/>
        <v>0</v>
      </c>
      <c r="F214" s="105">
        <v>0</v>
      </c>
      <c r="G214" s="105">
        <v>0</v>
      </c>
      <c r="H214" s="105">
        <v>0</v>
      </c>
      <c r="I214" s="105">
        <v>0</v>
      </c>
      <c r="J214" s="105">
        <v>0</v>
      </c>
      <c r="K214" s="105">
        <v>0</v>
      </c>
      <c r="L214" s="105">
        <v>0</v>
      </c>
      <c r="M214" s="105">
        <v>0</v>
      </c>
      <c r="N214" s="105">
        <v>0</v>
      </c>
      <c r="O214" s="105">
        <v>0</v>
      </c>
      <c r="P214" s="105">
        <v>0</v>
      </c>
    </row>
    <row r="215" spans="2:16" ht="12.75" customHeight="1">
      <c r="B215" s="101" t="s">
        <v>289</v>
      </c>
      <c r="C215" s="105">
        <v>0</v>
      </c>
      <c r="D215" s="174">
        <v>0</v>
      </c>
      <c r="E215" s="163">
        <f t="shared" si="26"/>
        <v>0</v>
      </c>
      <c r="F215" s="105">
        <v>0</v>
      </c>
      <c r="G215" s="105">
        <v>0</v>
      </c>
      <c r="H215" s="105">
        <v>0</v>
      </c>
      <c r="I215" s="105">
        <v>0</v>
      </c>
      <c r="J215" s="105">
        <v>0</v>
      </c>
      <c r="K215" s="105">
        <v>0</v>
      </c>
      <c r="L215" s="105">
        <v>0</v>
      </c>
      <c r="M215" s="105">
        <v>0</v>
      </c>
      <c r="N215" s="105">
        <v>0</v>
      </c>
      <c r="O215" s="105">
        <v>0</v>
      </c>
      <c r="P215" s="105">
        <v>0</v>
      </c>
    </row>
    <row r="216" spans="2:16" ht="12.75" customHeight="1">
      <c r="B216" s="101" t="s">
        <v>290</v>
      </c>
      <c r="C216" s="105">
        <v>0</v>
      </c>
      <c r="D216" s="174">
        <v>0</v>
      </c>
      <c r="E216" s="163">
        <f t="shared" si="26"/>
        <v>0</v>
      </c>
      <c r="F216" s="105">
        <v>0</v>
      </c>
      <c r="G216" s="105">
        <v>0</v>
      </c>
      <c r="H216" s="105">
        <v>0</v>
      </c>
      <c r="I216" s="105">
        <v>0</v>
      </c>
      <c r="J216" s="105">
        <v>0</v>
      </c>
      <c r="K216" s="105">
        <v>0</v>
      </c>
      <c r="L216" s="105">
        <v>0</v>
      </c>
      <c r="M216" s="105">
        <v>0</v>
      </c>
      <c r="N216" s="105">
        <v>0</v>
      </c>
      <c r="O216" s="105">
        <v>0</v>
      </c>
      <c r="P216" s="105">
        <v>0</v>
      </c>
    </row>
    <row r="217" spans="2:16" ht="12.75" customHeight="1">
      <c r="B217" s="101" t="s">
        <v>291</v>
      </c>
      <c r="C217" s="105">
        <v>0</v>
      </c>
      <c r="D217" s="174">
        <v>0</v>
      </c>
      <c r="E217" s="163">
        <f t="shared" si="26"/>
        <v>0</v>
      </c>
      <c r="F217" s="105">
        <v>0</v>
      </c>
      <c r="G217" s="105">
        <v>0</v>
      </c>
      <c r="H217" s="105">
        <v>0</v>
      </c>
      <c r="I217" s="105">
        <v>0</v>
      </c>
      <c r="J217" s="105">
        <v>0</v>
      </c>
      <c r="K217" s="105">
        <v>0</v>
      </c>
      <c r="L217" s="105">
        <v>0</v>
      </c>
      <c r="M217" s="105">
        <v>0</v>
      </c>
      <c r="N217" s="105">
        <v>0</v>
      </c>
      <c r="O217" s="105">
        <v>0</v>
      </c>
      <c r="P217" s="105">
        <v>0</v>
      </c>
    </row>
    <row r="218" spans="2:16" ht="12.75" customHeight="1">
      <c r="B218" s="101" t="s">
        <v>292</v>
      </c>
      <c r="C218" s="105">
        <v>0</v>
      </c>
      <c r="D218" s="174">
        <v>0</v>
      </c>
      <c r="E218" s="163">
        <f t="shared" si="26"/>
        <v>0</v>
      </c>
      <c r="F218" s="105">
        <v>0</v>
      </c>
      <c r="G218" s="105">
        <v>0</v>
      </c>
      <c r="H218" s="105">
        <v>0</v>
      </c>
      <c r="I218" s="105">
        <v>0</v>
      </c>
      <c r="J218" s="105">
        <v>0</v>
      </c>
      <c r="K218" s="105">
        <v>0</v>
      </c>
      <c r="L218" s="105">
        <v>0</v>
      </c>
      <c r="M218" s="105">
        <v>0</v>
      </c>
      <c r="N218" s="105">
        <v>0</v>
      </c>
      <c r="O218" s="105">
        <v>0</v>
      </c>
      <c r="P218" s="105">
        <v>0</v>
      </c>
    </row>
    <row r="219" spans="2:16" ht="12.75" customHeight="1">
      <c r="B219" s="101" t="s">
        <v>293</v>
      </c>
      <c r="C219" s="105">
        <v>0</v>
      </c>
      <c r="D219" s="174">
        <v>0</v>
      </c>
      <c r="E219" s="163">
        <f t="shared" si="26"/>
        <v>0</v>
      </c>
      <c r="F219" s="105">
        <v>0</v>
      </c>
      <c r="G219" s="105">
        <v>0</v>
      </c>
      <c r="H219" s="105">
        <v>0</v>
      </c>
      <c r="I219" s="105">
        <v>0</v>
      </c>
      <c r="J219" s="105">
        <v>0</v>
      </c>
      <c r="K219" s="105">
        <v>0</v>
      </c>
      <c r="L219" s="105">
        <v>0</v>
      </c>
      <c r="M219" s="105">
        <v>0</v>
      </c>
      <c r="N219" s="105">
        <v>0</v>
      </c>
      <c r="O219" s="105">
        <v>0</v>
      </c>
      <c r="P219" s="105">
        <v>0</v>
      </c>
    </row>
    <row r="220" spans="2:16" ht="12.75" customHeight="1">
      <c r="B220" s="101" t="s">
        <v>294</v>
      </c>
      <c r="C220" s="105">
        <v>0</v>
      </c>
      <c r="D220" s="174">
        <v>0</v>
      </c>
      <c r="E220" s="163">
        <f t="shared" si="26"/>
        <v>0</v>
      </c>
      <c r="F220" s="105">
        <v>0</v>
      </c>
      <c r="G220" s="105">
        <v>0</v>
      </c>
      <c r="H220" s="105">
        <v>0</v>
      </c>
      <c r="I220" s="105">
        <v>0</v>
      </c>
      <c r="J220" s="105">
        <v>0</v>
      </c>
      <c r="K220" s="105">
        <v>0</v>
      </c>
      <c r="L220" s="105">
        <v>0</v>
      </c>
      <c r="M220" s="105">
        <v>0</v>
      </c>
      <c r="N220" s="105">
        <v>0</v>
      </c>
      <c r="O220" s="105">
        <v>0</v>
      </c>
      <c r="P220" s="105">
        <v>0</v>
      </c>
    </row>
    <row r="221" spans="2:16" ht="12.75" customHeight="1">
      <c r="B221" s="101" t="s">
        <v>295</v>
      </c>
      <c r="C221" s="105">
        <v>0</v>
      </c>
      <c r="D221" s="174">
        <v>0</v>
      </c>
      <c r="E221" s="163">
        <f t="shared" si="26"/>
        <v>0</v>
      </c>
      <c r="F221" s="105">
        <v>0</v>
      </c>
      <c r="G221" s="105">
        <v>0</v>
      </c>
      <c r="H221" s="105">
        <v>0</v>
      </c>
      <c r="I221" s="105">
        <v>0</v>
      </c>
      <c r="J221" s="105">
        <v>0</v>
      </c>
      <c r="K221" s="105">
        <v>0</v>
      </c>
      <c r="L221" s="105">
        <v>0</v>
      </c>
      <c r="M221" s="105">
        <v>0</v>
      </c>
      <c r="N221" s="105">
        <v>0</v>
      </c>
      <c r="O221" s="105">
        <v>0</v>
      </c>
      <c r="P221" s="105">
        <v>0</v>
      </c>
    </row>
    <row r="222" spans="2:16" ht="12.75" customHeight="1">
      <c r="B222" s="101" t="s">
        <v>296</v>
      </c>
      <c r="C222" s="105">
        <v>0</v>
      </c>
      <c r="D222" s="174">
        <v>0</v>
      </c>
      <c r="E222" s="163">
        <f t="shared" si="26"/>
        <v>0</v>
      </c>
      <c r="F222" s="105">
        <v>0</v>
      </c>
      <c r="G222" s="105">
        <v>0</v>
      </c>
      <c r="H222" s="105">
        <v>0</v>
      </c>
      <c r="I222" s="105">
        <v>0</v>
      </c>
      <c r="J222" s="105">
        <v>0</v>
      </c>
      <c r="K222" s="105">
        <v>0</v>
      </c>
      <c r="L222" s="105">
        <v>0</v>
      </c>
      <c r="M222" s="105">
        <v>0</v>
      </c>
      <c r="N222" s="105">
        <v>0</v>
      </c>
      <c r="O222" s="105">
        <v>0</v>
      </c>
      <c r="P222" s="105">
        <v>0</v>
      </c>
    </row>
    <row r="223" spans="2:16" ht="12.75" customHeight="1">
      <c r="B223" s="101" t="s">
        <v>297</v>
      </c>
      <c r="C223" s="105">
        <v>0</v>
      </c>
      <c r="D223" s="174">
        <v>0</v>
      </c>
      <c r="E223" s="163">
        <f t="shared" si="26"/>
        <v>0</v>
      </c>
      <c r="F223" s="105">
        <v>0</v>
      </c>
      <c r="G223" s="105">
        <v>0</v>
      </c>
      <c r="H223" s="105">
        <v>0</v>
      </c>
      <c r="I223" s="105">
        <v>0</v>
      </c>
      <c r="J223" s="105">
        <v>0</v>
      </c>
      <c r="K223" s="105">
        <v>0</v>
      </c>
      <c r="L223" s="105">
        <v>0</v>
      </c>
      <c r="M223" s="105">
        <v>0</v>
      </c>
      <c r="N223" s="105">
        <v>0</v>
      </c>
      <c r="O223" s="105">
        <v>0</v>
      </c>
      <c r="P223" s="105">
        <v>0</v>
      </c>
    </row>
    <row r="224" spans="2:16" ht="12.75" customHeight="1">
      <c r="B224" s="101" t="s">
        <v>298</v>
      </c>
      <c r="C224" s="105">
        <v>0</v>
      </c>
      <c r="D224" s="174">
        <v>0</v>
      </c>
      <c r="E224" s="163">
        <f t="shared" si="26"/>
        <v>0</v>
      </c>
      <c r="F224" s="105">
        <v>0</v>
      </c>
      <c r="G224" s="105">
        <v>0</v>
      </c>
      <c r="H224" s="105">
        <v>0</v>
      </c>
      <c r="I224" s="105">
        <v>0</v>
      </c>
      <c r="J224" s="105">
        <v>0</v>
      </c>
      <c r="K224" s="105">
        <v>0</v>
      </c>
      <c r="L224" s="105">
        <v>0</v>
      </c>
      <c r="M224" s="105">
        <v>0</v>
      </c>
      <c r="N224" s="105">
        <v>0</v>
      </c>
      <c r="O224" s="105">
        <v>0</v>
      </c>
      <c r="P224" s="105">
        <v>0</v>
      </c>
    </row>
    <row r="225" spans="2:16" ht="12.75" customHeight="1" thickBot="1">
      <c r="B225" s="104" t="s">
        <v>299</v>
      </c>
      <c r="C225" s="105">
        <v>0</v>
      </c>
      <c r="D225" s="175">
        <v>0</v>
      </c>
      <c r="E225" s="164">
        <f t="shared" si="26"/>
        <v>0</v>
      </c>
      <c r="F225" s="105">
        <v>0</v>
      </c>
      <c r="G225" s="105">
        <v>0</v>
      </c>
      <c r="H225" s="105">
        <v>0</v>
      </c>
      <c r="I225" s="105">
        <v>0</v>
      </c>
      <c r="J225" s="105">
        <v>0</v>
      </c>
      <c r="K225" s="105">
        <v>0</v>
      </c>
      <c r="L225" s="105">
        <v>0</v>
      </c>
      <c r="M225" s="105">
        <v>0</v>
      </c>
      <c r="N225" s="105">
        <v>0</v>
      </c>
      <c r="O225" s="105">
        <v>0</v>
      </c>
      <c r="P225" s="105">
        <v>0</v>
      </c>
    </row>
    <row r="226" spans="2:17" ht="12.75" customHeight="1">
      <c r="B226" s="107" t="s">
        <v>300</v>
      </c>
      <c r="C226" s="108">
        <f aca="true" t="shared" si="28" ref="C226:P226">SUM(C227:C252)</f>
        <v>1</v>
      </c>
      <c r="D226" s="171">
        <v>0</v>
      </c>
      <c r="E226" s="165">
        <f t="shared" si="26"/>
        <v>0</v>
      </c>
      <c r="F226" s="108">
        <f t="shared" si="28"/>
        <v>0</v>
      </c>
      <c r="G226" s="108">
        <f t="shared" si="28"/>
        <v>0</v>
      </c>
      <c r="H226" s="108">
        <f t="shared" si="28"/>
        <v>0</v>
      </c>
      <c r="I226" s="108">
        <f t="shared" si="28"/>
        <v>0</v>
      </c>
      <c r="J226" s="108">
        <f t="shared" si="28"/>
        <v>0</v>
      </c>
      <c r="K226" s="108">
        <f t="shared" si="28"/>
        <v>0</v>
      </c>
      <c r="L226" s="108">
        <f t="shared" si="28"/>
        <v>0</v>
      </c>
      <c r="M226" s="108">
        <f t="shared" si="28"/>
        <v>0</v>
      </c>
      <c r="N226" s="108">
        <f t="shared" si="28"/>
        <v>0</v>
      </c>
      <c r="O226" s="108">
        <f t="shared" si="28"/>
        <v>0</v>
      </c>
      <c r="P226" s="109">
        <f t="shared" si="28"/>
        <v>0</v>
      </c>
      <c r="Q226" s="100"/>
    </row>
    <row r="227" spans="2:16" ht="12.75" customHeight="1">
      <c r="B227" s="101" t="s">
        <v>301</v>
      </c>
      <c r="C227" s="105">
        <v>0</v>
      </c>
      <c r="D227" s="174">
        <v>0</v>
      </c>
      <c r="E227" s="163">
        <f t="shared" si="26"/>
        <v>0</v>
      </c>
      <c r="F227" s="105">
        <v>0</v>
      </c>
      <c r="G227" s="105">
        <v>0</v>
      </c>
      <c r="H227" s="105">
        <v>0</v>
      </c>
      <c r="I227" s="105">
        <v>0</v>
      </c>
      <c r="J227" s="105">
        <v>0</v>
      </c>
      <c r="K227" s="105">
        <v>0</v>
      </c>
      <c r="L227" s="105">
        <v>0</v>
      </c>
      <c r="M227" s="105">
        <v>0</v>
      </c>
      <c r="N227" s="105">
        <v>0</v>
      </c>
      <c r="O227" s="105">
        <v>0</v>
      </c>
      <c r="P227" s="105">
        <v>0</v>
      </c>
    </row>
    <row r="228" spans="2:16" ht="12.75" customHeight="1">
      <c r="B228" s="101" t="s">
        <v>302</v>
      </c>
      <c r="C228" s="105">
        <v>0</v>
      </c>
      <c r="D228" s="174">
        <v>0</v>
      </c>
      <c r="E228" s="163">
        <f t="shared" si="26"/>
        <v>0</v>
      </c>
      <c r="F228" s="105">
        <v>0</v>
      </c>
      <c r="G228" s="105">
        <v>0</v>
      </c>
      <c r="H228" s="105">
        <v>0</v>
      </c>
      <c r="I228" s="105">
        <v>0</v>
      </c>
      <c r="J228" s="105">
        <v>0</v>
      </c>
      <c r="K228" s="105">
        <v>0</v>
      </c>
      <c r="L228" s="105">
        <v>0</v>
      </c>
      <c r="M228" s="105">
        <v>0</v>
      </c>
      <c r="N228" s="105">
        <v>0</v>
      </c>
      <c r="O228" s="105">
        <v>0</v>
      </c>
      <c r="P228" s="105">
        <v>0</v>
      </c>
    </row>
    <row r="229" spans="2:16" ht="12.75" customHeight="1">
      <c r="B229" s="101" t="s">
        <v>303</v>
      </c>
      <c r="C229" s="105">
        <v>0</v>
      </c>
      <c r="D229" s="174">
        <v>0</v>
      </c>
      <c r="E229" s="163">
        <f t="shared" si="26"/>
        <v>0</v>
      </c>
      <c r="F229" s="105">
        <v>0</v>
      </c>
      <c r="G229" s="105">
        <v>0</v>
      </c>
      <c r="H229" s="105">
        <v>0</v>
      </c>
      <c r="I229" s="105">
        <v>0</v>
      </c>
      <c r="J229" s="105">
        <v>0</v>
      </c>
      <c r="K229" s="105">
        <v>0</v>
      </c>
      <c r="L229" s="105">
        <v>0</v>
      </c>
      <c r="M229" s="105">
        <v>0</v>
      </c>
      <c r="N229" s="105">
        <v>0</v>
      </c>
      <c r="O229" s="105">
        <v>0</v>
      </c>
      <c r="P229" s="105">
        <v>0</v>
      </c>
    </row>
    <row r="230" spans="2:16" ht="12.75" customHeight="1">
      <c r="B230" s="101" t="s">
        <v>304</v>
      </c>
      <c r="C230" s="105">
        <v>0</v>
      </c>
      <c r="D230" s="174">
        <v>0</v>
      </c>
      <c r="E230" s="163">
        <f t="shared" si="26"/>
        <v>0</v>
      </c>
      <c r="F230" s="105">
        <v>0</v>
      </c>
      <c r="G230" s="105">
        <v>0</v>
      </c>
      <c r="H230" s="105">
        <v>0</v>
      </c>
      <c r="I230" s="105">
        <v>0</v>
      </c>
      <c r="J230" s="105">
        <v>0</v>
      </c>
      <c r="K230" s="105">
        <v>0</v>
      </c>
      <c r="L230" s="105">
        <v>0</v>
      </c>
      <c r="M230" s="105">
        <v>0</v>
      </c>
      <c r="N230" s="105">
        <v>0</v>
      </c>
      <c r="O230" s="105">
        <v>0</v>
      </c>
      <c r="P230" s="105">
        <v>0</v>
      </c>
    </row>
    <row r="231" spans="1:17" s="100" customFormat="1" ht="12.75" customHeight="1">
      <c r="A231" s="90"/>
      <c r="B231" s="101" t="s">
        <v>305</v>
      </c>
      <c r="C231" s="105">
        <v>1</v>
      </c>
      <c r="D231" s="174">
        <v>0</v>
      </c>
      <c r="E231" s="163">
        <f t="shared" si="26"/>
        <v>0</v>
      </c>
      <c r="F231" s="105">
        <v>0</v>
      </c>
      <c r="G231" s="105">
        <v>0</v>
      </c>
      <c r="H231" s="105">
        <v>0</v>
      </c>
      <c r="I231" s="105">
        <v>0</v>
      </c>
      <c r="J231" s="105">
        <v>0</v>
      </c>
      <c r="K231" s="105">
        <v>0</v>
      </c>
      <c r="L231" s="105">
        <v>0</v>
      </c>
      <c r="M231" s="105">
        <v>0</v>
      </c>
      <c r="N231" s="105">
        <v>0</v>
      </c>
      <c r="O231" s="105">
        <v>0</v>
      </c>
      <c r="P231" s="105">
        <v>0</v>
      </c>
      <c r="Q231" s="90"/>
    </row>
    <row r="232" spans="2:16" ht="12.75" customHeight="1">
      <c r="B232" s="101" t="s">
        <v>306</v>
      </c>
      <c r="C232" s="105">
        <v>0</v>
      </c>
      <c r="D232" s="174">
        <v>0</v>
      </c>
      <c r="E232" s="163">
        <f t="shared" si="26"/>
        <v>0</v>
      </c>
      <c r="F232" s="105">
        <v>0</v>
      </c>
      <c r="G232" s="105">
        <v>0</v>
      </c>
      <c r="H232" s="105">
        <v>0</v>
      </c>
      <c r="I232" s="105">
        <v>0</v>
      </c>
      <c r="J232" s="105">
        <v>0</v>
      </c>
      <c r="K232" s="105">
        <v>0</v>
      </c>
      <c r="L232" s="105">
        <v>0</v>
      </c>
      <c r="M232" s="105">
        <v>0</v>
      </c>
      <c r="N232" s="105">
        <v>0</v>
      </c>
      <c r="O232" s="105">
        <v>0</v>
      </c>
      <c r="P232" s="105">
        <v>0</v>
      </c>
    </row>
    <row r="233" spans="2:16" ht="12.75" customHeight="1">
      <c r="B233" s="101" t="s">
        <v>307</v>
      </c>
      <c r="C233" s="105">
        <v>0</v>
      </c>
      <c r="D233" s="174">
        <v>0</v>
      </c>
      <c r="E233" s="163">
        <f t="shared" si="26"/>
        <v>0</v>
      </c>
      <c r="F233" s="105">
        <v>0</v>
      </c>
      <c r="G233" s="105">
        <v>0</v>
      </c>
      <c r="H233" s="105">
        <v>0</v>
      </c>
      <c r="I233" s="105">
        <v>0</v>
      </c>
      <c r="J233" s="105">
        <v>0</v>
      </c>
      <c r="K233" s="105">
        <v>0</v>
      </c>
      <c r="L233" s="105">
        <v>0</v>
      </c>
      <c r="M233" s="105">
        <v>0</v>
      </c>
      <c r="N233" s="105">
        <v>0</v>
      </c>
      <c r="O233" s="105">
        <v>0</v>
      </c>
      <c r="P233" s="105">
        <v>0</v>
      </c>
    </row>
    <row r="234" spans="2:16" ht="12.75" customHeight="1">
      <c r="B234" s="101" t="s">
        <v>308</v>
      </c>
      <c r="C234" s="105">
        <v>0</v>
      </c>
      <c r="D234" s="174">
        <v>0</v>
      </c>
      <c r="E234" s="163">
        <f t="shared" si="26"/>
        <v>0</v>
      </c>
      <c r="F234" s="105">
        <v>0</v>
      </c>
      <c r="G234" s="105">
        <v>0</v>
      </c>
      <c r="H234" s="105">
        <v>0</v>
      </c>
      <c r="I234" s="105">
        <v>0</v>
      </c>
      <c r="J234" s="105">
        <v>0</v>
      </c>
      <c r="K234" s="105">
        <v>0</v>
      </c>
      <c r="L234" s="105">
        <v>0</v>
      </c>
      <c r="M234" s="105">
        <v>0</v>
      </c>
      <c r="N234" s="105">
        <v>0</v>
      </c>
      <c r="O234" s="105">
        <v>0</v>
      </c>
      <c r="P234" s="105">
        <v>0</v>
      </c>
    </row>
    <row r="235" spans="2:16" ht="12.75" customHeight="1">
      <c r="B235" s="101" t="s">
        <v>309</v>
      </c>
      <c r="C235" s="105">
        <v>0</v>
      </c>
      <c r="D235" s="174">
        <v>0</v>
      </c>
      <c r="E235" s="163">
        <f t="shared" si="26"/>
        <v>0</v>
      </c>
      <c r="F235" s="105">
        <v>0</v>
      </c>
      <c r="G235" s="105">
        <v>0</v>
      </c>
      <c r="H235" s="105">
        <v>0</v>
      </c>
      <c r="I235" s="105">
        <v>0</v>
      </c>
      <c r="J235" s="105">
        <v>0</v>
      </c>
      <c r="K235" s="105">
        <v>0</v>
      </c>
      <c r="L235" s="105">
        <v>0</v>
      </c>
      <c r="M235" s="105">
        <v>0</v>
      </c>
      <c r="N235" s="105">
        <v>0</v>
      </c>
      <c r="O235" s="105">
        <v>0</v>
      </c>
      <c r="P235" s="105">
        <v>0</v>
      </c>
    </row>
    <row r="236" spans="2:16" ht="12.75" customHeight="1">
      <c r="B236" s="101" t="s">
        <v>310</v>
      </c>
      <c r="C236" s="105">
        <v>0</v>
      </c>
      <c r="D236" s="174">
        <v>0</v>
      </c>
      <c r="E236" s="163">
        <f t="shared" si="26"/>
        <v>0</v>
      </c>
      <c r="F236" s="105">
        <v>0</v>
      </c>
      <c r="G236" s="105">
        <v>0</v>
      </c>
      <c r="H236" s="105">
        <v>0</v>
      </c>
      <c r="I236" s="105">
        <v>0</v>
      </c>
      <c r="J236" s="105">
        <v>0</v>
      </c>
      <c r="K236" s="105">
        <v>0</v>
      </c>
      <c r="L236" s="105">
        <v>0</v>
      </c>
      <c r="M236" s="105">
        <v>0</v>
      </c>
      <c r="N236" s="105">
        <v>0</v>
      </c>
      <c r="O236" s="105">
        <v>0</v>
      </c>
      <c r="P236" s="105">
        <v>0</v>
      </c>
    </row>
    <row r="237" spans="2:16" ht="12.75" customHeight="1">
      <c r="B237" s="101" t="s">
        <v>311</v>
      </c>
      <c r="C237" s="105">
        <v>0</v>
      </c>
      <c r="D237" s="174">
        <v>0</v>
      </c>
      <c r="E237" s="163">
        <f t="shared" si="26"/>
        <v>0</v>
      </c>
      <c r="F237" s="105">
        <v>0</v>
      </c>
      <c r="G237" s="105">
        <v>0</v>
      </c>
      <c r="H237" s="105">
        <v>0</v>
      </c>
      <c r="I237" s="105">
        <v>0</v>
      </c>
      <c r="J237" s="105">
        <v>0</v>
      </c>
      <c r="K237" s="105">
        <v>0</v>
      </c>
      <c r="L237" s="105">
        <v>0</v>
      </c>
      <c r="M237" s="105">
        <v>0</v>
      </c>
      <c r="N237" s="105">
        <v>0</v>
      </c>
      <c r="O237" s="105">
        <v>0</v>
      </c>
      <c r="P237" s="105">
        <v>0</v>
      </c>
    </row>
    <row r="238" spans="2:16" ht="12.75" customHeight="1">
      <c r="B238" s="101" t="s">
        <v>312</v>
      </c>
      <c r="C238" s="105">
        <v>0</v>
      </c>
      <c r="D238" s="174">
        <v>0</v>
      </c>
      <c r="E238" s="163">
        <f t="shared" si="26"/>
        <v>0</v>
      </c>
      <c r="F238" s="105">
        <v>0</v>
      </c>
      <c r="G238" s="105">
        <v>0</v>
      </c>
      <c r="H238" s="105">
        <v>0</v>
      </c>
      <c r="I238" s="105">
        <v>0</v>
      </c>
      <c r="J238" s="105">
        <v>0</v>
      </c>
      <c r="K238" s="105">
        <v>0</v>
      </c>
      <c r="L238" s="105">
        <v>0</v>
      </c>
      <c r="M238" s="105">
        <v>0</v>
      </c>
      <c r="N238" s="105">
        <v>0</v>
      </c>
      <c r="O238" s="105">
        <v>0</v>
      </c>
      <c r="P238" s="105">
        <v>0</v>
      </c>
    </row>
    <row r="239" spans="2:16" ht="12.75" customHeight="1">
      <c r="B239" s="101" t="s">
        <v>313</v>
      </c>
      <c r="C239" s="105">
        <v>0</v>
      </c>
      <c r="D239" s="174">
        <v>0</v>
      </c>
      <c r="E239" s="163">
        <f t="shared" si="26"/>
        <v>0</v>
      </c>
      <c r="F239" s="105">
        <v>0</v>
      </c>
      <c r="G239" s="105">
        <v>0</v>
      </c>
      <c r="H239" s="105">
        <v>0</v>
      </c>
      <c r="I239" s="105">
        <v>0</v>
      </c>
      <c r="J239" s="105">
        <v>0</v>
      </c>
      <c r="K239" s="105">
        <v>0</v>
      </c>
      <c r="L239" s="105">
        <v>0</v>
      </c>
      <c r="M239" s="105">
        <v>0</v>
      </c>
      <c r="N239" s="105">
        <v>0</v>
      </c>
      <c r="O239" s="105">
        <v>0</v>
      </c>
      <c r="P239" s="105">
        <v>0</v>
      </c>
    </row>
    <row r="240" spans="2:16" ht="12.75" customHeight="1">
      <c r="B240" s="101" t="s">
        <v>314</v>
      </c>
      <c r="C240" s="105">
        <v>0</v>
      </c>
      <c r="D240" s="174">
        <v>0</v>
      </c>
      <c r="E240" s="163">
        <f t="shared" si="26"/>
        <v>0</v>
      </c>
      <c r="F240" s="105">
        <v>0</v>
      </c>
      <c r="G240" s="105">
        <v>0</v>
      </c>
      <c r="H240" s="105">
        <v>0</v>
      </c>
      <c r="I240" s="105">
        <v>0</v>
      </c>
      <c r="J240" s="105">
        <v>0</v>
      </c>
      <c r="K240" s="105">
        <v>0</v>
      </c>
      <c r="L240" s="105">
        <v>0</v>
      </c>
      <c r="M240" s="105">
        <v>0</v>
      </c>
      <c r="N240" s="105">
        <v>0</v>
      </c>
      <c r="O240" s="105">
        <v>0</v>
      </c>
      <c r="P240" s="105">
        <v>0</v>
      </c>
    </row>
    <row r="241" spans="2:16" ht="12.75" customHeight="1">
      <c r="B241" s="101" t="s">
        <v>315</v>
      </c>
      <c r="C241" s="105">
        <v>0</v>
      </c>
      <c r="D241" s="174">
        <v>0</v>
      </c>
      <c r="E241" s="163">
        <f t="shared" si="26"/>
        <v>0</v>
      </c>
      <c r="F241" s="105">
        <v>0</v>
      </c>
      <c r="G241" s="105">
        <v>0</v>
      </c>
      <c r="H241" s="105">
        <v>0</v>
      </c>
      <c r="I241" s="105">
        <v>0</v>
      </c>
      <c r="J241" s="105">
        <v>0</v>
      </c>
      <c r="K241" s="105">
        <v>0</v>
      </c>
      <c r="L241" s="105">
        <v>0</v>
      </c>
      <c r="M241" s="105">
        <v>0</v>
      </c>
      <c r="N241" s="105">
        <v>0</v>
      </c>
      <c r="O241" s="105">
        <v>0</v>
      </c>
      <c r="P241" s="105">
        <v>0</v>
      </c>
    </row>
    <row r="242" spans="2:16" ht="12.75" customHeight="1">
      <c r="B242" s="101" t="s">
        <v>316</v>
      </c>
      <c r="C242" s="105">
        <v>0</v>
      </c>
      <c r="D242" s="174">
        <v>0</v>
      </c>
      <c r="E242" s="163">
        <f t="shared" si="26"/>
        <v>0</v>
      </c>
      <c r="F242" s="105">
        <v>0</v>
      </c>
      <c r="G242" s="105">
        <v>0</v>
      </c>
      <c r="H242" s="105">
        <v>0</v>
      </c>
      <c r="I242" s="105">
        <v>0</v>
      </c>
      <c r="J242" s="105">
        <v>0</v>
      </c>
      <c r="K242" s="105">
        <v>0</v>
      </c>
      <c r="L242" s="105">
        <v>0</v>
      </c>
      <c r="M242" s="105">
        <v>0</v>
      </c>
      <c r="N242" s="105">
        <v>0</v>
      </c>
      <c r="O242" s="105">
        <v>0</v>
      </c>
      <c r="P242" s="105">
        <v>0</v>
      </c>
    </row>
    <row r="243" spans="2:16" ht="12.75" customHeight="1">
      <c r="B243" s="101" t="s">
        <v>317</v>
      </c>
      <c r="C243" s="105">
        <v>0</v>
      </c>
      <c r="D243" s="174">
        <v>0</v>
      </c>
      <c r="E243" s="163">
        <f t="shared" si="26"/>
        <v>0</v>
      </c>
      <c r="F243" s="105">
        <v>0</v>
      </c>
      <c r="G243" s="105">
        <v>0</v>
      </c>
      <c r="H243" s="105">
        <v>0</v>
      </c>
      <c r="I243" s="105">
        <v>0</v>
      </c>
      <c r="J243" s="105">
        <v>0</v>
      </c>
      <c r="K243" s="105">
        <v>0</v>
      </c>
      <c r="L243" s="105">
        <v>0</v>
      </c>
      <c r="M243" s="105">
        <v>0</v>
      </c>
      <c r="N243" s="105">
        <v>0</v>
      </c>
      <c r="O243" s="105">
        <v>0</v>
      </c>
      <c r="P243" s="105">
        <v>0</v>
      </c>
    </row>
    <row r="244" spans="2:16" ht="12.75" customHeight="1">
      <c r="B244" s="101" t="s">
        <v>318</v>
      </c>
      <c r="C244" s="105">
        <v>0</v>
      </c>
      <c r="D244" s="174">
        <v>0</v>
      </c>
      <c r="E244" s="163">
        <f t="shared" si="26"/>
        <v>0</v>
      </c>
      <c r="F244" s="105">
        <v>0</v>
      </c>
      <c r="G244" s="105">
        <v>0</v>
      </c>
      <c r="H244" s="105">
        <v>0</v>
      </c>
      <c r="I244" s="105">
        <v>0</v>
      </c>
      <c r="J244" s="105">
        <v>0</v>
      </c>
      <c r="K244" s="105">
        <v>0</v>
      </c>
      <c r="L244" s="105">
        <v>0</v>
      </c>
      <c r="M244" s="105">
        <v>0</v>
      </c>
      <c r="N244" s="105">
        <v>0</v>
      </c>
      <c r="O244" s="105">
        <v>0</v>
      </c>
      <c r="P244" s="105">
        <v>0</v>
      </c>
    </row>
    <row r="245" spans="2:16" ht="12.75" customHeight="1">
      <c r="B245" s="101" t="s">
        <v>319</v>
      </c>
      <c r="C245" s="105">
        <v>0</v>
      </c>
      <c r="D245" s="174">
        <v>0</v>
      </c>
      <c r="E245" s="163">
        <f t="shared" si="26"/>
        <v>0</v>
      </c>
      <c r="F245" s="105">
        <v>0</v>
      </c>
      <c r="G245" s="105">
        <v>0</v>
      </c>
      <c r="H245" s="105">
        <v>0</v>
      </c>
      <c r="I245" s="105">
        <v>0</v>
      </c>
      <c r="J245" s="105">
        <v>0</v>
      </c>
      <c r="K245" s="105">
        <v>0</v>
      </c>
      <c r="L245" s="105">
        <v>0</v>
      </c>
      <c r="M245" s="105">
        <v>0</v>
      </c>
      <c r="N245" s="105">
        <v>0</v>
      </c>
      <c r="O245" s="105">
        <v>0</v>
      </c>
      <c r="P245" s="105">
        <v>0</v>
      </c>
    </row>
    <row r="246" spans="2:16" ht="12.75" customHeight="1">
      <c r="B246" s="101" t="s">
        <v>320</v>
      </c>
      <c r="C246" s="105">
        <v>0</v>
      </c>
      <c r="D246" s="174">
        <v>0</v>
      </c>
      <c r="E246" s="163">
        <f t="shared" si="26"/>
        <v>0</v>
      </c>
      <c r="F246" s="105">
        <v>0</v>
      </c>
      <c r="G246" s="105">
        <v>0</v>
      </c>
      <c r="H246" s="105">
        <v>0</v>
      </c>
      <c r="I246" s="105">
        <v>0</v>
      </c>
      <c r="J246" s="105">
        <v>0</v>
      </c>
      <c r="K246" s="105">
        <v>0</v>
      </c>
      <c r="L246" s="105">
        <v>0</v>
      </c>
      <c r="M246" s="105">
        <v>0</v>
      </c>
      <c r="N246" s="105">
        <v>0</v>
      </c>
      <c r="O246" s="105">
        <v>0</v>
      </c>
      <c r="P246" s="105">
        <v>0</v>
      </c>
    </row>
    <row r="247" spans="2:16" ht="12.75" customHeight="1">
      <c r="B247" s="101" t="s">
        <v>321</v>
      </c>
      <c r="C247" s="105">
        <v>0</v>
      </c>
      <c r="D247" s="174">
        <v>0</v>
      </c>
      <c r="E247" s="163">
        <f t="shared" si="26"/>
        <v>0</v>
      </c>
      <c r="F247" s="105">
        <v>0</v>
      </c>
      <c r="G247" s="105">
        <v>0</v>
      </c>
      <c r="H247" s="105">
        <v>0</v>
      </c>
      <c r="I247" s="105">
        <v>0</v>
      </c>
      <c r="J247" s="105">
        <v>0</v>
      </c>
      <c r="K247" s="105">
        <v>0</v>
      </c>
      <c r="L247" s="105">
        <v>0</v>
      </c>
      <c r="M247" s="105">
        <v>0</v>
      </c>
      <c r="N247" s="105">
        <v>0</v>
      </c>
      <c r="O247" s="105">
        <v>0</v>
      </c>
      <c r="P247" s="105">
        <v>0</v>
      </c>
    </row>
    <row r="248" spans="2:16" ht="12.75" customHeight="1">
      <c r="B248" s="101" t="s">
        <v>322</v>
      </c>
      <c r="C248" s="105">
        <v>0</v>
      </c>
      <c r="D248" s="174">
        <v>0</v>
      </c>
      <c r="E248" s="163">
        <f t="shared" si="26"/>
        <v>0</v>
      </c>
      <c r="F248" s="105">
        <v>0</v>
      </c>
      <c r="G248" s="105">
        <v>0</v>
      </c>
      <c r="H248" s="105">
        <v>0</v>
      </c>
      <c r="I248" s="105">
        <v>0</v>
      </c>
      <c r="J248" s="105">
        <v>0</v>
      </c>
      <c r="K248" s="105">
        <v>0</v>
      </c>
      <c r="L248" s="105">
        <v>0</v>
      </c>
      <c r="M248" s="105">
        <v>0</v>
      </c>
      <c r="N248" s="105">
        <v>0</v>
      </c>
      <c r="O248" s="105">
        <v>0</v>
      </c>
      <c r="P248" s="105">
        <v>0</v>
      </c>
    </row>
    <row r="249" spans="2:16" ht="12.75" customHeight="1">
      <c r="B249" s="101" t="s">
        <v>323</v>
      </c>
      <c r="C249" s="105">
        <v>0</v>
      </c>
      <c r="D249" s="174">
        <v>0</v>
      </c>
      <c r="E249" s="163">
        <f t="shared" si="26"/>
        <v>0</v>
      </c>
      <c r="F249" s="105">
        <v>0</v>
      </c>
      <c r="G249" s="105">
        <v>0</v>
      </c>
      <c r="H249" s="105">
        <v>0</v>
      </c>
      <c r="I249" s="105">
        <v>0</v>
      </c>
      <c r="J249" s="105">
        <v>0</v>
      </c>
      <c r="K249" s="105">
        <v>0</v>
      </c>
      <c r="L249" s="105">
        <v>0</v>
      </c>
      <c r="M249" s="105">
        <v>0</v>
      </c>
      <c r="N249" s="105">
        <v>0</v>
      </c>
      <c r="O249" s="105">
        <v>0</v>
      </c>
      <c r="P249" s="105">
        <v>0</v>
      </c>
    </row>
    <row r="250" spans="2:16" ht="12.75" customHeight="1">
      <c r="B250" s="101" t="s">
        <v>324</v>
      </c>
      <c r="C250" s="105">
        <v>0</v>
      </c>
      <c r="D250" s="174">
        <v>0</v>
      </c>
      <c r="E250" s="163">
        <f t="shared" si="26"/>
        <v>0</v>
      </c>
      <c r="F250" s="105">
        <v>0</v>
      </c>
      <c r="G250" s="105">
        <v>0</v>
      </c>
      <c r="H250" s="105">
        <v>0</v>
      </c>
      <c r="I250" s="105">
        <v>0</v>
      </c>
      <c r="J250" s="105">
        <v>0</v>
      </c>
      <c r="K250" s="105">
        <v>0</v>
      </c>
      <c r="L250" s="105">
        <v>0</v>
      </c>
      <c r="M250" s="105">
        <v>0</v>
      </c>
      <c r="N250" s="105">
        <v>0</v>
      </c>
      <c r="O250" s="105">
        <v>0</v>
      </c>
      <c r="P250" s="105">
        <v>0</v>
      </c>
    </row>
    <row r="251" spans="2:16" ht="12.75" customHeight="1">
      <c r="B251" s="101" t="s">
        <v>325</v>
      </c>
      <c r="C251" s="105">
        <v>0</v>
      </c>
      <c r="D251" s="174">
        <v>0</v>
      </c>
      <c r="E251" s="163">
        <f t="shared" si="26"/>
        <v>0</v>
      </c>
      <c r="F251" s="105">
        <v>0</v>
      </c>
      <c r="G251" s="105">
        <v>0</v>
      </c>
      <c r="H251" s="105">
        <v>0</v>
      </c>
      <c r="I251" s="105">
        <v>0</v>
      </c>
      <c r="J251" s="105">
        <v>0</v>
      </c>
      <c r="K251" s="105">
        <v>0</v>
      </c>
      <c r="L251" s="105">
        <v>0</v>
      </c>
      <c r="M251" s="105">
        <v>0</v>
      </c>
      <c r="N251" s="105">
        <v>0</v>
      </c>
      <c r="O251" s="105">
        <v>0</v>
      </c>
      <c r="P251" s="105">
        <v>0</v>
      </c>
    </row>
    <row r="252" spans="2:16" ht="12.75" customHeight="1" thickBot="1">
      <c r="B252" s="104" t="s">
        <v>326</v>
      </c>
      <c r="C252" s="105">
        <v>0</v>
      </c>
      <c r="D252" s="175">
        <v>0</v>
      </c>
      <c r="E252" s="164">
        <f t="shared" si="26"/>
        <v>0</v>
      </c>
      <c r="F252" s="105">
        <v>0</v>
      </c>
      <c r="G252" s="105">
        <v>0</v>
      </c>
      <c r="H252" s="105">
        <v>0</v>
      </c>
      <c r="I252" s="105">
        <v>0</v>
      </c>
      <c r="J252" s="105">
        <v>0</v>
      </c>
      <c r="K252" s="105">
        <v>0</v>
      </c>
      <c r="L252" s="105">
        <v>0</v>
      </c>
      <c r="M252" s="105">
        <v>0</v>
      </c>
      <c r="N252" s="105">
        <v>0</v>
      </c>
      <c r="O252" s="105">
        <v>0</v>
      </c>
      <c r="P252" s="105">
        <v>0</v>
      </c>
    </row>
    <row r="253" spans="2:17" ht="12.75" customHeight="1">
      <c r="B253" s="107" t="s">
        <v>327</v>
      </c>
      <c r="C253" s="108">
        <f>SUM(C254:C276)</f>
        <v>0</v>
      </c>
      <c r="D253" s="171">
        <v>0</v>
      </c>
      <c r="E253" s="165">
        <f t="shared" si="26"/>
        <v>0</v>
      </c>
      <c r="F253" s="108">
        <f>SUM(F254:F276)</f>
        <v>0</v>
      </c>
      <c r="G253" s="108">
        <f aca="true" t="shared" si="29" ref="G253:P253">SUM(G254:G276)</f>
        <v>0</v>
      </c>
      <c r="H253" s="108">
        <f t="shared" si="29"/>
        <v>0</v>
      </c>
      <c r="I253" s="108">
        <f t="shared" si="29"/>
        <v>0</v>
      </c>
      <c r="J253" s="108">
        <f t="shared" si="29"/>
        <v>0</v>
      </c>
      <c r="K253" s="108">
        <f t="shared" si="29"/>
        <v>0</v>
      </c>
      <c r="L253" s="108">
        <f t="shared" si="29"/>
        <v>0</v>
      </c>
      <c r="M253" s="108">
        <f t="shared" si="29"/>
        <v>0</v>
      </c>
      <c r="N253" s="108">
        <f t="shared" si="29"/>
        <v>0</v>
      </c>
      <c r="O253" s="108">
        <f t="shared" si="29"/>
        <v>0</v>
      </c>
      <c r="P253" s="108">
        <f t="shared" si="29"/>
        <v>0</v>
      </c>
      <c r="Q253" s="100"/>
    </row>
    <row r="254" spans="2:16" ht="12.75" customHeight="1">
      <c r="B254" s="101" t="s">
        <v>328</v>
      </c>
      <c r="C254" s="105">
        <v>0</v>
      </c>
      <c r="D254" s="174">
        <v>0</v>
      </c>
      <c r="E254" s="163">
        <f t="shared" si="26"/>
        <v>0</v>
      </c>
      <c r="F254" s="105">
        <v>0</v>
      </c>
      <c r="G254" s="105">
        <v>0</v>
      </c>
      <c r="H254" s="105">
        <v>0</v>
      </c>
      <c r="I254" s="105">
        <v>0</v>
      </c>
      <c r="J254" s="105">
        <v>0</v>
      </c>
      <c r="K254" s="105">
        <v>0</v>
      </c>
      <c r="L254" s="105">
        <v>0</v>
      </c>
      <c r="M254" s="105">
        <v>0</v>
      </c>
      <c r="N254" s="105">
        <v>0</v>
      </c>
      <c r="O254" s="105">
        <v>0</v>
      </c>
      <c r="P254" s="105">
        <v>0</v>
      </c>
    </row>
    <row r="255" spans="2:16" ht="12.75" customHeight="1">
      <c r="B255" s="101" t="s">
        <v>329</v>
      </c>
      <c r="C255" s="105">
        <v>0</v>
      </c>
      <c r="D255" s="174">
        <v>0</v>
      </c>
      <c r="E255" s="163">
        <f t="shared" si="26"/>
        <v>0</v>
      </c>
      <c r="F255" s="105">
        <v>0</v>
      </c>
      <c r="G255" s="105">
        <v>0</v>
      </c>
      <c r="H255" s="105">
        <v>0</v>
      </c>
      <c r="I255" s="105">
        <v>0</v>
      </c>
      <c r="J255" s="105">
        <v>0</v>
      </c>
      <c r="K255" s="105">
        <v>0</v>
      </c>
      <c r="L255" s="105">
        <v>0</v>
      </c>
      <c r="M255" s="105">
        <v>0</v>
      </c>
      <c r="N255" s="105">
        <v>0</v>
      </c>
      <c r="O255" s="105">
        <v>0</v>
      </c>
      <c r="P255" s="105">
        <v>0</v>
      </c>
    </row>
    <row r="256" spans="2:16" ht="12.75" customHeight="1">
      <c r="B256" s="101" t="s">
        <v>330</v>
      </c>
      <c r="C256" s="105">
        <v>0</v>
      </c>
      <c r="D256" s="174">
        <v>0</v>
      </c>
      <c r="E256" s="163">
        <f t="shared" si="26"/>
        <v>0</v>
      </c>
      <c r="F256" s="105">
        <v>0</v>
      </c>
      <c r="G256" s="105">
        <v>0</v>
      </c>
      <c r="H256" s="105">
        <v>0</v>
      </c>
      <c r="I256" s="105">
        <v>0</v>
      </c>
      <c r="J256" s="105">
        <v>0</v>
      </c>
      <c r="K256" s="105">
        <v>0</v>
      </c>
      <c r="L256" s="105">
        <v>0</v>
      </c>
      <c r="M256" s="105">
        <v>0</v>
      </c>
      <c r="N256" s="105">
        <v>0</v>
      </c>
      <c r="O256" s="105">
        <v>0</v>
      </c>
      <c r="P256" s="105">
        <v>0</v>
      </c>
    </row>
    <row r="257" spans="2:16" ht="12.75" customHeight="1">
      <c r="B257" s="101" t="s">
        <v>331</v>
      </c>
      <c r="C257" s="105">
        <v>0</v>
      </c>
      <c r="D257" s="174">
        <v>0</v>
      </c>
      <c r="E257" s="163">
        <f t="shared" si="26"/>
        <v>0</v>
      </c>
      <c r="F257" s="105">
        <v>0</v>
      </c>
      <c r="G257" s="105">
        <v>0</v>
      </c>
      <c r="H257" s="105">
        <v>0</v>
      </c>
      <c r="I257" s="105">
        <v>0</v>
      </c>
      <c r="J257" s="105">
        <v>0</v>
      </c>
      <c r="K257" s="105">
        <v>0</v>
      </c>
      <c r="L257" s="105">
        <v>0</v>
      </c>
      <c r="M257" s="105">
        <v>0</v>
      </c>
      <c r="N257" s="105">
        <v>0</v>
      </c>
      <c r="O257" s="105">
        <v>0</v>
      </c>
      <c r="P257" s="105">
        <v>0</v>
      </c>
    </row>
    <row r="258" spans="1:17" s="100" customFormat="1" ht="12.75" customHeight="1">
      <c r="A258" s="90"/>
      <c r="B258" s="101" t="s">
        <v>332</v>
      </c>
      <c r="C258" s="105">
        <v>0</v>
      </c>
      <c r="D258" s="174">
        <v>0</v>
      </c>
      <c r="E258" s="163">
        <f t="shared" si="26"/>
        <v>0</v>
      </c>
      <c r="F258" s="105">
        <v>0</v>
      </c>
      <c r="G258" s="105">
        <v>0</v>
      </c>
      <c r="H258" s="105">
        <v>0</v>
      </c>
      <c r="I258" s="105">
        <v>0</v>
      </c>
      <c r="J258" s="105">
        <v>0</v>
      </c>
      <c r="K258" s="105">
        <v>0</v>
      </c>
      <c r="L258" s="105">
        <v>0</v>
      </c>
      <c r="M258" s="105">
        <v>0</v>
      </c>
      <c r="N258" s="105">
        <v>0</v>
      </c>
      <c r="O258" s="105">
        <v>0</v>
      </c>
      <c r="P258" s="105">
        <v>0</v>
      </c>
      <c r="Q258" s="90"/>
    </row>
    <row r="259" spans="2:16" ht="12.75" customHeight="1">
      <c r="B259" s="101" t="s">
        <v>333</v>
      </c>
      <c r="C259" s="105">
        <v>0</v>
      </c>
      <c r="D259" s="174">
        <v>0</v>
      </c>
      <c r="E259" s="163">
        <f t="shared" si="26"/>
        <v>0</v>
      </c>
      <c r="F259" s="105">
        <v>0</v>
      </c>
      <c r="G259" s="105">
        <v>0</v>
      </c>
      <c r="H259" s="105">
        <v>0</v>
      </c>
      <c r="I259" s="105">
        <v>0</v>
      </c>
      <c r="J259" s="105">
        <v>0</v>
      </c>
      <c r="K259" s="105">
        <v>0</v>
      </c>
      <c r="L259" s="105">
        <v>0</v>
      </c>
      <c r="M259" s="105">
        <v>0</v>
      </c>
      <c r="N259" s="105">
        <v>0</v>
      </c>
      <c r="O259" s="105">
        <v>0</v>
      </c>
      <c r="P259" s="105">
        <v>0</v>
      </c>
    </row>
    <row r="260" spans="2:16" ht="12.75" customHeight="1">
      <c r="B260" s="101" t="s">
        <v>334</v>
      </c>
      <c r="C260" s="105">
        <v>0</v>
      </c>
      <c r="D260" s="174">
        <v>0</v>
      </c>
      <c r="E260" s="163">
        <f t="shared" si="26"/>
        <v>0</v>
      </c>
      <c r="F260" s="105">
        <v>0</v>
      </c>
      <c r="G260" s="105">
        <v>0</v>
      </c>
      <c r="H260" s="105">
        <v>0</v>
      </c>
      <c r="I260" s="105">
        <v>0</v>
      </c>
      <c r="J260" s="105">
        <v>0</v>
      </c>
      <c r="K260" s="105">
        <v>0</v>
      </c>
      <c r="L260" s="105">
        <v>0</v>
      </c>
      <c r="M260" s="105">
        <v>0</v>
      </c>
      <c r="N260" s="105">
        <v>0</v>
      </c>
      <c r="O260" s="105">
        <v>0</v>
      </c>
      <c r="P260" s="105">
        <v>0</v>
      </c>
    </row>
    <row r="261" spans="2:16" ht="12.75" customHeight="1">
      <c r="B261" s="101" t="s">
        <v>335</v>
      </c>
      <c r="C261" s="105">
        <v>0</v>
      </c>
      <c r="D261" s="174">
        <v>0</v>
      </c>
      <c r="E261" s="163">
        <f t="shared" si="26"/>
        <v>0</v>
      </c>
      <c r="F261" s="105">
        <v>0</v>
      </c>
      <c r="G261" s="105">
        <v>0</v>
      </c>
      <c r="H261" s="105">
        <v>0</v>
      </c>
      <c r="I261" s="105">
        <v>0</v>
      </c>
      <c r="J261" s="105">
        <v>0</v>
      </c>
      <c r="K261" s="105">
        <v>0</v>
      </c>
      <c r="L261" s="105">
        <v>0</v>
      </c>
      <c r="M261" s="105">
        <v>0</v>
      </c>
      <c r="N261" s="105">
        <v>0</v>
      </c>
      <c r="O261" s="105">
        <v>0</v>
      </c>
      <c r="P261" s="105">
        <v>0</v>
      </c>
    </row>
    <row r="262" spans="2:16" ht="12.75" customHeight="1">
      <c r="B262" s="101" t="s">
        <v>336</v>
      </c>
      <c r="C262" s="105">
        <v>0</v>
      </c>
      <c r="D262" s="174">
        <v>0</v>
      </c>
      <c r="E262" s="163">
        <f aca="true" t="shared" si="30" ref="E262:E303">IF(IF(D262="S/D",0,D262)&lt;&gt;0,(C262-D262)/D262,0)</f>
        <v>0</v>
      </c>
      <c r="F262" s="105">
        <v>0</v>
      </c>
      <c r="G262" s="105">
        <v>0</v>
      </c>
      <c r="H262" s="105">
        <v>0</v>
      </c>
      <c r="I262" s="105">
        <v>0</v>
      </c>
      <c r="J262" s="105">
        <v>0</v>
      </c>
      <c r="K262" s="105">
        <v>0</v>
      </c>
      <c r="L262" s="105">
        <v>0</v>
      </c>
      <c r="M262" s="105">
        <v>0</v>
      </c>
      <c r="N262" s="105">
        <v>0</v>
      </c>
      <c r="O262" s="105">
        <v>0</v>
      </c>
      <c r="P262" s="105">
        <v>0</v>
      </c>
    </row>
    <row r="263" spans="2:16" ht="12.75" customHeight="1">
      <c r="B263" s="101" t="s">
        <v>337</v>
      </c>
      <c r="C263" s="105">
        <v>0</v>
      </c>
      <c r="D263" s="174">
        <v>0</v>
      </c>
      <c r="E263" s="163">
        <f t="shared" si="30"/>
        <v>0</v>
      </c>
      <c r="F263" s="105">
        <v>0</v>
      </c>
      <c r="G263" s="105">
        <v>0</v>
      </c>
      <c r="H263" s="105">
        <v>0</v>
      </c>
      <c r="I263" s="105">
        <v>0</v>
      </c>
      <c r="J263" s="105">
        <v>0</v>
      </c>
      <c r="K263" s="105">
        <v>0</v>
      </c>
      <c r="L263" s="105">
        <v>0</v>
      </c>
      <c r="M263" s="105">
        <v>0</v>
      </c>
      <c r="N263" s="105">
        <v>0</v>
      </c>
      <c r="O263" s="105">
        <v>0</v>
      </c>
      <c r="P263" s="105">
        <v>0</v>
      </c>
    </row>
    <row r="264" spans="2:16" ht="12.75" customHeight="1">
      <c r="B264" s="101" t="s">
        <v>338</v>
      </c>
      <c r="C264" s="105">
        <v>0</v>
      </c>
      <c r="D264" s="174">
        <v>0</v>
      </c>
      <c r="E264" s="163">
        <f t="shared" si="30"/>
        <v>0</v>
      </c>
      <c r="F264" s="105">
        <v>0</v>
      </c>
      <c r="G264" s="105">
        <v>0</v>
      </c>
      <c r="H264" s="105">
        <v>0</v>
      </c>
      <c r="I264" s="105">
        <v>0</v>
      </c>
      <c r="J264" s="105">
        <v>0</v>
      </c>
      <c r="K264" s="105">
        <v>0</v>
      </c>
      <c r="L264" s="105">
        <v>0</v>
      </c>
      <c r="M264" s="105">
        <v>0</v>
      </c>
      <c r="N264" s="105">
        <v>0</v>
      </c>
      <c r="O264" s="105">
        <v>0</v>
      </c>
      <c r="P264" s="105">
        <v>0</v>
      </c>
    </row>
    <row r="265" spans="2:16" ht="12.75" customHeight="1">
      <c r="B265" s="101" t="s">
        <v>339</v>
      </c>
      <c r="C265" s="105">
        <v>0</v>
      </c>
      <c r="D265" s="174">
        <v>0</v>
      </c>
      <c r="E265" s="163">
        <f t="shared" si="30"/>
        <v>0</v>
      </c>
      <c r="F265" s="105">
        <v>0</v>
      </c>
      <c r="G265" s="105">
        <v>0</v>
      </c>
      <c r="H265" s="105">
        <v>0</v>
      </c>
      <c r="I265" s="105">
        <v>0</v>
      </c>
      <c r="J265" s="105">
        <v>0</v>
      </c>
      <c r="K265" s="105">
        <v>0</v>
      </c>
      <c r="L265" s="105">
        <v>0</v>
      </c>
      <c r="M265" s="105">
        <v>0</v>
      </c>
      <c r="N265" s="105">
        <v>0</v>
      </c>
      <c r="O265" s="105">
        <v>0</v>
      </c>
      <c r="P265" s="105">
        <v>0</v>
      </c>
    </row>
    <row r="266" spans="2:16" ht="12.75" customHeight="1">
      <c r="B266" s="101" t="s">
        <v>340</v>
      </c>
      <c r="C266" s="105">
        <v>0</v>
      </c>
      <c r="D266" s="174">
        <v>0</v>
      </c>
      <c r="E266" s="163">
        <f t="shared" si="30"/>
        <v>0</v>
      </c>
      <c r="F266" s="105">
        <v>0</v>
      </c>
      <c r="G266" s="105">
        <v>0</v>
      </c>
      <c r="H266" s="105">
        <v>0</v>
      </c>
      <c r="I266" s="105">
        <v>0</v>
      </c>
      <c r="J266" s="105">
        <v>0</v>
      </c>
      <c r="K266" s="105">
        <v>0</v>
      </c>
      <c r="L266" s="105">
        <v>0</v>
      </c>
      <c r="M266" s="105">
        <v>0</v>
      </c>
      <c r="N266" s="105">
        <v>0</v>
      </c>
      <c r="O266" s="105">
        <v>0</v>
      </c>
      <c r="P266" s="105">
        <v>0</v>
      </c>
    </row>
    <row r="267" spans="2:16" ht="12.75" customHeight="1">
      <c r="B267" s="182" t="s">
        <v>433</v>
      </c>
      <c r="C267" s="105">
        <v>0</v>
      </c>
      <c r="D267" s="174">
        <v>0</v>
      </c>
      <c r="E267" s="163">
        <f t="shared" si="30"/>
        <v>0</v>
      </c>
      <c r="F267" s="105">
        <v>0</v>
      </c>
      <c r="G267" s="105">
        <v>0</v>
      </c>
      <c r="H267" s="105">
        <v>0</v>
      </c>
      <c r="I267" s="105">
        <v>0</v>
      </c>
      <c r="J267" s="105">
        <v>0</v>
      </c>
      <c r="K267" s="105">
        <v>0</v>
      </c>
      <c r="L267" s="105">
        <v>0</v>
      </c>
      <c r="M267" s="105">
        <v>0</v>
      </c>
      <c r="N267" s="105">
        <v>0</v>
      </c>
      <c r="O267" s="105">
        <v>0</v>
      </c>
      <c r="P267" s="105">
        <v>0</v>
      </c>
    </row>
    <row r="268" spans="2:16" ht="12.75" customHeight="1">
      <c r="B268" s="101" t="s">
        <v>341</v>
      </c>
      <c r="C268" s="105">
        <v>0</v>
      </c>
      <c r="D268" s="174">
        <v>0</v>
      </c>
      <c r="E268" s="163">
        <f t="shared" si="30"/>
        <v>0</v>
      </c>
      <c r="F268" s="105">
        <v>0</v>
      </c>
      <c r="G268" s="105">
        <v>0</v>
      </c>
      <c r="H268" s="105">
        <v>0</v>
      </c>
      <c r="I268" s="105">
        <v>0</v>
      </c>
      <c r="J268" s="105">
        <v>0</v>
      </c>
      <c r="K268" s="105">
        <v>0</v>
      </c>
      <c r="L268" s="105">
        <v>0</v>
      </c>
      <c r="M268" s="105">
        <v>0</v>
      </c>
      <c r="N268" s="105">
        <v>0</v>
      </c>
      <c r="O268" s="105">
        <v>0</v>
      </c>
      <c r="P268" s="105">
        <v>0</v>
      </c>
    </row>
    <row r="269" spans="2:16" ht="12.75" customHeight="1">
      <c r="B269" s="101" t="s">
        <v>342</v>
      </c>
      <c r="C269" s="105">
        <v>0</v>
      </c>
      <c r="D269" s="174">
        <v>0</v>
      </c>
      <c r="E269" s="163">
        <f t="shared" si="30"/>
        <v>0</v>
      </c>
      <c r="F269" s="105">
        <v>0</v>
      </c>
      <c r="G269" s="105">
        <v>0</v>
      </c>
      <c r="H269" s="105">
        <v>0</v>
      </c>
      <c r="I269" s="105">
        <v>0</v>
      </c>
      <c r="J269" s="105">
        <v>0</v>
      </c>
      <c r="K269" s="105">
        <v>0</v>
      </c>
      <c r="L269" s="105">
        <v>0</v>
      </c>
      <c r="M269" s="105">
        <v>0</v>
      </c>
      <c r="N269" s="105">
        <v>0</v>
      </c>
      <c r="O269" s="105">
        <v>0</v>
      </c>
      <c r="P269" s="105">
        <v>0</v>
      </c>
    </row>
    <row r="270" spans="2:16" ht="12.75" customHeight="1">
      <c r="B270" s="101" t="s">
        <v>343</v>
      </c>
      <c r="C270" s="105">
        <v>0</v>
      </c>
      <c r="D270" s="174">
        <v>0</v>
      </c>
      <c r="E270" s="163">
        <f t="shared" si="30"/>
        <v>0</v>
      </c>
      <c r="F270" s="105">
        <v>0</v>
      </c>
      <c r="G270" s="105">
        <v>0</v>
      </c>
      <c r="H270" s="105">
        <v>0</v>
      </c>
      <c r="I270" s="105">
        <v>0</v>
      </c>
      <c r="J270" s="105">
        <v>0</v>
      </c>
      <c r="K270" s="105">
        <v>0</v>
      </c>
      <c r="L270" s="105">
        <v>0</v>
      </c>
      <c r="M270" s="105">
        <v>0</v>
      </c>
      <c r="N270" s="105">
        <v>0</v>
      </c>
      <c r="O270" s="105">
        <v>0</v>
      </c>
      <c r="P270" s="105">
        <v>0</v>
      </c>
    </row>
    <row r="271" spans="2:16" ht="12.75" customHeight="1">
      <c r="B271" s="104" t="s">
        <v>344</v>
      </c>
      <c r="C271" s="105">
        <v>0</v>
      </c>
      <c r="D271" s="175">
        <v>0</v>
      </c>
      <c r="E271" s="164">
        <f t="shared" si="30"/>
        <v>0</v>
      </c>
      <c r="F271" s="105">
        <v>0</v>
      </c>
      <c r="G271" s="105">
        <v>0</v>
      </c>
      <c r="H271" s="105">
        <v>0</v>
      </c>
      <c r="I271" s="105">
        <v>0</v>
      </c>
      <c r="J271" s="105">
        <v>0</v>
      </c>
      <c r="K271" s="105">
        <v>0</v>
      </c>
      <c r="L271" s="105">
        <v>0</v>
      </c>
      <c r="M271" s="105">
        <v>0</v>
      </c>
      <c r="N271" s="105">
        <v>0</v>
      </c>
      <c r="O271" s="105">
        <v>0</v>
      </c>
      <c r="P271" s="105">
        <v>0</v>
      </c>
    </row>
    <row r="272" spans="2:16" ht="12.75" customHeight="1">
      <c r="B272" s="188" t="s">
        <v>434</v>
      </c>
      <c r="C272" s="105">
        <v>0</v>
      </c>
      <c r="D272" s="175"/>
      <c r="E272" s="164">
        <f t="shared" si="30"/>
        <v>0</v>
      </c>
      <c r="F272" s="105">
        <v>0</v>
      </c>
      <c r="G272" s="105">
        <v>0</v>
      </c>
      <c r="H272" s="105">
        <v>0</v>
      </c>
      <c r="I272" s="105">
        <v>0</v>
      </c>
      <c r="J272" s="105">
        <v>0</v>
      </c>
      <c r="K272" s="105">
        <v>0</v>
      </c>
      <c r="L272" s="105">
        <v>0</v>
      </c>
      <c r="M272" s="105">
        <v>0</v>
      </c>
      <c r="N272" s="105">
        <v>0</v>
      </c>
      <c r="O272" s="105">
        <v>0</v>
      </c>
      <c r="P272" s="105">
        <v>0</v>
      </c>
    </row>
    <row r="273" spans="2:16" ht="12.75" customHeight="1">
      <c r="B273" s="104" t="s">
        <v>345</v>
      </c>
      <c r="C273" s="105">
        <v>0</v>
      </c>
      <c r="D273" s="175">
        <v>0</v>
      </c>
      <c r="E273" s="164">
        <f t="shared" si="30"/>
        <v>0</v>
      </c>
      <c r="F273" s="105">
        <v>0</v>
      </c>
      <c r="G273" s="105">
        <v>0</v>
      </c>
      <c r="H273" s="105">
        <v>0</v>
      </c>
      <c r="I273" s="105">
        <v>0</v>
      </c>
      <c r="J273" s="105">
        <v>0</v>
      </c>
      <c r="K273" s="105">
        <v>0</v>
      </c>
      <c r="L273" s="105">
        <v>0</v>
      </c>
      <c r="M273" s="105">
        <v>0</v>
      </c>
      <c r="N273" s="105">
        <v>0</v>
      </c>
      <c r="O273" s="105">
        <v>0</v>
      </c>
      <c r="P273" s="105">
        <v>0</v>
      </c>
    </row>
    <row r="274" spans="2:16" ht="12.75" customHeight="1">
      <c r="B274" s="104" t="s">
        <v>346</v>
      </c>
      <c r="C274" s="105">
        <v>0</v>
      </c>
      <c r="D274" s="175">
        <v>0</v>
      </c>
      <c r="E274" s="164">
        <f t="shared" si="30"/>
        <v>0</v>
      </c>
      <c r="F274" s="105">
        <v>0</v>
      </c>
      <c r="G274" s="105">
        <v>0</v>
      </c>
      <c r="H274" s="105">
        <v>0</v>
      </c>
      <c r="I274" s="105">
        <v>0</v>
      </c>
      <c r="J274" s="105">
        <v>0</v>
      </c>
      <c r="K274" s="105">
        <v>0</v>
      </c>
      <c r="L274" s="105">
        <v>0</v>
      </c>
      <c r="M274" s="105">
        <v>0</v>
      </c>
      <c r="N274" s="105">
        <v>0</v>
      </c>
      <c r="O274" s="105">
        <v>0</v>
      </c>
      <c r="P274" s="105">
        <v>0</v>
      </c>
    </row>
    <row r="275" spans="2:16" ht="12.75" customHeight="1">
      <c r="B275" s="101" t="s">
        <v>347</v>
      </c>
      <c r="C275" s="185">
        <v>0</v>
      </c>
      <c r="D275" s="186">
        <v>0</v>
      </c>
      <c r="E275" s="187">
        <f t="shared" si="30"/>
        <v>0</v>
      </c>
      <c r="F275" s="102">
        <v>0</v>
      </c>
      <c r="G275" s="102">
        <v>0</v>
      </c>
      <c r="H275" s="102">
        <v>0</v>
      </c>
      <c r="I275" s="102">
        <v>0</v>
      </c>
      <c r="J275" s="102">
        <v>0</v>
      </c>
      <c r="K275" s="102">
        <v>0</v>
      </c>
      <c r="L275" s="102">
        <v>0</v>
      </c>
      <c r="M275" s="102">
        <v>0</v>
      </c>
      <c r="N275" s="102">
        <v>0</v>
      </c>
      <c r="O275" s="102">
        <v>0</v>
      </c>
      <c r="P275" s="102">
        <v>0</v>
      </c>
    </row>
    <row r="276" spans="2:16" ht="12.75" customHeight="1" thickBot="1">
      <c r="B276" s="189" t="s">
        <v>435</v>
      </c>
      <c r="C276" s="183">
        <v>0</v>
      </c>
      <c r="D276" s="184">
        <v>0</v>
      </c>
      <c r="E276" s="187">
        <f t="shared" si="30"/>
        <v>0</v>
      </c>
      <c r="F276" s="183">
        <v>0</v>
      </c>
      <c r="G276" s="183">
        <v>0</v>
      </c>
      <c r="H276" s="183">
        <v>0</v>
      </c>
      <c r="I276" s="183">
        <v>0</v>
      </c>
      <c r="J276" s="183">
        <v>0</v>
      </c>
      <c r="K276" s="183">
        <v>0</v>
      </c>
      <c r="L276" s="183">
        <v>0</v>
      </c>
      <c r="M276" s="183">
        <v>0</v>
      </c>
      <c r="N276" s="183">
        <v>0</v>
      </c>
      <c r="O276" s="183">
        <v>0</v>
      </c>
      <c r="P276" s="183">
        <v>0</v>
      </c>
    </row>
    <row r="277" spans="2:17" ht="12.75" customHeight="1">
      <c r="B277" s="107" t="s">
        <v>348</v>
      </c>
      <c r="C277" s="108">
        <f aca="true" t="shared" si="31" ref="C277:P277">SUM(C278:C280)</f>
        <v>0</v>
      </c>
      <c r="D277" s="171">
        <v>0</v>
      </c>
      <c r="E277" s="165">
        <f t="shared" si="30"/>
        <v>0</v>
      </c>
      <c r="F277" s="108">
        <f t="shared" si="31"/>
        <v>0</v>
      </c>
      <c r="G277" s="108">
        <f t="shared" si="31"/>
        <v>0</v>
      </c>
      <c r="H277" s="108">
        <f t="shared" si="31"/>
        <v>0</v>
      </c>
      <c r="I277" s="108">
        <f t="shared" si="31"/>
        <v>0</v>
      </c>
      <c r="J277" s="108">
        <f t="shared" si="31"/>
        <v>0</v>
      </c>
      <c r="K277" s="108">
        <f t="shared" si="31"/>
        <v>0</v>
      </c>
      <c r="L277" s="108">
        <f t="shared" si="31"/>
        <v>0</v>
      </c>
      <c r="M277" s="108">
        <f t="shared" si="31"/>
        <v>0</v>
      </c>
      <c r="N277" s="108">
        <f t="shared" si="31"/>
        <v>0</v>
      </c>
      <c r="O277" s="108">
        <f t="shared" si="31"/>
        <v>0</v>
      </c>
      <c r="P277" s="109">
        <f t="shared" si="31"/>
        <v>0</v>
      </c>
      <c r="Q277" s="100"/>
    </row>
    <row r="278" spans="2:16" ht="12.75" customHeight="1">
      <c r="B278" s="101" t="s">
        <v>349</v>
      </c>
      <c r="C278" s="105">
        <v>0</v>
      </c>
      <c r="D278" s="174">
        <v>0</v>
      </c>
      <c r="E278" s="163">
        <f t="shared" si="30"/>
        <v>0</v>
      </c>
      <c r="F278" s="105">
        <v>0</v>
      </c>
      <c r="G278" s="105">
        <v>0</v>
      </c>
      <c r="H278" s="105">
        <v>0</v>
      </c>
      <c r="I278" s="105">
        <v>0</v>
      </c>
      <c r="J278" s="105">
        <v>0</v>
      </c>
      <c r="K278" s="105">
        <v>0</v>
      </c>
      <c r="L278" s="105">
        <v>0</v>
      </c>
      <c r="M278" s="105">
        <v>0</v>
      </c>
      <c r="N278" s="105">
        <v>0</v>
      </c>
      <c r="O278" s="105">
        <v>0</v>
      </c>
      <c r="P278" s="105">
        <v>0</v>
      </c>
    </row>
    <row r="279" spans="2:16" ht="12.75" customHeight="1">
      <c r="B279" s="101" t="s">
        <v>350</v>
      </c>
      <c r="C279" s="105">
        <v>0</v>
      </c>
      <c r="D279" s="174">
        <v>0</v>
      </c>
      <c r="E279" s="163">
        <f t="shared" si="30"/>
        <v>0</v>
      </c>
      <c r="F279" s="105">
        <v>0</v>
      </c>
      <c r="G279" s="105">
        <v>0</v>
      </c>
      <c r="H279" s="105">
        <v>0</v>
      </c>
      <c r="I279" s="105">
        <v>0</v>
      </c>
      <c r="J279" s="105">
        <v>0</v>
      </c>
      <c r="K279" s="105">
        <v>0</v>
      </c>
      <c r="L279" s="105">
        <v>0</v>
      </c>
      <c r="M279" s="105">
        <v>0</v>
      </c>
      <c r="N279" s="105">
        <v>0</v>
      </c>
      <c r="O279" s="105">
        <v>0</v>
      </c>
      <c r="P279" s="105">
        <v>0</v>
      </c>
    </row>
    <row r="280" spans="2:16" ht="12.75" customHeight="1" thickBot="1">
      <c r="B280" s="104" t="s">
        <v>351</v>
      </c>
      <c r="C280" s="105">
        <v>0</v>
      </c>
      <c r="D280" s="175">
        <v>0</v>
      </c>
      <c r="E280" s="164">
        <f t="shared" si="30"/>
        <v>0</v>
      </c>
      <c r="F280" s="105">
        <v>0</v>
      </c>
      <c r="G280" s="105">
        <v>0</v>
      </c>
      <c r="H280" s="105">
        <v>0</v>
      </c>
      <c r="I280" s="105">
        <v>0</v>
      </c>
      <c r="J280" s="105">
        <v>0</v>
      </c>
      <c r="K280" s="105">
        <v>0</v>
      </c>
      <c r="L280" s="105">
        <v>0</v>
      </c>
      <c r="M280" s="105">
        <v>0</v>
      </c>
      <c r="N280" s="105">
        <v>0</v>
      </c>
      <c r="O280" s="105">
        <v>0</v>
      </c>
      <c r="P280" s="105">
        <v>0</v>
      </c>
    </row>
    <row r="281" spans="2:17" ht="12.75" customHeight="1">
      <c r="B281" s="107" t="s">
        <v>352</v>
      </c>
      <c r="C281" s="108">
        <f aca="true" t="shared" si="32" ref="C281:P281">SUM(C282:C287)</f>
        <v>0</v>
      </c>
      <c r="D281" s="171">
        <v>0</v>
      </c>
      <c r="E281" s="165">
        <f t="shared" si="30"/>
        <v>0</v>
      </c>
      <c r="F281" s="108">
        <f t="shared" si="32"/>
        <v>0</v>
      </c>
      <c r="G281" s="108">
        <f t="shared" si="32"/>
        <v>0</v>
      </c>
      <c r="H281" s="108">
        <f t="shared" si="32"/>
        <v>0</v>
      </c>
      <c r="I281" s="108">
        <f t="shared" si="32"/>
        <v>0</v>
      </c>
      <c r="J281" s="108">
        <f t="shared" si="32"/>
        <v>0</v>
      </c>
      <c r="K281" s="108">
        <f t="shared" si="32"/>
        <v>0</v>
      </c>
      <c r="L281" s="108">
        <f t="shared" si="32"/>
        <v>0</v>
      </c>
      <c r="M281" s="108">
        <f t="shared" si="32"/>
        <v>0</v>
      </c>
      <c r="N281" s="108">
        <f t="shared" si="32"/>
        <v>0</v>
      </c>
      <c r="O281" s="108">
        <f t="shared" si="32"/>
        <v>0</v>
      </c>
      <c r="P281" s="109">
        <f t="shared" si="32"/>
        <v>0</v>
      </c>
      <c r="Q281" s="100"/>
    </row>
    <row r="282" spans="1:17" s="100" customFormat="1" ht="12.75" customHeight="1">
      <c r="A282" s="90"/>
      <c r="B282" s="101" t="s">
        <v>353</v>
      </c>
      <c r="C282" s="105">
        <v>0</v>
      </c>
      <c r="D282" s="174">
        <v>0</v>
      </c>
      <c r="E282" s="163">
        <f t="shared" si="30"/>
        <v>0</v>
      </c>
      <c r="F282" s="105">
        <v>0</v>
      </c>
      <c r="G282" s="105">
        <v>0</v>
      </c>
      <c r="H282" s="105">
        <v>0</v>
      </c>
      <c r="I282" s="105">
        <v>0</v>
      </c>
      <c r="J282" s="105">
        <v>0</v>
      </c>
      <c r="K282" s="105">
        <v>0</v>
      </c>
      <c r="L282" s="105">
        <v>0</v>
      </c>
      <c r="M282" s="105">
        <v>0</v>
      </c>
      <c r="N282" s="105">
        <v>0</v>
      </c>
      <c r="O282" s="105">
        <v>0</v>
      </c>
      <c r="P282" s="105">
        <v>0</v>
      </c>
      <c r="Q282" s="90"/>
    </row>
    <row r="283" spans="2:16" ht="12.75" customHeight="1">
      <c r="B283" s="101" t="s">
        <v>354</v>
      </c>
      <c r="C283" s="105">
        <v>0</v>
      </c>
      <c r="D283" s="174">
        <v>0</v>
      </c>
      <c r="E283" s="163">
        <f t="shared" si="30"/>
        <v>0</v>
      </c>
      <c r="F283" s="105">
        <v>0</v>
      </c>
      <c r="G283" s="105">
        <v>0</v>
      </c>
      <c r="H283" s="105">
        <v>0</v>
      </c>
      <c r="I283" s="105">
        <v>0</v>
      </c>
      <c r="J283" s="105">
        <v>0</v>
      </c>
      <c r="K283" s="105">
        <v>0</v>
      </c>
      <c r="L283" s="105">
        <v>0</v>
      </c>
      <c r="M283" s="105">
        <v>0</v>
      </c>
      <c r="N283" s="105">
        <v>0</v>
      </c>
      <c r="O283" s="105">
        <v>0</v>
      </c>
      <c r="P283" s="105">
        <v>0</v>
      </c>
    </row>
    <row r="284" spans="2:16" ht="12.75" customHeight="1">
      <c r="B284" s="101" t="s">
        <v>355</v>
      </c>
      <c r="C284" s="105">
        <v>0</v>
      </c>
      <c r="D284" s="174">
        <v>0</v>
      </c>
      <c r="E284" s="163">
        <f t="shared" si="30"/>
        <v>0</v>
      </c>
      <c r="F284" s="105">
        <v>0</v>
      </c>
      <c r="G284" s="105">
        <v>0</v>
      </c>
      <c r="H284" s="105">
        <v>0</v>
      </c>
      <c r="I284" s="105">
        <v>0</v>
      </c>
      <c r="J284" s="105">
        <v>0</v>
      </c>
      <c r="K284" s="105">
        <v>0</v>
      </c>
      <c r="L284" s="105">
        <v>0</v>
      </c>
      <c r="M284" s="105">
        <v>0</v>
      </c>
      <c r="N284" s="105">
        <v>0</v>
      </c>
      <c r="O284" s="105">
        <v>0</v>
      </c>
      <c r="P284" s="105">
        <v>0</v>
      </c>
    </row>
    <row r="285" spans="2:16" ht="12.75" customHeight="1">
      <c r="B285" s="101" t="s">
        <v>356</v>
      </c>
      <c r="C285" s="105">
        <v>0</v>
      </c>
      <c r="D285" s="174">
        <v>0</v>
      </c>
      <c r="E285" s="163">
        <f t="shared" si="30"/>
        <v>0</v>
      </c>
      <c r="F285" s="105">
        <v>0</v>
      </c>
      <c r="G285" s="105">
        <v>0</v>
      </c>
      <c r="H285" s="105">
        <v>0</v>
      </c>
      <c r="I285" s="105">
        <v>0</v>
      </c>
      <c r="J285" s="105">
        <v>0</v>
      </c>
      <c r="K285" s="105">
        <v>0</v>
      </c>
      <c r="L285" s="105">
        <v>0</v>
      </c>
      <c r="M285" s="105">
        <v>0</v>
      </c>
      <c r="N285" s="105">
        <v>0</v>
      </c>
      <c r="O285" s="105">
        <v>0</v>
      </c>
      <c r="P285" s="105">
        <v>0</v>
      </c>
    </row>
    <row r="286" spans="1:17" s="100" customFormat="1" ht="12.75" customHeight="1">
      <c r="A286" s="90"/>
      <c r="B286" s="104" t="s">
        <v>357</v>
      </c>
      <c r="C286" s="105">
        <v>0</v>
      </c>
      <c r="D286" s="175">
        <v>0</v>
      </c>
      <c r="E286" s="164">
        <f t="shared" si="30"/>
        <v>0</v>
      </c>
      <c r="F286" s="105">
        <v>0</v>
      </c>
      <c r="G286" s="105">
        <v>0</v>
      </c>
      <c r="H286" s="105">
        <v>0</v>
      </c>
      <c r="I286" s="105">
        <v>0</v>
      </c>
      <c r="J286" s="105">
        <v>0</v>
      </c>
      <c r="K286" s="105">
        <v>0</v>
      </c>
      <c r="L286" s="105">
        <v>0</v>
      </c>
      <c r="M286" s="105">
        <v>0</v>
      </c>
      <c r="N286" s="105">
        <v>0</v>
      </c>
      <c r="O286" s="105">
        <v>0</v>
      </c>
      <c r="P286" s="105">
        <v>0</v>
      </c>
      <c r="Q286" s="90"/>
    </row>
    <row r="287" spans="2:16" ht="12.75" customHeight="1" thickBot="1">
      <c r="B287" s="104" t="s">
        <v>358</v>
      </c>
      <c r="C287" s="105">
        <v>0</v>
      </c>
      <c r="D287" s="175">
        <v>0</v>
      </c>
      <c r="E287" s="164">
        <f t="shared" si="30"/>
        <v>0</v>
      </c>
      <c r="F287" s="105">
        <v>0</v>
      </c>
      <c r="G287" s="105">
        <v>0</v>
      </c>
      <c r="H287" s="105">
        <v>0</v>
      </c>
      <c r="I287" s="105">
        <v>0</v>
      </c>
      <c r="J287" s="105">
        <v>0</v>
      </c>
      <c r="K287" s="105">
        <v>0</v>
      </c>
      <c r="L287" s="105">
        <v>0</v>
      </c>
      <c r="M287" s="105">
        <v>0</v>
      </c>
      <c r="N287" s="105">
        <v>0</v>
      </c>
      <c r="O287" s="105">
        <v>0</v>
      </c>
      <c r="P287" s="105">
        <v>0</v>
      </c>
    </row>
    <row r="288" spans="2:17" ht="12.75" customHeight="1">
      <c r="B288" s="107" t="s">
        <v>359</v>
      </c>
      <c r="C288" s="108">
        <f aca="true" t="shared" si="33" ref="C288:P288">SUM(C289:C293)</f>
        <v>0</v>
      </c>
      <c r="D288" s="171">
        <v>0</v>
      </c>
      <c r="E288" s="165">
        <f t="shared" si="30"/>
        <v>0</v>
      </c>
      <c r="F288" s="108">
        <f t="shared" si="33"/>
        <v>0</v>
      </c>
      <c r="G288" s="108">
        <f t="shared" si="33"/>
        <v>0</v>
      </c>
      <c r="H288" s="108">
        <f t="shared" si="33"/>
        <v>0</v>
      </c>
      <c r="I288" s="108">
        <f t="shared" si="33"/>
        <v>0</v>
      </c>
      <c r="J288" s="108">
        <f t="shared" si="33"/>
        <v>0</v>
      </c>
      <c r="K288" s="108">
        <f t="shared" si="33"/>
        <v>0</v>
      </c>
      <c r="L288" s="108">
        <f t="shared" si="33"/>
        <v>0</v>
      </c>
      <c r="M288" s="108">
        <f t="shared" si="33"/>
        <v>0</v>
      </c>
      <c r="N288" s="108">
        <f t="shared" si="33"/>
        <v>0</v>
      </c>
      <c r="O288" s="108">
        <f t="shared" si="33"/>
        <v>0</v>
      </c>
      <c r="P288" s="109">
        <f t="shared" si="33"/>
        <v>0</v>
      </c>
      <c r="Q288" s="100"/>
    </row>
    <row r="289" spans="2:16" ht="12.75" customHeight="1">
      <c r="B289" s="101" t="s">
        <v>360</v>
      </c>
      <c r="C289" s="105">
        <v>0</v>
      </c>
      <c r="D289" s="174">
        <v>0</v>
      </c>
      <c r="E289" s="163">
        <f t="shared" si="30"/>
        <v>0</v>
      </c>
      <c r="F289" s="105">
        <v>0</v>
      </c>
      <c r="G289" s="105">
        <v>0</v>
      </c>
      <c r="H289" s="105">
        <v>0</v>
      </c>
      <c r="I289" s="105">
        <v>0</v>
      </c>
      <c r="J289" s="105">
        <v>0</v>
      </c>
      <c r="K289" s="105">
        <v>0</v>
      </c>
      <c r="L289" s="105">
        <v>0</v>
      </c>
      <c r="M289" s="105">
        <v>0</v>
      </c>
      <c r="N289" s="105">
        <v>0</v>
      </c>
      <c r="O289" s="105">
        <v>0</v>
      </c>
      <c r="P289" s="105">
        <v>0</v>
      </c>
    </row>
    <row r="290" spans="2:16" ht="12.75" customHeight="1">
      <c r="B290" s="101" t="s">
        <v>361</v>
      </c>
      <c r="C290" s="105">
        <v>0</v>
      </c>
      <c r="D290" s="174">
        <v>0</v>
      </c>
      <c r="E290" s="163">
        <f t="shared" si="30"/>
        <v>0</v>
      </c>
      <c r="F290" s="105">
        <v>0</v>
      </c>
      <c r="G290" s="105">
        <v>0</v>
      </c>
      <c r="H290" s="105">
        <v>0</v>
      </c>
      <c r="I290" s="105">
        <v>0</v>
      </c>
      <c r="J290" s="105">
        <v>0</v>
      </c>
      <c r="K290" s="105">
        <v>0</v>
      </c>
      <c r="L290" s="105">
        <v>0</v>
      </c>
      <c r="M290" s="105">
        <v>0</v>
      </c>
      <c r="N290" s="105">
        <v>0</v>
      </c>
      <c r="O290" s="105">
        <v>0</v>
      </c>
      <c r="P290" s="105">
        <v>0</v>
      </c>
    </row>
    <row r="291" spans="2:16" ht="12.75" customHeight="1">
      <c r="B291" s="101" t="s">
        <v>362</v>
      </c>
      <c r="C291" s="105">
        <v>0</v>
      </c>
      <c r="D291" s="174">
        <v>0</v>
      </c>
      <c r="E291" s="163">
        <f t="shared" si="30"/>
        <v>0</v>
      </c>
      <c r="F291" s="105">
        <v>0</v>
      </c>
      <c r="G291" s="105">
        <v>0</v>
      </c>
      <c r="H291" s="105">
        <v>0</v>
      </c>
      <c r="I291" s="105">
        <v>0</v>
      </c>
      <c r="J291" s="105">
        <v>0</v>
      </c>
      <c r="K291" s="105">
        <v>0</v>
      </c>
      <c r="L291" s="105">
        <v>0</v>
      </c>
      <c r="M291" s="105">
        <v>0</v>
      </c>
      <c r="N291" s="105">
        <v>0</v>
      </c>
      <c r="O291" s="105">
        <v>0</v>
      </c>
      <c r="P291" s="105">
        <v>0</v>
      </c>
    </row>
    <row r="292" spans="2:16" ht="12.75" customHeight="1">
      <c r="B292" s="182" t="s">
        <v>436</v>
      </c>
      <c r="C292" s="105">
        <v>0</v>
      </c>
      <c r="D292" s="174">
        <v>0</v>
      </c>
      <c r="E292" s="163">
        <f t="shared" si="30"/>
        <v>0</v>
      </c>
      <c r="F292" s="105">
        <v>0</v>
      </c>
      <c r="G292" s="105">
        <v>0</v>
      </c>
      <c r="H292" s="105">
        <v>0</v>
      </c>
      <c r="I292" s="105">
        <v>0</v>
      </c>
      <c r="J292" s="105">
        <v>0</v>
      </c>
      <c r="K292" s="105">
        <v>0</v>
      </c>
      <c r="L292" s="105">
        <v>0</v>
      </c>
      <c r="M292" s="105">
        <v>0</v>
      </c>
      <c r="N292" s="105">
        <v>0</v>
      </c>
      <c r="O292" s="105">
        <v>0</v>
      </c>
      <c r="P292" s="105">
        <v>0</v>
      </c>
    </row>
    <row r="293" spans="1:17" s="100" customFormat="1" ht="12.75" customHeight="1" thickBot="1">
      <c r="A293" s="90"/>
      <c r="B293" s="110" t="s">
        <v>363</v>
      </c>
      <c r="C293" s="105">
        <v>0</v>
      </c>
      <c r="D293" s="176">
        <v>0</v>
      </c>
      <c r="E293" s="167">
        <f t="shared" si="30"/>
        <v>0</v>
      </c>
      <c r="F293" s="105">
        <v>0</v>
      </c>
      <c r="G293" s="105">
        <v>0</v>
      </c>
      <c r="H293" s="105">
        <v>0</v>
      </c>
      <c r="I293" s="105">
        <v>0</v>
      </c>
      <c r="J293" s="105">
        <v>0</v>
      </c>
      <c r="K293" s="105">
        <v>0</v>
      </c>
      <c r="L293" s="105">
        <v>0</v>
      </c>
      <c r="M293" s="105">
        <v>0</v>
      </c>
      <c r="N293" s="105">
        <v>0</v>
      </c>
      <c r="O293" s="105">
        <v>0</v>
      </c>
      <c r="P293" s="105">
        <v>0</v>
      </c>
      <c r="Q293" s="90"/>
    </row>
    <row r="294" spans="2:17" ht="12.75" customHeight="1">
      <c r="B294" s="107" t="s">
        <v>364</v>
      </c>
      <c r="C294" s="108">
        <f aca="true" t="shared" si="34" ref="C294:P294">SUM(C295:C295)</f>
        <v>0</v>
      </c>
      <c r="D294" s="171">
        <v>0</v>
      </c>
      <c r="E294" s="165">
        <f t="shared" si="30"/>
        <v>0</v>
      </c>
      <c r="F294" s="108">
        <f t="shared" si="34"/>
        <v>0</v>
      </c>
      <c r="G294" s="108">
        <f t="shared" si="34"/>
        <v>0</v>
      </c>
      <c r="H294" s="108">
        <f t="shared" si="34"/>
        <v>0</v>
      </c>
      <c r="I294" s="108">
        <f t="shared" si="34"/>
        <v>0</v>
      </c>
      <c r="J294" s="108">
        <f t="shared" si="34"/>
        <v>0</v>
      </c>
      <c r="K294" s="108">
        <f t="shared" si="34"/>
        <v>0</v>
      </c>
      <c r="L294" s="108">
        <f t="shared" si="34"/>
        <v>0</v>
      </c>
      <c r="M294" s="108">
        <f t="shared" si="34"/>
        <v>0</v>
      </c>
      <c r="N294" s="108">
        <f t="shared" si="34"/>
        <v>0</v>
      </c>
      <c r="O294" s="108">
        <f t="shared" si="34"/>
        <v>0</v>
      </c>
      <c r="P294" s="109">
        <f t="shared" si="34"/>
        <v>0</v>
      </c>
      <c r="Q294" s="100"/>
    </row>
    <row r="295" spans="2:16" ht="12.75" customHeight="1" thickBot="1">
      <c r="B295" s="101" t="s">
        <v>365</v>
      </c>
      <c r="C295" s="105">
        <v>0</v>
      </c>
      <c r="D295" s="174">
        <v>0</v>
      </c>
      <c r="E295" s="163">
        <f t="shared" si="30"/>
        <v>0</v>
      </c>
      <c r="F295" s="105">
        <v>0</v>
      </c>
      <c r="G295" s="105">
        <v>0</v>
      </c>
      <c r="H295" s="105">
        <v>0</v>
      </c>
      <c r="I295" s="105">
        <v>0</v>
      </c>
      <c r="J295" s="105">
        <v>0</v>
      </c>
      <c r="K295" s="105">
        <v>0</v>
      </c>
      <c r="L295" s="105">
        <v>0</v>
      </c>
      <c r="M295" s="105">
        <v>0</v>
      </c>
      <c r="N295" s="105">
        <v>0</v>
      </c>
      <c r="O295" s="105">
        <v>0</v>
      </c>
      <c r="P295" s="106">
        <v>0</v>
      </c>
    </row>
    <row r="296" spans="2:17" ht="12.75" customHeight="1">
      <c r="B296" s="107" t="s">
        <v>366</v>
      </c>
      <c r="C296" s="108">
        <f aca="true" t="shared" si="35" ref="C296:P296">SUM(C297:C298)</f>
        <v>0</v>
      </c>
      <c r="D296" s="171">
        <v>0</v>
      </c>
      <c r="E296" s="165">
        <f t="shared" si="30"/>
        <v>0</v>
      </c>
      <c r="F296" s="108">
        <f t="shared" si="35"/>
        <v>0</v>
      </c>
      <c r="G296" s="108">
        <f t="shared" si="35"/>
        <v>0</v>
      </c>
      <c r="H296" s="108">
        <f t="shared" si="35"/>
        <v>0</v>
      </c>
      <c r="I296" s="108">
        <f t="shared" si="35"/>
        <v>0</v>
      </c>
      <c r="J296" s="108">
        <f t="shared" si="35"/>
        <v>0</v>
      </c>
      <c r="K296" s="108">
        <f t="shared" si="35"/>
        <v>0</v>
      </c>
      <c r="L296" s="108">
        <f t="shared" si="35"/>
        <v>0</v>
      </c>
      <c r="M296" s="108">
        <f t="shared" si="35"/>
        <v>0</v>
      </c>
      <c r="N296" s="108">
        <f t="shared" si="35"/>
        <v>0</v>
      </c>
      <c r="O296" s="108">
        <f t="shared" si="35"/>
        <v>0</v>
      </c>
      <c r="P296" s="109">
        <f t="shared" si="35"/>
        <v>0</v>
      </c>
      <c r="Q296" s="100"/>
    </row>
    <row r="297" spans="2:16" ht="12.75" customHeight="1">
      <c r="B297" s="104" t="s">
        <v>367</v>
      </c>
      <c r="C297" s="105">
        <v>0</v>
      </c>
      <c r="D297" s="175">
        <v>0</v>
      </c>
      <c r="E297" s="164">
        <f t="shared" si="30"/>
        <v>0</v>
      </c>
      <c r="F297" s="105">
        <v>0</v>
      </c>
      <c r="G297" s="105">
        <v>0</v>
      </c>
      <c r="H297" s="105">
        <v>0</v>
      </c>
      <c r="I297" s="105">
        <v>0</v>
      </c>
      <c r="J297" s="105">
        <v>0</v>
      </c>
      <c r="K297" s="105">
        <v>0</v>
      </c>
      <c r="L297" s="105">
        <v>0</v>
      </c>
      <c r="M297" s="105">
        <v>0</v>
      </c>
      <c r="N297" s="105">
        <v>0</v>
      </c>
      <c r="O297" s="105">
        <v>0</v>
      </c>
      <c r="P297" s="106">
        <v>0</v>
      </c>
    </row>
    <row r="298" spans="2:16" ht="12.75" customHeight="1" thickBot="1">
      <c r="B298" s="104" t="s">
        <v>368</v>
      </c>
      <c r="C298" s="105">
        <v>0</v>
      </c>
      <c r="D298" s="175">
        <v>0</v>
      </c>
      <c r="E298" s="164">
        <f t="shared" si="30"/>
        <v>0</v>
      </c>
      <c r="F298" s="105">
        <v>0</v>
      </c>
      <c r="G298" s="105">
        <v>0</v>
      </c>
      <c r="H298" s="105">
        <v>0</v>
      </c>
      <c r="I298" s="105">
        <v>0</v>
      </c>
      <c r="J298" s="105">
        <v>0</v>
      </c>
      <c r="K298" s="105">
        <v>0</v>
      </c>
      <c r="L298" s="105">
        <v>0</v>
      </c>
      <c r="M298" s="105">
        <v>0</v>
      </c>
      <c r="N298" s="105">
        <v>0</v>
      </c>
      <c r="O298" s="105">
        <v>0</v>
      </c>
      <c r="P298" s="106">
        <v>0</v>
      </c>
    </row>
    <row r="299" spans="1:16" s="100" customFormat="1" ht="12.75" customHeight="1">
      <c r="A299" s="90"/>
      <c r="B299" s="111" t="s">
        <v>369</v>
      </c>
      <c r="C299" s="108">
        <f aca="true" t="shared" si="36" ref="C299:P299">SUM(C300)</f>
        <v>23</v>
      </c>
      <c r="D299" s="171">
        <v>10</v>
      </c>
      <c r="E299" s="165">
        <f t="shared" si="30"/>
        <v>1.3</v>
      </c>
      <c r="F299" s="108">
        <f t="shared" si="36"/>
        <v>0</v>
      </c>
      <c r="G299" s="108">
        <f t="shared" si="36"/>
        <v>0</v>
      </c>
      <c r="H299" s="108">
        <f t="shared" si="36"/>
        <v>0</v>
      </c>
      <c r="I299" s="108">
        <f t="shared" si="36"/>
        <v>0</v>
      </c>
      <c r="J299" s="108">
        <f t="shared" si="36"/>
        <v>0</v>
      </c>
      <c r="K299" s="108">
        <f t="shared" si="36"/>
        <v>0</v>
      </c>
      <c r="L299" s="108">
        <f t="shared" si="36"/>
        <v>0</v>
      </c>
      <c r="M299" s="108">
        <f t="shared" si="36"/>
        <v>0</v>
      </c>
      <c r="N299" s="108">
        <f t="shared" si="36"/>
        <v>0</v>
      </c>
      <c r="O299" s="108">
        <f t="shared" si="36"/>
        <v>0</v>
      </c>
      <c r="P299" s="109">
        <f t="shared" si="36"/>
        <v>0</v>
      </c>
    </row>
    <row r="300" spans="2:16" ht="12.75" customHeight="1" thickBot="1">
      <c r="B300" s="104" t="s">
        <v>369</v>
      </c>
      <c r="C300" s="105">
        <v>23</v>
      </c>
      <c r="D300" s="175">
        <v>10</v>
      </c>
      <c r="E300" s="164">
        <f t="shared" si="30"/>
        <v>1.3</v>
      </c>
      <c r="F300" s="105">
        <v>0</v>
      </c>
      <c r="G300" s="105">
        <v>0</v>
      </c>
      <c r="H300" s="105">
        <v>0</v>
      </c>
      <c r="I300" s="105">
        <v>0</v>
      </c>
      <c r="J300" s="105">
        <v>0</v>
      </c>
      <c r="K300" s="105">
        <v>0</v>
      </c>
      <c r="L300" s="105">
        <v>0</v>
      </c>
      <c r="M300" s="105">
        <v>0</v>
      </c>
      <c r="N300" s="105">
        <v>0</v>
      </c>
      <c r="O300" s="105">
        <v>0</v>
      </c>
      <c r="P300" s="106">
        <v>0</v>
      </c>
    </row>
    <row r="301" spans="1:16" s="100" customFormat="1" ht="12.75" customHeight="1">
      <c r="A301" s="90"/>
      <c r="B301" s="111" t="s">
        <v>370</v>
      </c>
      <c r="C301" s="108">
        <f aca="true" t="shared" si="37" ref="C301:P301">SUM(C302)</f>
        <v>0</v>
      </c>
      <c r="D301" s="171">
        <v>0</v>
      </c>
      <c r="E301" s="165">
        <f t="shared" si="30"/>
        <v>0</v>
      </c>
      <c r="F301" s="108">
        <f t="shared" si="37"/>
        <v>0</v>
      </c>
      <c r="G301" s="108">
        <f t="shared" si="37"/>
        <v>0</v>
      </c>
      <c r="H301" s="108">
        <f t="shared" si="37"/>
        <v>0</v>
      </c>
      <c r="I301" s="108">
        <f t="shared" si="37"/>
        <v>0</v>
      </c>
      <c r="J301" s="108">
        <f t="shared" si="37"/>
        <v>0</v>
      </c>
      <c r="K301" s="108">
        <f t="shared" si="37"/>
        <v>0</v>
      </c>
      <c r="L301" s="108">
        <f t="shared" si="37"/>
        <v>0</v>
      </c>
      <c r="M301" s="108">
        <f t="shared" si="37"/>
        <v>0</v>
      </c>
      <c r="N301" s="108">
        <f t="shared" si="37"/>
        <v>0</v>
      </c>
      <c r="O301" s="108">
        <f t="shared" si="37"/>
        <v>0</v>
      </c>
      <c r="P301" s="109">
        <f t="shared" si="37"/>
        <v>0</v>
      </c>
    </row>
    <row r="302" spans="2:16" ht="12.75" customHeight="1" thickBot="1">
      <c r="B302" s="104" t="s">
        <v>371</v>
      </c>
      <c r="C302" s="105"/>
      <c r="D302" s="175">
        <v>0</v>
      </c>
      <c r="E302" s="164">
        <f t="shared" si="30"/>
        <v>0</v>
      </c>
      <c r="F302" s="105">
        <v>0</v>
      </c>
      <c r="G302" s="105">
        <v>0</v>
      </c>
      <c r="H302" s="105">
        <v>0</v>
      </c>
      <c r="I302" s="105">
        <v>0</v>
      </c>
      <c r="J302" s="105">
        <v>0</v>
      </c>
      <c r="K302" s="105">
        <v>0</v>
      </c>
      <c r="L302" s="105">
        <v>0</v>
      </c>
      <c r="M302" s="105">
        <v>0</v>
      </c>
      <c r="N302" s="105">
        <v>0</v>
      </c>
      <c r="O302" s="105">
        <v>0</v>
      </c>
      <c r="P302" s="106">
        <v>0</v>
      </c>
    </row>
    <row r="303" spans="2:17" ht="12.75" customHeight="1" thickBot="1">
      <c r="B303" s="112" t="s">
        <v>372</v>
      </c>
      <c r="C303" s="113">
        <f>C301+C299+C296+C294+C288+C281+C253+C226+C205+C185+C170+C162+C151+C141+C132+C129+C122+C116+C87+C75+C72+C66+C64+C45+C37+C29+C22+C19+C12+C9+C4+C277</f>
        <v>43</v>
      </c>
      <c r="D303" s="172">
        <v>25</v>
      </c>
      <c r="E303" s="168">
        <f t="shared" si="30"/>
        <v>0.72</v>
      </c>
      <c r="F303" s="113">
        <f aca="true" t="shared" si="38" ref="F303:P303">F301+F299+F296+F294+F288+F281+F253+F226+F205+F185+F170+F162+F151+F141+F132+F129+F122+F116+F87+F75+F72+F66+F64+F45+F37+F29+F22+F19+F12+F9+F4+F277</f>
        <v>0</v>
      </c>
      <c r="G303" s="113">
        <f t="shared" si="38"/>
        <v>0</v>
      </c>
      <c r="H303" s="113">
        <f t="shared" si="38"/>
        <v>0</v>
      </c>
      <c r="I303" s="113">
        <f t="shared" si="38"/>
        <v>0</v>
      </c>
      <c r="J303" s="113">
        <f t="shared" si="38"/>
        <v>2</v>
      </c>
      <c r="K303" s="113">
        <f t="shared" si="38"/>
        <v>0</v>
      </c>
      <c r="L303" s="113">
        <f t="shared" si="38"/>
        <v>0</v>
      </c>
      <c r="M303" s="113">
        <f t="shared" si="38"/>
        <v>0</v>
      </c>
      <c r="N303" s="113">
        <f t="shared" si="38"/>
        <v>0</v>
      </c>
      <c r="O303" s="113">
        <f t="shared" si="38"/>
        <v>0</v>
      </c>
      <c r="P303" s="156">
        <f t="shared" si="38"/>
        <v>0</v>
      </c>
      <c r="Q303" s="100"/>
    </row>
    <row r="304" spans="1:17" s="100" customFormat="1" ht="18" customHeight="1" thickTop="1">
      <c r="A304" s="90"/>
      <c r="B304" s="90"/>
      <c r="C304" s="90"/>
      <c r="D304" s="169"/>
      <c r="E304" s="16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</row>
    <row r="305" spans="4:5" ht="12.75">
      <c r="D305" s="169"/>
      <c r="E305" s="169"/>
    </row>
    <row r="306" spans="1:17" s="100" customFormat="1" ht="18" customHeight="1">
      <c r="A306" s="90"/>
      <c r="B306" s="90"/>
      <c r="C306" s="90"/>
      <c r="D306" s="169"/>
      <c r="E306" s="16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</row>
    <row r="307" spans="4:5" ht="12.75">
      <c r="D307" s="169"/>
      <c r="E307" s="169"/>
    </row>
    <row r="308" spans="1:17" s="100" customFormat="1" ht="18" customHeight="1">
      <c r="A308" s="90"/>
      <c r="B308" s="90"/>
      <c r="C308" s="90"/>
      <c r="D308" s="169"/>
      <c r="E308" s="16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</row>
    <row r="309" spans="4:5" ht="12.75">
      <c r="D309" s="169"/>
      <c r="E309" s="169"/>
    </row>
    <row r="310" spans="4:5" ht="12.75">
      <c r="D310" s="169"/>
      <c r="E310" s="169"/>
    </row>
    <row r="311" spans="4:5" ht="12.75">
      <c r="D311" s="169"/>
      <c r="E311" s="169"/>
    </row>
    <row r="312" spans="4:5" ht="12.75">
      <c r="D312" s="169"/>
      <c r="E312" s="169"/>
    </row>
    <row r="313" spans="4:5" ht="12.75">
      <c r="D313" s="169"/>
      <c r="E313" s="169"/>
    </row>
    <row r="314" spans="4:5" ht="12.75">
      <c r="D314" s="169"/>
      <c r="E314" s="169"/>
    </row>
    <row r="315" spans="4:5" ht="12.75">
      <c r="D315" s="169"/>
      <c r="E315" s="169"/>
    </row>
    <row r="316" spans="4:5" ht="12.75">
      <c r="D316" s="169"/>
      <c r="E316" s="169"/>
    </row>
    <row r="317" spans="4:5" ht="12.75">
      <c r="D317" s="169"/>
      <c r="E317" s="169"/>
    </row>
    <row r="318" spans="4:5" ht="12.75">
      <c r="D318" s="169"/>
      <c r="E318" s="169"/>
    </row>
    <row r="319" spans="4:5" ht="12.75">
      <c r="D319" s="169"/>
      <c r="E319" s="169"/>
    </row>
    <row r="320" spans="4:5" ht="12.75">
      <c r="D320" s="169"/>
      <c r="E320" s="169"/>
    </row>
    <row r="321" spans="4:5" ht="12.75">
      <c r="D321" s="169"/>
      <c r="E321" s="169"/>
    </row>
    <row r="322" spans="4:5" ht="12.75">
      <c r="D322" s="169"/>
      <c r="E322" s="169"/>
    </row>
    <row r="323" spans="1:21" s="100" customFormat="1" ht="18" customHeight="1">
      <c r="A323" s="90"/>
      <c r="B323" s="90"/>
      <c r="C323" s="90"/>
      <c r="D323" s="169"/>
      <c r="E323" s="16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</row>
    <row r="324" spans="4:5" ht="12.75">
      <c r="D324" s="169"/>
      <c r="E324" s="169"/>
    </row>
    <row r="325" spans="4:5" ht="12.75">
      <c r="D325" s="169"/>
      <c r="E325" s="169"/>
    </row>
    <row r="326" spans="4:5" ht="12.75">
      <c r="D326" s="169"/>
      <c r="E326" s="169"/>
    </row>
    <row r="327" spans="4:5" ht="12.75">
      <c r="D327" s="169"/>
      <c r="E327" s="169"/>
    </row>
    <row r="328" spans="4:5" ht="12.75">
      <c r="D328" s="169"/>
      <c r="E328" s="169"/>
    </row>
    <row r="329" spans="4:5" ht="12.75">
      <c r="D329" s="169"/>
      <c r="E329" s="169"/>
    </row>
    <row r="330" spans="4:5" ht="12.75">
      <c r="D330" s="169"/>
      <c r="E330" s="169"/>
    </row>
    <row r="331" spans="4:5" ht="12.75">
      <c r="D331" s="169"/>
      <c r="E331" s="169"/>
    </row>
    <row r="332" ht="12.75">
      <c r="E332" s="169"/>
    </row>
    <row r="333" ht="12.75">
      <c r="E333" s="169"/>
    </row>
    <row r="334" ht="12.75">
      <c r="E334" s="169"/>
    </row>
    <row r="335" spans="1:21" s="100" customFormat="1" ht="18" customHeight="1">
      <c r="A335" s="90"/>
      <c r="B335" s="90"/>
      <c r="C335" s="90"/>
      <c r="D335" s="90"/>
      <c r="E335" s="16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</row>
    <row r="336" ht="12.75">
      <c r="E336" s="169"/>
    </row>
    <row r="337" ht="12.75">
      <c r="E337" s="169"/>
    </row>
    <row r="338" ht="12.75">
      <c r="E338" s="169"/>
    </row>
    <row r="339" ht="12.75">
      <c r="E339" s="169"/>
    </row>
    <row r="340" ht="12.75">
      <c r="E340" s="169"/>
    </row>
    <row r="341" ht="12.75">
      <c r="E341" s="169"/>
    </row>
    <row r="342" spans="1:21" s="100" customFormat="1" ht="18" customHeight="1">
      <c r="A342" s="90"/>
      <c r="B342" s="90"/>
      <c r="C342" s="90"/>
      <c r="D342" s="90"/>
      <c r="E342" s="16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</row>
    <row r="343" ht="12.75">
      <c r="E343" s="169"/>
    </row>
    <row r="344" ht="12.75">
      <c r="E344" s="169"/>
    </row>
    <row r="345" ht="12.75">
      <c r="E345" s="169"/>
    </row>
    <row r="346" ht="12.75">
      <c r="E346" s="169"/>
    </row>
    <row r="347" ht="12.75">
      <c r="E347" s="169"/>
    </row>
    <row r="348" ht="12.75">
      <c r="E348" s="169"/>
    </row>
    <row r="349" spans="1:21" s="100" customFormat="1" ht="18" customHeight="1">
      <c r="A349" s="90"/>
      <c r="B349" s="90"/>
      <c r="C349" s="90"/>
      <c r="D349" s="90"/>
      <c r="E349" s="16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</row>
    <row r="350" ht="12.75">
      <c r="E350" s="169"/>
    </row>
    <row r="351" spans="1:21" s="100" customFormat="1" ht="18" customHeight="1">
      <c r="A351" s="90"/>
      <c r="B351" s="90"/>
      <c r="C351" s="90"/>
      <c r="D351" s="90"/>
      <c r="E351" s="16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</row>
    <row r="352" ht="12.75">
      <c r="E352" s="169"/>
    </row>
    <row r="353" spans="1:21" s="100" customFormat="1" ht="18.75" customHeight="1">
      <c r="A353" s="90"/>
      <c r="B353" s="90"/>
      <c r="C353" s="90"/>
      <c r="D353" s="90"/>
      <c r="E353" s="16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</row>
    <row r="354" ht="12.75">
      <c r="E354" s="169"/>
    </row>
    <row r="355" ht="12.75">
      <c r="E355" s="169"/>
    </row>
    <row r="356" ht="12.75">
      <c r="E356" s="169"/>
    </row>
    <row r="357" ht="12.75">
      <c r="E357" s="169"/>
    </row>
    <row r="358" ht="12.75">
      <c r="E358" s="169"/>
    </row>
    <row r="359" ht="12.75">
      <c r="E359" s="169"/>
    </row>
    <row r="360" ht="12.75">
      <c r="E360" s="169"/>
    </row>
    <row r="361" ht="12.75">
      <c r="E361" s="169"/>
    </row>
    <row r="362" ht="12.75">
      <c r="E362" s="169"/>
    </row>
    <row r="363" ht="12.75">
      <c r="E363" s="169"/>
    </row>
    <row r="364" ht="12.75">
      <c r="E364" s="169"/>
    </row>
    <row r="365" ht="12.75">
      <c r="E365" s="169"/>
    </row>
    <row r="366" ht="12.75">
      <c r="E366" s="169"/>
    </row>
    <row r="367" ht="12.75">
      <c r="E367" s="169"/>
    </row>
    <row r="368" ht="12.75">
      <c r="E368" s="169"/>
    </row>
    <row r="369" ht="12.75">
      <c r="E369" s="169"/>
    </row>
    <row r="370" ht="12.75">
      <c r="E370" s="169"/>
    </row>
    <row r="371" ht="12.75">
      <c r="E371" s="169"/>
    </row>
    <row r="372" ht="12.75">
      <c r="E372" s="169"/>
    </row>
    <row r="373" ht="12.75">
      <c r="E373" s="169"/>
    </row>
    <row r="374" ht="12.75">
      <c r="E374" s="169"/>
    </row>
    <row r="375" ht="12.75">
      <c r="E375" s="169"/>
    </row>
    <row r="376" ht="12.75">
      <c r="E376" s="169"/>
    </row>
    <row r="377" ht="12.75">
      <c r="E377" s="169"/>
    </row>
    <row r="378" ht="12.75">
      <c r="E378" s="169"/>
    </row>
    <row r="379" ht="12.75">
      <c r="E379" s="16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1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00390625" style="117" customWidth="1"/>
    <col min="2" max="4" width="13.7109375" style="117" customWidth="1"/>
    <col min="5" max="6" width="14.8515625" style="117" customWidth="1"/>
    <col min="7" max="13" width="13.7109375" style="117" customWidth="1"/>
    <col min="14" max="16384" width="11.421875" style="117" customWidth="1"/>
  </cols>
  <sheetData>
    <row r="2" s="116" customFormat="1" ht="15.75">
      <c r="B2" s="116" t="s">
        <v>373</v>
      </c>
    </row>
    <row r="3" ht="13.5" thickBot="1"/>
    <row r="4" spans="2:13" ht="39" thickBot="1">
      <c r="B4" s="118" t="s">
        <v>87</v>
      </c>
      <c r="C4" s="119" t="s">
        <v>88</v>
      </c>
      <c r="D4" s="119" t="s">
        <v>89</v>
      </c>
      <c r="E4" s="119" t="s">
        <v>90</v>
      </c>
      <c r="F4" s="119" t="s">
        <v>91</v>
      </c>
      <c r="G4" s="119" t="s">
        <v>92</v>
      </c>
      <c r="H4" s="119" t="s">
        <v>93</v>
      </c>
      <c r="I4" s="119" t="s">
        <v>94</v>
      </c>
      <c r="J4" s="119" t="s">
        <v>95</v>
      </c>
      <c r="K4" s="119" t="s">
        <v>96</v>
      </c>
      <c r="L4" s="119" t="s">
        <v>97</v>
      </c>
      <c r="M4" s="120" t="s">
        <v>98</v>
      </c>
    </row>
    <row r="5" spans="2:13" s="126" customFormat="1" ht="22.5" customHeight="1" thickBot="1">
      <c r="B5" s="121">
        <v>1</v>
      </c>
      <c r="C5" s="122">
        <v>2</v>
      </c>
      <c r="D5" s="122">
        <v>2</v>
      </c>
      <c r="E5" s="123">
        <v>1</v>
      </c>
      <c r="F5" s="123">
        <v>1</v>
      </c>
      <c r="G5" s="123">
        <v>1</v>
      </c>
      <c r="H5" s="123">
        <v>1</v>
      </c>
      <c r="I5" s="123">
        <v>1</v>
      </c>
      <c r="J5" s="123">
        <v>1</v>
      </c>
      <c r="K5" s="124">
        <v>3</v>
      </c>
      <c r="L5" s="123">
        <v>1</v>
      </c>
      <c r="M5" s="125">
        <v>1</v>
      </c>
    </row>
    <row r="8" spans="2:13" ht="15.75">
      <c r="B8" s="127" t="s">
        <v>374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</row>
    <row r="9" ht="13.5" thickBot="1"/>
    <row r="10" spans="4:13" ht="39" thickBot="1">
      <c r="D10" s="129" t="s">
        <v>87</v>
      </c>
      <c r="E10" s="130" t="s">
        <v>90</v>
      </c>
      <c r="F10" s="130" t="s">
        <v>91</v>
      </c>
      <c r="G10" s="130" t="s">
        <v>92</v>
      </c>
      <c r="H10" s="130" t="s">
        <v>93</v>
      </c>
      <c r="I10" s="130" t="s">
        <v>94</v>
      </c>
      <c r="J10" s="130" t="s">
        <v>95</v>
      </c>
      <c r="K10" s="130" t="s">
        <v>97</v>
      </c>
      <c r="L10" s="131" t="s">
        <v>98</v>
      </c>
      <c r="M10" s="132"/>
    </row>
    <row r="11" spans="2:12" ht="12.75">
      <c r="B11" s="238" t="s">
        <v>375</v>
      </c>
      <c r="C11" s="239"/>
      <c r="D11" s="133">
        <f>DatosDelitos!C4+DatosDelitos!C12-DatosDelitos!C16</f>
        <v>0</v>
      </c>
      <c r="E11" s="134">
        <f>DatosDelitos!H4+DatosDelitos!H12-DatosDelitos!H16</f>
        <v>0</v>
      </c>
      <c r="F11" s="134">
        <f>DatosDelitos!I4+DatosDelitos!I12-DatosDelitos!I16</f>
        <v>0</v>
      </c>
      <c r="G11" s="134">
        <f>DatosDelitos!J4+DatosDelitos!J12-DatosDelitos!J16</f>
        <v>0</v>
      </c>
      <c r="H11" s="135">
        <f>DatosDelitos!K4+DatosDelitos!K12-DatosDelitos!K16</f>
        <v>0</v>
      </c>
      <c r="I11" s="135">
        <f>DatosDelitos!L4+DatosDelitos!L12-DatosDelitos!L16</f>
        <v>0</v>
      </c>
      <c r="J11" s="135">
        <f>DatosDelitos!M4+DatosDelitos!M12-DatosDelitos!M16</f>
        <v>0</v>
      </c>
      <c r="K11" s="135">
        <f>DatosDelitos!O4+DatosDelitos!O12-DatosDelitos!O16</f>
        <v>0</v>
      </c>
      <c r="L11" s="136">
        <f>DatosDelitos!P4+DatosDelitos!P12-DatosDelitos!P16</f>
        <v>0</v>
      </c>
    </row>
    <row r="12" spans="2:12" ht="12.75">
      <c r="B12" s="236" t="s">
        <v>105</v>
      </c>
      <c r="C12" s="237"/>
      <c r="D12" s="137">
        <f>DatosDelitos!C9</f>
        <v>0</v>
      </c>
      <c r="E12" s="138">
        <f>DatosDelitos!H9</f>
        <v>0</v>
      </c>
      <c r="F12" s="138">
        <f>DatosDelitos!I9</f>
        <v>0</v>
      </c>
      <c r="G12" s="138">
        <f>DatosDelitos!J9</f>
        <v>0</v>
      </c>
      <c r="H12" s="138">
        <f>DatosDelitos!K5+DatosDelitos!K13-DatosDelitos!K17</f>
        <v>0</v>
      </c>
      <c r="I12" s="138" t="e">
        <f>DatosDelitos!#REF!+DatosDelitos!L13-DatosDelitos!L17</f>
        <v>#REF!</v>
      </c>
      <c r="J12" s="138">
        <f>DatosDelitos!M5+DatosDelitos!M13-DatosDelitos!M17</f>
        <v>0</v>
      </c>
      <c r="K12" s="138">
        <f>DatosDelitos!O5+DatosDelitos!O13-DatosDelitos!O17</f>
        <v>0</v>
      </c>
      <c r="L12" s="139">
        <f>DatosDelitos!P5+DatosDelitos!P13-DatosDelitos!P17</f>
        <v>0</v>
      </c>
    </row>
    <row r="13" spans="2:12" ht="12.75">
      <c r="B13" s="236" t="s">
        <v>115</v>
      </c>
      <c r="C13" s="237"/>
      <c r="D13" s="137">
        <f>DatosDelitos!C19</f>
        <v>0</v>
      </c>
      <c r="E13" s="138">
        <f>DatosDelitos!H19</f>
        <v>0</v>
      </c>
      <c r="F13" s="138">
        <f>DatosDelitos!I19</f>
        <v>0</v>
      </c>
      <c r="G13" s="138">
        <f>DatosDelitos!J19</f>
        <v>0</v>
      </c>
      <c r="H13" s="138">
        <f>DatosDelitos!K6+DatosDelitos!K14-DatosDelitos!K18</f>
        <v>0</v>
      </c>
      <c r="I13" s="138">
        <f>DatosDelitos!L5+DatosDelitos!L14-DatosDelitos!L18</f>
        <v>0</v>
      </c>
      <c r="J13" s="138">
        <f>DatosDelitos!M6+DatosDelitos!M14-DatosDelitos!M18</f>
        <v>0</v>
      </c>
      <c r="K13" s="138">
        <f>DatosDelitos!O6+DatosDelitos!O14-DatosDelitos!O18</f>
        <v>0</v>
      </c>
      <c r="L13" s="139">
        <f>DatosDelitos!P6+DatosDelitos!P14-DatosDelitos!P18</f>
        <v>0</v>
      </c>
    </row>
    <row r="14" spans="2:12" ht="12.75">
      <c r="B14" s="236" t="s">
        <v>118</v>
      </c>
      <c r="C14" s="237"/>
      <c r="D14" s="137">
        <f>DatosDelitos!C22</f>
        <v>0</v>
      </c>
      <c r="E14" s="138">
        <f>DatosDelitos!H22</f>
        <v>0</v>
      </c>
      <c r="F14" s="138">
        <f>DatosDelitos!I22</f>
        <v>0</v>
      </c>
      <c r="G14" s="138">
        <f>DatosDelitos!J22</f>
        <v>0</v>
      </c>
      <c r="H14" s="138">
        <f>DatosDelitos!K7+DatosDelitos!K15-DatosDelitos!K19</f>
        <v>0</v>
      </c>
      <c r="I14" s="138">
        <f>DatosDelitos!L6+DatosDelitos!L15-DatosDelitos!L19</f>
        <v>0</v>
      </c>
      <c r="J14" s="138">
        <f>DatosDelitos!M7+DatosDelitos!M15-DatosDelitos!M19</f>
        <v>0</v>
      </c>
      <c r="K14" s="138">
        <f>DatosDelitos!O7+DatosDelitos!O15-DatosDelitos!O19</f>
        <v>0</v>
      </c>
      <c r="L14" s="139">
        <f>DatosDelitos!P7+DatosDelitos!P15-DatosDelitos!P19</f>
        <v>0</v>
      </c>
    </row>
    <row r="15" spans="2:12" ht="12.75">
      <c r="B15" s="236" t="s">
        <v>376</v>
      </c>
      <c r="C15" s="237"/>
      <c r="D15" s="137">
        <f>DatosDelitos!C39</f>
        <v>0</v>
      </c>
      <c r="E15" s="138">
        <f>DatosDelitos!H16+DatosDelitos!H39</f>
        <v>0</v>
      </c>
      <c r="F15" s="138">
        <f>DatosDelitos!I16+DatosDelitos!I39</f>
        <v>0</v>
      </c>
      <c r="G15" s="138">
        <f>DatosDelitos!J16+DatosDelitos!J39</f>
        <v>0</v>
      </c>
      <c r="H15" s="138">
        <f>DatosDelitos!K8+DatosDelitos!K16-DatosDelitos!K20</f>
        <v>0</v>
      </c>
      <c r="I15" s="138">
        <f>DatosDelitos!L7+DatosDelitos!L16-DatosDelitos!L20</f>
        <v>0</v>
      </c>
      <c r="J15" s="138">
        <f>DatosDelitos!M8+DatosDelitos!M16-DatosDelitos!M20</f>
        <v>0</v>
      </c>
      <c r="K15" s="138">
        <f>DatosDelitos!O8+DatosDelitos!O16-DatosDelitos!O20</f>
        <v>0</v>
      </c>
      <c r="L15" s="139">
        <f>DatosDelitos!P8+DatosDelitos!P16-DatosDelitos!P20</f>
        <v>0</v>
      </c>
    </row>
    <row r="16" spans="2:12" ht="12.75">
      <c r="B16" s="236" t="s">
        <v>377</v>
      </c>
      <c r="C16" s="237"/>
      <c r="D16" s="137">
        <f>DatosDelitos!C29</f>
        <v>1</v>
      </c>
      <c r="E16" s="138">
        <f>DatosDelitos!H29</f>
        <v>0</v>
      </c>
      <c r="F16" s="138">
        <f>DatosDelitos!I29</f>
        <v>0</v>
      </c>
      <c r="G16" s="138">
        <f>DatosDelitos!J29</f>
        <v>0</v>
      </c>
      <c r="H16" s="138">
        <f>DatosDelitos!K9+DatosDelitos!K17-DatosDelitos!K21</f>
        <v>0</v>
      </c>
      <c r="I16" s="138">
        <f>DatosDelitos!L9+DatosDelitos!L17-DatosDelitos!L21</f>
        <v>0</v>
      </c>
      <c r="J16" s="138">
        <f>DatosDelitos!M9+DatosDelitos!M17-DatosDelitos!M21</f>
        <v>0</v>
      </c>
      <c r="K16" s="138">
        <f>DatosDelitos!O9+DatosDelitos!O17-DatosDelitos!O21</f>
        <v>0</v>
      </c>
      <c r="L16" s="139">
        <f>DatosDelitos!P9+DatosDelitos!P17-DatosDelitos!P21</f>
        <v>0</v>
      </c>
    </row>
    <row r="17" spans="2:12" ht="12.75">
      <c r="B17" s="236" t="s">
        <v>378</v>
      </c>
      <c r="C17" s="237"/>
      <c r="D17" s="137">
        <f>DatosDelitos!C37</f>
        <v>0</v>
      </c>
      <c r="E17" s="138">
        <f>DatosDelitos!H37</f>
        <v>0</v>
      </c>
      <c r="F17" s="138">
        <f>DatosDelitos!I37</f>
        <v>0</v>
      </c>
      <c r="G17" s="138">
        <f>DatosDelitos!J37</f>
        <v>0</v>
      </c>
      <c r="H17" s="138">
        <f>DatosDelitos!K10+DatosDelitos!K18-DatosDelitos!K22</f>
        <v>0</v>
      </c>
      <c r="I17" s="138">
        <f>DatosDelitos!L10+DatosDelitos!L18-DatosDelitos!L22</f>
        <v>0</v>
      </c>
      <c r="J17" s="138">
        <f>DatosDelitos!M10+DatosDelitos!M18-DatosDelitos!M22</f>
        <v>0</v>
      </c>
      <c r="K17" s="138">
        <f>DatosDelitos!O10+DatosDelitos!O18-DatosDelitos!O22</f>
        <v>0</v>
      </c>
      <c r="L17" s="139">
        <f>DatosDelitos!P10+DatosDelitos!P18-DatosDelitos!P22</f>
        <v>0</v>
      </c>
    </row>
    <row r="18" spans="2:12" ht="12.75">
      <c r="B18" s="236" t="s">
        <v>379</v>
      </c>
      <c r="C18" s="237"/>
      <c r="D18" s="137">
        <f>DatosDelitos!C45</f>
        <v>0</v>
      </c>
      <c r="E18" s="138">
        <f>DatosDelitos!H45</f>
        <v>0</v>
      </c>
      <c r="F18" s="138">
        <f>DatosDelitos!I45</f>
        <v>0</v>
      </c>
      <c r="G18" s="138">
        <f>DatosDelitos!J45</f>
        <v>0</v>
      </c>
      <c r="H18" s="138">
        <f>DatosDelitos!K11+DatosDelitos!K19-DatosDelitos!K23</f>
        <v>0</v>
      </c>
      <c r="I18" s="138">
        <f>DatosDelitos!L11+DatosDelitos!L19-DatosDelitos!L23</f>
        <v>0</v>
      </c>
      <c r="J18" s="138">
        <f>DatosDelitos!M11+DatosDelitos!M19-DatosDelitos!M23</f>
        <v>0</v>
      </c>
      <c r="K18" s="138">
        <f>DatosDelitos!O11+DatosDelitos!O19-DatosDelitos!O23</f>
        <v>0</v>
      </c>
      <c r="L18" s="139">
        <f>DatosDelitos!P11+DatosDelitos!P19-DatosDelitos!P23</f>
        <v>0</v>
      </c>
    </row>
    <row r="19" spans="2:12" ht="12.75">
      <c r="B19" s="236" t="s">
        <v>380</v>
      </c>
      <c r="C19" s="237"/>
      <c r="D19" s="137">
        <f>DatosDelitos!C64</f>
        <v>0</v>
      </c>
      <c r="E19" s="138">
        <f>DatosDelitos!H64</f>
        <v>0</v>
      </c>
      <c r="F19" s="138">
        <f>DatosDelitos!I64</f>
        <v>0</v>
      </c>
      <c r="G19" s="138">
        <f>DatosDelitos!J64</f>
        <v>0</v>
      </c>
      <c r="H19" s="138">
        <f>DatosDelitos!K12+DatosDelitos!K20-DatosDelitos!K24</f>
        <v>0</v>
      </c>
      <c r="I19" s="138">
        <f>DatosDelitos!L12+DatosDelitos!L20-DatosDelitos!L24</f>
        <v>0</v>
      </c>
      <c r="J19" s="138">
        <f>DatosDelitos!M12+DatosDelitos!M20-DatosDelitos!M24</f>
        <v>0</v>
      </c>
      <c r="K19" s="138">
        <f>DatosDelitos!O12+DatosDelitos!O20-DatosDelitos!O24</f>
        <v>0</v>
      </c>
      <c r="L19" s="139">
        <f>DatosDelitos!P12+DatosDelitos!P20-DatosDelitos!P24</f>
        <v>0</v>
      </c>
    </row>
    <row r="20" spans="2:12" ht="27" customHeight="1">
      <c r="B20" s="236" t="s">
        <v>381</v>
      </c>
      <c r="C20" s="237"/>
      <c r="D20" s="137">
        <f>DatosDelitos!C66</f>
        <v>1</v>
      </c>
      <c r="E20" s="138">
        <f>DatosDelitos!H66</f>
        <v>0</v>
      </c>
      <c r="F20" s="138">
        <f>DatosDelitos!I66</f>
        <v>0</v>
      </c>
      <c r="G20" s="138">
        <f>DatosDelitos!J66</f>
        <v>0</v>
      </c>
      <c r="H20" s="138">
        <f>DatosDelitos!K13+DatosDelitos!K21-DatosDelitos!K25</f>
        <v>0</v>
      </c>
      <c r="I20" s="138">
        <f>DatosDelitos!L13+DatosDelitos!L21-DatosDelitos!L25</f>
        <v>0</v>
      </c>
      <c r="J20" s="138">
        <f>DatosDelitos!M13+DatosDelitos!M21-DatosDelitos!M25</f>
        <v>0</v>
      </c>
      <c r="K20" s="138">
        <f>DatosDelitos!O13+DatosDelitos!O21-DatosDelitos!O25</f>
        <v>0</v>
      </c>
      <c r="L20" s="139">
        <f>DatosDelitos!P13+DatosDelitos!P21-DatosDelitos!P25</f>
        <v>0</v>
      </c>
    </row>
    <row r="21" spans="2:12" ht="12.75">
      <c r="B21" s="236" t="s">
        <v>382</v>
      </c>
      <c r="C21" s="237"/>
      <c r="D21" s="137">
        <f>DatosDelitos!C72</f>
        <v>3</v>
      </c>
      <c r="E21" s="138">
        <f>DatosDelitos!H72</f>
        <v>0</v>
      </c>
      <c r="F21" s="138">
        <f>DatosDelitos!K72</f>
        <v>0</v>
      </c>
      <c r="G21" s="138">
        <f>DatosDelitos!L72</f>
        <v>0</v>
      </c>
      <c r="H21" s="138">
        <f>DatosDelitos!K14+DatosDelitos!K22-DatosDelitos!K26</f>
        <v>0</v>
      </c>
      <c r="I21" s="138">
        <f>DatosDelitos!L14+DatosDelitos!L22-DatosDelitos!L26</f>
        <v>0</v>
      </c>
      <c r="J21" s="138">
        <f>DatosDelitos!M14+DatosDelitos!M22-DatosDelitos!M26</f>
        <v>0</v>
      </c>
      <c r="K21" s="138">
        <f>DatosDelitos!O14+DatosDelitos!O22-DatosDelitos!O26</f>
        <v>0</v>
      </c>
      <c r="L21" s="139">
        <f>DatosDelitos!P14+DatosDelitos!P22-DatosDelitos!P26</f>
        <v>0</v>
      </c>
    </row>
    <row r="22" spans="2:12" ht="12.75">
      <c r="B22" s="236" t="s">
        <v>383</v>
      </c>
      <c r="C22" s="237"/>
      <c r="D22" s="137">
        <f>DatosDelitos!C75</f>
        <v>0</v>
      </c>
      <c r="E22" s="138">
        <f>DatosDelitos!H75</f>
        <v>0</v>
      </c>
      <c r="F22" s="138">
        <f>DatosDelitos!I75</f>
        <v>0</v>
      </c>
      <c r="G22" s="138">
        <f>DatosDelitos!J75</f>
        <v>0</v>
      </c>
      <c r="H22" s="138">
        <f>DatosDelitos!K15+DatosDelitos!K23-DatosDelitos!K27</f>
        <v>0</v>
      </c>
      <c r="I22" s="138">
        <f>DatosDelitos!L15+DatosDelitos!L23-DatosDelitos!L27</f>
        <v>0</v>
      </c>
      <c r="J22" s="138">
        <f>DatosDelitos!M15+DatosDelitos!M23-DatosDelitos!M27</f>
        <v>0</v>
      </c>
      <c r="K22" s="138">
        <f>DatosDelitos!O15+DatosDelitos!O23-DatosDelitos!O27</f>
        <v>0</v>
      </c>
      <c r="L22" s="139">
        <f>DatosDelitos!P15+DatosDelitos!P23-DatosDelitos!P27</f>
        <v>0</v>
      </c>
    </row>
    <row r="23" spans="2:12" ht="12.75">
      <c r="B23" s="236" t="s">
        <v>384</v>
      </c>
      <c r="C23" s="237"/>
      <c r="D23" s="137">
        <f>DatosDelitos!C87</f>
        <v>0</v>
      </c>
      <c r="E23" s="138">
        <f>DatosDelitos!H87</f>
        <v>0</v>
      </c>
      <c r="F23" s="138">
        <f>DatosDelitos!I87</f>
        <v>0</v>
      </c>
      <c r="G23" s="138">
        <f>DatosDelitos!J87</f>
        <v>0</v>
      </c>
      <c r="H23" s="138">
        <f>DatosDelitos!K16+DatosDelitos!K24-DatosDelitos!K28</f>
        <v>0</v>
      </c>
      <c r="I23" s="138">
        <f>DatosDelitos!L16+DatosDelitos!L24-DatosDelitos!L28</f>
        <v>0</v>
      </c>
      <c r="J23" s="138">
        <f>DatosDelitos!M16+DatosDelitos!M24-DatosDelitos!M28</f>
        <v>0</v>
      </c>
      <c r="K23" s="138">
        <f>DatosDelitos!O16+DatosDelitos!O24-DatosDelitos!O28</f>
        <v>0</v>
      </c>
      <c r="L23" s="139">
        <f>DatosDelitos!P16+DatosDelitos!P24-DatosDelitos!P28</f>
        <v>0</v>
      </c>
    </row>
    <row r="24" spans="2:12" ht="27" customHeight="1">
      <c r="B24" s="236" t="s">
        <v>385</v>
      </c>
      <c r="C24" s="237"/>
      <c r="D24" s="137">
        <f>DatosDelitos!C116</f>
        <v>0</v>
      </c>
      <c r="E24" s="138">
        <f>DatosDelitos!H116</f>
        <v>0</v>
      </c>
      <c r="F24" s="138">
        <f>DatosDelitos!I116</f>
        <v>0</v>
      </c>
      <c r="G24" s="138">
        <f>DatosDelitos!J116</f>
        <v>0</v>
      </c>
      <c r="H24" s="138">
        <f>DatosDelitos!K17+DatosDelitos!K25-DatosDelitos!K29</f>
        <v>0</v>
      </c>
      <c r="I24" s="138">
        <f>DatosDelitos!L17+DatosDelitos!L25-DatosDelitos!L29</f>
        <v>0</v>
      </c>
      <c r="J24" s="138">
        <f>DatosDelitos!M17+DatosDelitos!M25-DatosDelitos!M29</f>
        <v>0</v>
      </c>
      <c r="K24" s="138">
        <f>DatosDelitos!O17+DatosDelitos!O25-DatosDelitos!O29</f>
        <v>0</v>
      </c>
      <c r="L24" s="139">
        <f>DatosDelitos!P17+DatosDelitos!P25-DatosDelitos!P29</f>
        <v>0</v>
      </c>
    </row>
    <row r="25" spans="2:12" ht="12.75">
      <c r="B25" s="236" t="s">
        <v>386</v>
      </c>
      <c r="C25" s="237"/>
      <c r="D25" s="137">
        <f>DatosDelitos!C122</f>
        <v>0</v>
      </c>
      <c r="E25" s="138">
        <f>DatosDelitos!H122</f>
        <v>0</v>
      </c>
      <c r="F25" s="138">
        <f>DatosDelitos!I122</f>
        <v>0</v>
      </c>
      <c r="G25" s="138">
        <f>DatosDelitos!J122</f>
        <v>0</v>
      </c>
      <c r="H25" s="138">
        <f>DatosDelitos!K18+DatosDelitos!K26-DatosDelitos!K30</f>
        <v>0</v>
      </c>
      <c r="I25" s="138">
        <f>DatosDelitos!L18+DatosDelitos!L26-DatosDelitos!L30</f>
        <v>0</v>
      </c>
      <c r="J25" s="138">
        <f>DatosDelitos!M18+DatosDelitos!M26-DatosDelitos!M30</f>
        <v>0</v>
      </c>
      <c r="K25" s="138">
        <f>DatosDelitos!O18+DatosDelitos!O26-DatosDelitos!O30</f>
        <v>0</v>
      </c>
      <c r="L25" s="139">
        <f>DatosDelitos!P18+DatosDelitos!P26-DatosDelitos!P30</f>
        <v>0</v>
      </c>
    </row>
    <row r="26" spans="2:12" ht="12.75">
      <c r="B26" s="236" t="s">
        <v>387</v>
      </c>
      <c r="C26" s="237"/>
      <c r="D26" s="137">
        <f>DatosDelitos!C129</f>
        <v>0</v>
      </c>
      <c r="E26" s="138">
        <f>DatosDelitos!H129</f>
        <v>0</v>
      </c>
      <c r="F26" s="138">
        <f>DatosDelitos!I129</f>
        <v>0</v>
      </c>
      <c r="G26" s="138">
        <f>DatosDelitos!J129</f>
        <v>0</v>
      </c>
      <c r="H26" s="138">
        <f>DatosDelitos!K19+DatosDelitos!K27-DatosDelitos!K31</f>
        <v>0</v>
      </c>
      <c r="I26" s="138">
        <f>DatosDelitos!L19+DatosDelitos!L27-DatosDelitos!L31</f>
        <v>0</v>
      </c>
      <c r="J26" s="138">
        <f>DatosDelitos!M19+DatosDelitos!M27-DatosDelitos!M31</f>
        <v>0</v>
      </c>
      <c r="K26" s="138">
        <f>DatosDelitos!O19+DatosDelitos!O27-DatosDelitos!O31</f>
        <v>0</v>
      </c>
      <c r="L26" s="139">
        <f>DatosDelitos!P19+DatosDelitos!P27-DatosDelitos!P31</f>
        <v>0</v>
      </c>
    </row>
    <row r="27" spans="2:12" ht="38.25" customHeight="1">
      <c r="B27" s="236" t="s">
        <v>388</v>
      </c>
      <c r="C27" s="237"/>
      <c r="D27" s="137">
        <f>DatosDelitos!C132</f>
        <v>0</v>
      </c>
      <c r="E27" s="138">
        <f>DatosDelitos!H132</f>
        <v>0</v>
      </c>
      <c r="F27" s="138">
        <f>DatosDelitos!I132</f>
        <v>0</v>
      </c>
      <c r="G27" s="138">
        <f>DatosDelitos!J132</f>
        <v>0</v>
      </c>
      <c r="H27" s="138">
        <f>DatosDelitos!K20+DatosDelitos!K28-DatosDelitos!K32</f>
        <v>0</v>
      </c>
      <c r="I27" s="138">
        <f>DatosDelitos!L20+DatosDelitos!L28-DatosDelitos!L32</f>
        <v>0</v>
      </c>
      <c r="J27" s="138">
        <f>DatosDelitos!M20+DatosDelitos!M28-DatosDelitos!M32</f>
        <v>0</v>
      </c>
      <c r="K27" s="138">
        <f>DatosDelitos!O20+DatosDelitos!O28-DatosDelitos!O32</f>
        <v>0</v>
      </c>
      <c r="L27" s="139">
        <f>DatosDelitos!P20+DatosDelitos!P28-DatosDelitos!P32</f>
        <v>0</v>
      </c>
    </row>
    <row r="28" spans="2:12" ht="12.75">
      <c r="B28" s="236" t="s">
        <v>389</v>
      </c>
      <c r="C28" s="237"/>
      <c r="D28" s="137">
        <f>DatosDelitos!C141+SUM(DatosDelitos!C152:C157)</f>
        <v>0</v>
      </c>
      <c r="E28" s="138">
        <f>DatosDelitos!H141+SUM(DatosDelitos!H152:H157)</f>
        <v>0</v>
      </c>
      <c r="F28" s="138">
        <f>DatosDelitos!I141+SUM(DatosDelitos!I152:I157)</f>
        <v>0</v>
      </c>
      <c r="G28" s="138">
        <f>DatosDelitos!J141+SUM(DatosDelitos!J152:J157)</f>
        <v>0</v>
      </c>
      <c r="H28" s="138">
        <f>DatosDelitos!K21+DatosDelitos!K29-DatosDelitos!K33</f>
        <v>0</v>
      </c>
      <c r="I28" s="138">
        <f>DatosDelitos!L21+DatosDelitos!L29-DatosDelitos!L33</f>
        <v>0</v>
      </c>
      <c r="J28" s="138">
        <f>DatosDelitos!M21+DatosDelitos!M29-DatosDelitos!M33</f>
        <v>0</v>
      </c>
      <c r="K28" s="138">
        <f>DatosDelitos!O21+DatosDelitos!O29-DatosDelitos!O33</f>
        <v>0</v>
      </c>
      <c r="L28" s="139">
        <f>DatosDelitos!P21+DatosDelitos!P29-DatosDelitos!P33</f>
        <v>0</v>
      </c>
    </row>
    <row r="29" spans="2:12" ht="12.75">
      <c r="B29" s="236" t="s">
        <v>390</v>
      </c>
      <c r="C29" s="237"/>
      <c r="D29" s="137">
        <f>SUM(DatosDelitos!C158:C161)</f>
        <v>0</v>
      </c>
      <c r="E29" s="138">
        <f>SUM(DatosDelitos!H158:H161)</f>
        <v>0</v>
      </c>
      <c r="F29" s="138">
        <f>SUM(DatosDelitos!I158:I161)</f>
        <v>0</v>
      </c>
      <c r="G29" s="138">
        <f>SUM(DatosDelitos!J158:J161)</f>
        <v>0</v>
      </c>
      <c r="H29" s="138">
        <f>DatosDelitos!K22+DatosDelitos!K30-DatosDelitos!K34</f>
        <v>0</v>
      </c>
      <c r="I29" s="138">
        <f>DatosDelitos!L22+DatosDelitos!L30-DatosDelitos!L34</f>
        <v>0</v>
      </c>
      <c r="J29" s="138">
        <f>DatosDelitos!M22+DatosDelitos!M30-DatosDelitos!M34</f>
        <v>0</v>
      </c>
      <c r="K29" s="138">
        <f>DatosDelitos!O22+DatosDelitos!O30-DatosDelitos!O34</f>
        <v>0</v>
      </c>
      <c r="L29" s="139">
        <f>DatosDelitos!P22+DatosDelitos!P30-DatosDelitos!P34</f>
        <v>0</v>
      </c>
    </row>
    <row r="30" spans="2:12" ht="12.75">
      <c r="B30" s="236" t="s">
        <v>391</v>
      </c>
      <c r="C30" s="237"/>
      <c r="D30" s="137">
        <f>DatosDelitos!C162</f>
        <v>0</v>
      </c>
      <c r="E30" s="138">
        <f>DatosDelitos!H162</f>
        <v>0</v>
      </c>
      <c r="F30" s="138">
        <f>DatosDelitos!I162</f>
        <v>0</v>
      </c>
      <c r="G30" s="138">
        <f>DatosDelitos!J162</f>
        <v>0</v>
      </c>
      <c r="H30" s="138">
        <f>DatosDelitos!K23+DatosDelitos!K31-DatosDelitos!K37</f>
        <v>0</v>
      </c>
      <c r="I30" s="138">
        <f>DatosDelitos!L23+DatosDelitos!L31-DatosDelitos!L37</f>
        <v>0</v>
      </c>
      <c r="J30" s="138">
        <f>DatosDelitos!M23+DatosDelitos!M31-DatosDelitos!M37</f>
        <v>0</v>
      </c>
      <c r="K30" s="138">
        <f>DatosDelitos!O23+DatosDelitos!O31-DatosDelitos!O37</f>
        <v>0</v>
      </c>
      <c r="L30" s="139">
        <f>DatosDelitos!P23+DatosDelitos!P31-DatosDelitos!P37</f>
        <v>0</v>
      </c>
    </row>
    <row r="31" spans="2:12" ht="12.75">
      <c r="B31" s="236" t="s">
        <v>392</v>
      </c>
      <c r="C31" s="237"/>
      <c r="D31" s="137">
        <f>DatosDelitos!C170</f>
        <v>0</v>
      </c>
      <c r="E31" s="138">
        <f>DatosDelitos!H170</f>
        <v>0</v>
      </c>
      <c r="F31" s="138">
        <f>DatosDelitos!I170</f>
        <v>0</v>
      </c>
      <c r="G31" s="138">
        <f>DatosDelitos!J170</f>
        <v>1</v>
      </c>
      <c r="H31" s="138">
        <f>DatosDelitos!K24+DatosDelitos!K32-DatosDelitos!K38</f>
        <v>0</v>
      </c>
      <c r="I31" s="138">
        <f>DatosDelitos!L24+DatosDelitos!L32-DatosDelitos!L38</f>
        <v>0</v>
      </c>
      <c r="J31" s="138">
        <f>DatosDelitos!M24+DatosDelitos!M32-DatosDelitos!M38</f>
        <v>0</v>
      </c>
      <c r="K31" s="138">
        <f>DatosDelitos!O24+DatosDelitos!O32-DatosDelitos!O38</f>
        <v>0</v>
      </c>
      <c r="L31" s="139">
        <f>DatosDelitos!P24+DatosDelitos!P32-DatosDelitos!P38</f>
        <v>0</v>
      </c>
    </row>
    <row r="32" spans="2:12" ht="12.75">
      <c r="B32" s="236" t="s">
        <v>393</v>
      </c>
      <c r="C32" s="237"/>
      <c r="D32" s="137">
        <f>DatosDelitos!C185</f>
        <v>3</v>
      </c>
      <c r="E32" s="138">
        <f>DatosDelitos!H185</f>
        <v>0</v>
      </c>
      <c r="F32" s="138">
        <f>DatosDelitos!I185</f>
        <v>0</v>
      </c>
      <c r="G32" s="138">
        <f>DatosDelitos!J185</f>
        <v>1</v>
      </c>
      <c r="H32" s="138">
        <f>DatosDelitos!K25+DatosDelitos!K33-DatosDelitos!K39</f>
        <v>0</v>
      </c>
      <c r="I32" s="138">
        <f>DatosDelitos!L25+DatosDelitos!L33-DatosDelitos!L39</f>
        <v>0</v>
      </c>
      <c r="J32" s="138">
        <f>DatosDelitos!M25+DatosDelitos!M33-DatosDelitos!M39</f>
        <v>0</v>
      </c>
      <c r="K32" s="138">
        <f>DatosDelitos!O25+DatosDelitos!O33-DatosDelitos!O39</f>
        <v>0</v>
      </c>
      <c r="L32" s="139">
        <f>DatosDelitos!P25+DatosDelitos!P33-DatosDelitos!P39</f>
        <v>0</v>
      </c>
    </row>
    <row r="33" spans="2:12" ht="12.75">
      <c r="B33" s="236" t="s">
        <v>394</v>
      </c>
      <c r="C33" s="237"/>
      <c r="D33" s="137">
        <f>DatosDelitos!C205</f>
        <v>11</v>
      </c>
      <c r="E33" s="138">
        <f>DatosDelitos!H205</f>
        <v>0</v>
      </c>
      <c r="F33" s="138">
        <f>DatosDelitos!I205</f>
        <v>0</v>
      </c>
      <c r="G33" s="138">
        <f>DatosDelitos!J205</f>
        <v>0</v>
      </c>
      <c r="H33" s="138">
        <f>DatosDelitos!K26+DatosDelitos!K34-DatosDelitos!K40</f>
        <v>0</v>
      </c>
      <c r="I33" s="138">
        <f>DatosDelitos!L26+DatosDelitos!L34-DatosDelitos!L40</f>
        <v>0</v>
      </c>
      <c r="J33" s="138">
        <f>DatosDelitos!M26+DatosDelitos!M34-DatosDelitos!M40</f>
        <v>0</v>
      </c>
      <c r="K33" s="138">
        <f>DatosDelitos!O26+DatosDelitos!O34-DatosDelitos!O40</f>
        <v>0</v>
      </c>
      <c r="L33" s="139">
        <f>DatosDelitos!P26+DatosDelitos!P34-DatosDelitos!P40</f>
        <v>0</v>
      </c>
    </row>
    <row r="34" spans="2:12" ht="12.75">
      <c r="B34" s="236" t="s">
        <v>395</v>
      </c>
      <c r="C34" s="237"/>
      <c r="D34" s="137">
        <f>DatosDelitos!C226</f>
        <v>1</v>
      </c>
      <c r="E34" s="138">
        <f>DatosDelitos!H226</f>
        <v>0</v>
      </c>
      <c r="F34" s="138">
        <f>DatosDelitos!I226</f>
        <v>0</v>
      </c>
      <c r="G34" s="138">
        <f>DatosDelitos!J226</f>
        <v>0</v>
      </c>
      <c r="H34" s="138">
        <f>DatosDelitos!K27+DatosDelitos!K37-DatosDelitos!K41</f>
        <v>0</v>
      </c>
      <c r="I34" s="138">
        <f>DatosDelitos!L27+DatosDelitos!L37-DatosDelitos!L41</f>
        <v>0</v>
      </c>
      <c r="J34" s="138">
        <f>DatosDelitos!M27+DatosDelitos!M37-DatosDelitos!M41</f>
        <v>0</v>
      </c>
      <c r="K34" s="138">
        <f>DatosDelitos!O27+DatosDelitos!O37-DatosDelitos!O41</f>
        <v>0</v>
      </c>
      <c r="L34" s="139">
        <f>DatosDelitos!P27+DatosDelitos!P37-DatosDelitos!P41</f>
        <v>0</v>
      </c>
    </row>
    <row r="35" spans="2:12" ht="12.75">
      <c r="B35" s="236" t="s">
        <v>396</v>
      </c>
      <c r="C35" s="237"/>
      <c r="D35" s="137">
        <f>DatosDelitos!C253</f>
        <v>0</v>
      </c>
      <c r="E35" s="138">
        <f>DatosDelitos!H253</f>
        <v>0</v>
      </c>
      <c r="F35" s="138">
        <f>DatosDelitos!I253</f>
        <v>0</v>
      </c>
      <c r="G35" s="138">
        <f>DatosDelitos!J253</f>
        <v>0</v>
      </c>
      <c r="H35" s="138">
        <f>DatosDelitos!K28+DatosDelitos!K38-DatosDelitos!K42</f>
        <v>0</v>
      </c>
      <c r="I35" s="138">
        <f>DatosDelitos!L28+DatosDelitos!L38-DatosDelitos!L42</f>
        <v>0</v>
      </c>
      <c r="J35" s="138">
        <f>DatosDelitos!M28+DatosDelitos!M38-DatosDelitos!M42</f>
        <v>0</v>
      </c>
      <c r="K35" s="138">
        <f>DatosDelitos!O28+DatosDelitos!O38-DatosDelitos!O42</f>
        <v>0</v>
      </c>
      <c r="L35" s="139">
        <f>DatosDelitos!P28+DatosDelitos!P38-DatosDelitos!P42</f>
        <v>0</v>
      </c>
    </row>
    <row r="36" spans="2:12" ht="38.25" customHeight="1">
      <c r="B36" s="236" t="s">
        <v>397</v>
      </c>
      <c r="C36" s="237"/>
      <c r="D36" s="137">
        <f>DatosDelitos!C277</f>
        <v>0</v>
      </c>
      <c r="E36" s="138">
        <f>DatosDelitos!H277</f>
        <v>0</v>
      </c>
      <c r="F36" s="138">
        <f>DatosDelitos!I277</f>
        <v>0</v>
      </c>
      <c r="G36" s="138">
        <f>DatosDelitos!J277</f>
        <v>0</v>
      </c>
      <c r="H36" s="138">
        <f>DatosDelitos!K29+DatosDelitos!K39-DatosDelitos!K43</f>
        <v>0</v>
      </c>
      <c r="I36" s="138">
        <f>DatosDelitos!L29+DatosDelitos!L39-DatosDelitos!L43</f>
        <v>0</v>
      </c>
      <c r="J36" s="138">
        <f>DatosDelitos!M29+DatosDelitos!M39-DatosDelitos!M43</f>
        <v>0</v>
      </c>
      <c r="K36" s="138">
        <f>DatosDelitos!O29+DatosDelitos!O39-DatosDelitos!O43</f>
        <v>0</v>
      </c>
      <c r="L36" s="139">
        <f>DatosDelitos!P29+DatosDelitos!P39-DatosDelitos!P43</f>
        <v>0</v>
      </c>
    </row>
    <row r="37" spans="2:12" ht="12.75">
      <c r="B37" s="236" t="s">
        <v>398</v>
      </c>
      <c r="C37" s="237"/>
      <c r="D37" s="137">
        <f>DatosDelitos!C281</f>
        <v>0</v>
      </c>
      <c r="E37" s="138">
        <f>DatosDelitos!H281</f>
        <v>0</v>
      </c>
      <c r="F37" s="138">
        <f>DatosDelitos!I281</f>
        <v>0</v>
      </c>
      <c r="G37" s="138">
        <f>DatosDelitos!J281</f>
        <v>0</v>
      </c>
      <c r="H37" s="138">
        <f>DatosDelitos!K30+DatosDelitos!K40-DatosDelitos!K44</f>
        <v>0</v>
      </c>
      <c r="I37" s="138">
        <f>DatosDelitos!L30+DatosDelitos!L40-DatosDelitos!L44</f>
        <v>0</v>
      </c>
      <c r="J37" s="138">
        <f>DatosDelitos!M30+DatosDelitos!M40-DatosDelitos!M44</f>
        <v>0</v>
      </c>
      <c r="K37" s="138">
        <f>DatosDelitos!O30+DatosDelitos!O40-DatosDelitos!O44</f>
        <v>0</v>
      </c>
      <c r="L37" s="139">
        <f>DatosDelitos!P30+DatosDelitos!P40-DatosDelitos!P44</f>
        <v>0</v>
      </c>
    </row>
    <row r="38" spans="2:12" ht="12.75">
      <c r="B38" s="236" t="s">
        <v>399</v>
      </c>
      <c r="C38" s="237"/>
      <c r="D38" s="137">
        <f>DatosDelitos!C288+DatosDelitos!C294+DatosDelitos!C297</f>
        <v>0</v>
      </c>
      <c r="E38" s="138">
        <f>DatosDelitos!H288+DatosDelitos!H294+DatosDelitos!H297</f>
        <v>0</v>
      </c>
      <c r="F38" s="138">
        <f>DatosDelitos!I288+DatosDelitos!I294+DatosDelitos!I297</f>
        <v>0</v>
      </c>
      <c r="G38" s="138">
        <f>DatosDelitos!J288+DatosDelitos!J294+DatosDelitos!J297</f>
        <v>0</v>
      </c>
      <c r="H38" s="138">
        <f>DatosDelitos!K31+DatosDelitos!K41-DatosDelitos!K45</f>
        <v>0</v>
      </c>
      <c r="I38" s="138">
        <f>DatosDelitos!L31+DatosDelitos!L41-DatosDelitos!L45</f>
        <v>0</v>
      </c>
      <c r="J38" s="138">
        <f>DatosDelitos!M31+DatosDelitos!M41-DatosDelitos!M45</f>
        <v>0</v>
      </c>
      <c r="K38" s="138">
        <f>DatosDelitos!O31+DatosDelitos!O41-DatosDelitos!O45</f>
        <v>0</v>
      </c>
      <c r="L38" s="139">
        <f>DatosDelitos!P31+DatosDelitos!P41-DatosDelitos!P45</f>
        <v>0</v>
      </c>
    </row>
    <row r="39" spans="2:12" ht="13.5" thickBot="1">
      <c r="B39" s="240" t="s">
        <v>400</v>
      </c>
      <c r="C39" s="241"/>
      <c r="D39" s="140">
        <f>DatosDelitos!C299</f>
        <v>23</v>
      </c>
      <c r="E39" s="141">
        <f>DatosDelitos!H299</f>
        <v>0</v>
      </c>
      <c r="F39" s="141">
        <f>DatosDelitos!I299</f>
        <v>0</v>
      </c>
      <c r="G39" s="141">
        <f>DatosDelitos!J299</f>
        <v>0</v>
      </c>
      <c r="H39" s="141">
        <f>DatosDelitos!K32+DatosDelitos!K42-DatosDelitos!K46</f>
        <v>0</v>
      </c>
      <c r="I39" s="141">
        <f>DatosDelitos!L32+DatosDelitos!L42-DatosDelitos!L46</f>
        <v>0</v>
      </c>
      <c r="J39" s="141">
        <f>DatosDelitos!M32+DatosDelitos!M42-DatosDelitos!M46</f>
        <v>0</v>
      </c>
      <c r="K39" s="141">
        <f>DatosDelitos!O32+DatosDelitos!O42-DatosDelitos!O46</f>
        <v>0</v>
      </c>
      <c r="L39" s="142">
        <f>DatosDelitos!P32+DatosDelitos!P42-DatosDelitos!P46</f>
        <v>0</v>
      </c>
    </row>
    <row r="42" spans="2:13" ht="15.75">
      <c r="B42" s="143" t="s">
        <v>401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</row>
    <row r="43" ht="13.5" thickBot="1"/>
    <row r="44" spans="4:5" ht="39" thickBot="1">
      <c r="D44" s="118" t="s">
        <v>88</v>
      </c>
      <c r="E44" s="120" t="s">
        <v>89</v>
      </c>
    </row>
    <row r="45" spans="2:5" ht="12.75">
      <c r="B45" s="238" t="s">
        <v>402</v>
      </c>
      <c r="C45" s="242"/>
      <c r="D45" s="145">
        <f>DatosDelitos!F4</f>
        <v>0</v>
      </c>
      <c r="E45" s="146">
        <f>DatosDelitos!G4</f>
        <v>0</v>
      </c>
    </row>
    <row r="46" spans="2:5" ht="12.75">
      <c r="B46" s="236" t="s">
        <v>403</v>
      </c>
      <c r="C46" s="243"/>
      <c r="D46" s="147">
        <f>DatosDelitos!F12-DatosDelitos!F16</f>
        <v>0</v>
      </c>
      <c r="E46" s="148">
        <f>DatosDelitos!G12-DatosDelitos!G16</f>
        <v>0</v>
      </c>
    </row>
    <row r="47" spans="2:5" ht="12.75">
      <c r="B47" s="236" t="s">
        <v>105</v>
      </c>
      <c r="C47" s="243"/>
      <c r="D47" s="147">
        <f>DatosDelitos!F9</f>
        <v>0</v>
      </c>
      <c r="E47" s="148">
        <f>DatosDelitos!G9</f>
        <v>0</v>
      </c>
    </row>
    <row r="48" spans="2:5" ht="12.75">
      <c r="B48" s="236" t="s">
        <v>115</v>
      </c>
      <c r="C48" s="243"/>
      <c r="D48" s="147">
        <f>DatosDelitos!F19</f>
        <v>0</v>
      </c>
      <c r="E48" s="148">
        <f>DatosDelitos!G19</f>
        <v>0</v>
      </c>
    </row>
    <row r="49" spans="2:5" ht="12.75">
      <c r="B49" s="236" t="s">
        <v>118</v>
      </c>
      <c r="C49" s="243"/>
      <c r="D49" s="147">
        <f>DatosDelitos!F22</f>
        <v>0</v>
      </c>
      <c r="E49" s="148">
        <f>DatosDelitos!G22</f>
        <v>0</v>
      </c>
    </row>
    <row r="50" spans="2:5" ht="12.75">
      <c r="B50" s="236" t="s">
        <v>376</v>
      </c>
      <c r="C50" s="243"/>
      <c r="D50" s="147">
        <f>DatosDelitos!F16+DatosDelitos!F39</f>
        <v>0</v>
      </c>
      <c r="E50" s="148">
        <f>DatosDelitos!G16+DatosDelitos!G39</f>
        <v>0</v>
      </c>
    </row>
    <row r="51" spans="2:5" ht="12.75">
      <c r="B51" s="236" t="s">
        <v>377</v>
      </c>
      <c r="C51" s="243"/>
      <c r="D51" s="147">
        <f>DatosDelitos!F29</f>
        <v>0</v>
      </c>
      <c r="E51" s="148">
        <f>DatosDelitos!G29</f>
        <v>0</v>
      </c>
    </row>
    <row r="52" spans="2:5" ht="12.75">
      <c r="B52" s="236" t="s">
        <v>378</v>
      </c>
      <c r="C52" s="243"/>
      <c r="D52" s="147">
        <f>DatosDelitos!F37</f>
        <v>0</v>
      </c>
      <c r="E52" s="148">
        <f>DatosDelitos!G37</f>
        <v>0</v>
      </c>
    </row>
    <row r="53" spans="2:5" ht="12.75">
      <c r="B53" s="236" t="s">
        <v>379</v>
      </c>
      <c r="C53" s="243"/>
      <c r="D53" s="147">
        <f>DatosDelitos!F45</f>
        <v>0</v>
      </c>
      <c r="E53" s="148">
        <f>DatosDelitos!G45</f>
        <v>0</v>
      </c>
    </row>
    <row r="54" spans="2:5" ht="12.75">
      <c r="B54" s="236" t="s">
        <v>380</v>
      </c>
      <c r="C54" s="243"/>
      <c r="D54" s="147">
        <f>DatosDelitos!F64</f>
        <v>0</v>
      </c>
      <c r="E54" s="148">
        <f>DatosDelitos!G64</f>
        <v>0</v>
      </c>
    </row>
    <row r="55" spans="2:5" ht="27" customHeight="1">
      <c r="B55" s="236" t="s">
        <v>404</v>
      </c>
      <c r="C55" s="243"/>
      <c r="D55" s="147">
        <f>DatosDelitos!F66</f>
        <v>0</v>
      </c>
      <c r="E55" s="148">
        <f>DatosDelitos!G66</f>
        <v>0</v>
      </c>
    </row>
    <row r="56" spans="2:5" ht="12.75">
      <c r="B56" s="236" t="s">
        <v>382</v>
      </c>
      <c r="C56" s="243"/>
      <c r="D56" s="147">
        <f>DatosDelitos!F72</f>
        <v>0</v>
      </c>
      <c r="E56" s="148">
        <f>DatosDelitos!G72</f>
        <v>0</v>
      </c>
    </row>
    <row r="57" spans="2:5" ht="12.75">
      <c r="B57" s="236" t="s">
        <v>383</v>
      </c>
      <c r="C57" s="243"/>
      <c r="D57" s="147">
        <f>DatosDelitos!F75</f>
        <v>0</v>
      </c>
      <c r="E57" s="148">
        <f>DatosDelitos!G75</f>
        <v>0</v>
      </c>
    </row>
    <row r="58" spans="2:5" ht="12.75">
      <c r="B58" s="236" t="s">
        <v>384</v>
      </c>
      <c r="C58" s="243"/>
      <c r="D58" s="147">
        <f>DatosDelitos!F87</f>
        <v>0</v>
      </c>
      <c r="E58" s="148">
        <f>DatosDelitos!G87</f>
        <v>0</v>
      </c>
    </row>
    <row r="59" spans="2:5" ht="27" customHeight="1">
      <c r="B59" s="236" t="s">
        <v>405</v>
      </c>
      <c r="C59" s="243"/>
      <c r="D59" s="147">
        <f>DatosDelitos!F116</f>
        <v>0</v>
      </c>
      <c r="E59" s="148">
        <f>DatosDelitos!G116</f>
        <v>0</v>
      </c>
    </row>
    <row r="60" spans="2:5" ht="12.75">
      <c r="B60" s="236" t="s">
        <v>386</v>
      </c>
      <c r="C60" s="243"/>
      <c r="D60" s="147">
        <f>DatosDelitos!F122</f>
        <v>0</v>
      </c>
      <c r="E60" s="148">
        <f>DatosDelitos!G122</f>
        <v>0</v>
      </c>
    </row>
    <row r="61" spans="2:5" ht="12.75">
      <c r="B61" s="236" t="s">
        <v>387</v>
      </c>
      <c r="C61" s="243"/>
      <c r="D61" s="147">
        <f>DatosDelitos!F129</f>
        <v>0</v>
      </c>
      <c r="E61" s="148">
        <f>DatosDelitos!G129</f>
        <v>0</v>
      </c>
    </row>
    <row r="62" spans="2:5" ht="40.5" customHeight="1">
      <c r="B62" s="236" t="s">
        <v>388</v>
      </c>
      <c r="C62" s="243"/>
      <c r="D62" s="147">
        <f>DatosDelitos!F132</f>
        <v>0</v>
      </c>
      <c r="E62" s="148">
        <f>DatosDelitos!G132</f>
        <v>0</v>
      </c>
    </row>
    <row r="63" spans="2:5" ht="12.75">
      <c r="B63" s="236" t="s">
        <v>389</v>
      </c>
      <c r="C63" s="243"/>
      <c r="D63" s="149">
        <f>DatosDelitos!F141+SUM(DatosDelitos!F152:F157)</f>
        <v>0</v>
      </c>
      <c r="E63" s="150">
        <f>DatosDelitos!G141+SUM(DatosDelitos!G152:G157)</f>
        <v>0</v>
      </c>
    </row>
    <row r="64" spans="2:5" ht="12.75">
      <c r="B64" s="236" t="s">
        <v>390</v>
      </c>
      <c r="C64" s="243"/>
      <c r="D64" s="147">
        <f>SUM(DatosDelitos!F158:F161)</f>
        <v>0</v>
      </c>
      <c r="E64" s="148">
        <f>SUM(DatosDelitos!G158:G161)</f>
        <v>0</v>
      </c>
    </row>
    <row r="65" spans="2:5" ht="12.75">
      <c r="B65" s="236" t="s">
        <v>391</v>
      </c>
      <c r="C65" s="243"/>
      <c r="D65" s="147">
        <f>DatosDelitos!F162</f>
        <v>0</v>
      </c>
      <c r="E65" s="148">
        <f>DatosDelitos!G162</f>
        <v>0</v>
      </c>
    </row>
    <row r="66" spans="2:5" ht="12.75">
      <c r="B66" s="236" t="s">
        <v>392</v>
      </c>
      <c r="C66" s="243"/>
      <c r="D66" s="147">
        <f>DatosDelitos!F170</f>
        <v>0</v>
      </c>
      <c r="E66" s="148">
        <f>DatosDelitos!G170</f>
        <v>0</v>
      </c>
    </row>
    <row r="67" spans="2:5" ht="12.75">
      <c r="B67" s="236" t="s">
        <v>393</v>
      </c>
      <c r="C67" s="243"/>
      <c r="D67" s="147">
        <f>DatosDelitos!F185</f>
        <v>0</v>
      </c>
      <c r="E67" s="148">
        <f>DatosDelitos!G185</f>
        <v>0</v>
      </c>
    </row>
    <row r="68" spans="2:5" ht="12.75">
      <c r="B68" s="236" t="s">
        <v>394</v>
      </c>
      <c r="C68" s="243"/>
      <c r="D68" s="147">
        <f>DatosDelitos!F205</f>
        <v>0</v>
      </c>
      <c r="E68" s="148">
        <f>DatosDelitos!G205</f>
        <v>0</v>
      </c>
    </row>
    <row r="69" spans="2:5" ht="12.75">
      <c r="B69" s="236" t="s">
        <v>395</v>
      </c>
      <c r="C69" s="243"/>
      <c r="D69" s="147">
        <f>DatosDelitos!F226</f>
        <v>0</v>
      </c>
      <c r="E69" s="148">
        <f>DatosDelitos!G226</f>
        <v>0</v>
      </c>
    </row>
    <row r="70" spans="2:5" ht="12.75">
      <c r="B70" s="236" t="s">
        <v>396</v>
      </c>
      <c r="C70" s="243"/>
      <c r="D70" s="147">
        <f>DatosDelitos!F253</f>
        <v>0</v>
      </c>
      <c r="E70" s="148">
        <f>DatosDelitos!G253</f>
        <v>0</v>
      </c>
    </row>
    <row r="71" spans="2:5" ht="38.25" customHeight="1">
      <c r="B71" s="236" t="s">
        <v>397</v>
      </c>
      <c r="C71" s="243"/>
      <c r="D71" s="147">
        <f>DatosDelitos!F277</f>
        <v>0</v>
      </c>
      <c r="E71" s="148">
        <f>DatosDelitos!G277</f>
        <v>0</v>
      </c>
    </row>
    <row r="72" spans="2:5" ht="12.75">
      <c r="B72" s="236" t="s">
        <v>398</v>
      </c>
      <c r="C72" s="243"/>
      <c r="D72" s="147">
        <f>DatosDelitos!F281</f>
        <v>0</v>
      </c>
      <c r="E72" s="148">
        <f>DatosDelitos!G281</f>
        <v>0</v>
      </c>
    </row>
    <row r="73" spans="2:5" ht="12.75">
      <c r="B73" s="236" t="s">
        <v>399</v>
      </c>
      <c r="C73" s="243"/>
      <c r="D73" s="147">
        <f>DatosDelitos!F288+DatosDelitos!F294+DatosDelitos!F297</f>
        <v>0</v>
      </c>
      <c r="E73" s="148">
        <f>DatosDelitos!G288+DatosDelitos!G294+DatosDelitos!G297</f>
        <v>0</v>
      </c>
    </row>
    <row r="74" spans="2:5" ht="13.5" thickBot="1">
      <c r="B74" s="240" t="s">
        <v>400</v>
      </c>
      <c r="C74" s="244"/>
      <c r="D74" s="151">
        <f>DatosDelitos!F299</f>
        <v>0</v>
      </c>
      <c r="E74" s="152">
        <f>DatosDelitos!G299</f>
        <v>0</v>
      </c>
    </row>
    <row r="77" spans="2:13" ht="15.75">
      <c r="B77" s="153" t="s">
        <v>406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</row>
    <row r="78" ht="13.5" thickBot="1"/>
    <row r="79" ht="39" thickBot="1">
      <c r="D79" s="155" t="s">
        <v>96</v>
      </c>
    </row>
    <row r="80" spans="2:4" ht="12.75">
      <c r="B80" s="238" t="s">
        <v>375</v>
      </c>
      <c r="C80" s="242"/>
      <c r="D80" s="148">
        <f>DatosDelitos!N4+DatosDelitos!N12-DatosDelitos!N16</f>
        <v>0</v>
      </c>
    </row>
    <row r="81" spans="2:4" ht="12.75">
      <c r="B81" s="236" t="s">
        <v>105</v>
      </c>
      <c r="C81" s="243"/>
      <c r="D81" s="148">
        <f>DatosDelitos!N9</f>
        <v>0</v>
      </c>
    </row>
    <row r="82" spans="2:4" ht="12.75">
      <c r="B82" s="236" t="s">
        <v>115</v>
      </c>
      <c r="C82" s="243"/>
      <c r="D82" s="148">
        <f>DatosDelitos!N19</f>
        <v>0</v>
      </c>
    </row>
    <row r="83" spans="2:4" ht="12.75">
      <c r="B83" s="236" t="s">
        <v>118</v>
      </c>
      <c r="C83" s="243"/>
      <c r="D83" s="148">
        <f>DatosDelitos!N22</f>
        <v>0</v>
      </c>
    </row>
    <row r="84" spans="2:4" ht="12.75">
      <c r="B84" s="236" t="s">
        <v>407</v>
      </c>
      <c r="C84" s="243"/>
      <c r="D84" s="148">
        <f>SUM(DatosDelitos!N16,DatosDelitos!N39)</f>
        <v>0</v>
      </c>
    </row>
    <row r="85" spans="2:4" ht="12.75">
      <c r="B85" s="236" t="s">
        <v>377</v>
      </c>
      <c r="C85" s="243"/>
      <c r="D85" s="148">
        <f>DatosDelitos!N29</f>
        <v>0</v>
      </c>
    </row>
    <row r="86" spans="2:4" ht="12.75">
      <c r="B86" s="236" t="s">
        <v>378</v>
      </c>
      <c r="C86" s="243"/>
      <c r="D86" s="148">
        <f>DatosDelitos!N37</f>
        <v>0</v>
      </c>
    </row>
    <row r="87" spans="2:4" ht="12.75">
      <c r="B87" s="236" t="s">
        <v>379</v>
      </c>
      <c r="C87" s="243"/>
      <c r="D87" s="148">
        <f>DatosDelitos!N45</f>
        <v>0</v>
      </c>
    </row>
    <row r="88" spans="2:4" ht="12.75">
      <c r="B88" s="236" t="s">
        <v>380</v>
      </c>
      <c r="C88" s="243"/>
      <c r="D88" s="148">
        <f>DatosDelitos!N64</f>
        <v>0</v>
      </c>
    </row>
    <row r="89" spans="2:4" ht="27" customHeight="1">
      <c r="B89" s="236" t="s">
        <v>404</v>
      </c>
      <c r="C89" s="243"/>
      <c r="D89" s="148">
        <f>DatosDelitos!N66</f>
        <v>0</v>
      </c>
    </row>
    <row r="90" spans="2:4" ht="12.75">
      <c r="B90" s="236" t="s">
        <v>382</v>
      </c>
      <c r="C90" s="243"/>
      <c r="D90" s="148">
        <f>DatosDelitos!N72</f>
        <v>0</v>
      </c>
    </row>
    <row r="91" spans="2:4" ht="12.75">
      <c r="B91" s="236" t="s">
        <v>383</v>
      </c>
      <c r="C91" s="243"/>
      <c r="D91" s="148">
        <f>DatosDelitos!N75</f>
        <v>0</v>
      </c>
    </row>
    <row r="92" spans="2:4" ht="12.75">
      <c r="B92" s="236" t="s">
        <v>384</v>
      </c>
      <c r="C92" s="243"/>
      <c r="D92" s="148">
        <f>DatosDelitos!N87</f>
        <v>0</v>
      </c>
    </row>
    <row r="93" spans="2:4" ht="27" customHeight="1">
      <c r="B93" s="236" t="s">
        <v>405</v>
      </c>
      <c r="C93" s="243"/>
      <c r="D93" s="148">
        <f>DatosDelitos!N116</f>
        <v>0</v>
      </c>
    </row>
    <row r="94" spans="2:4" ht="12.75">
      <c r="B94" s="236" t="s">
        <v>386</v>
      </c>
      <c r="C94" s="243"/>
      <c r="D94" s="148">
        <f>DatosDelitos!N122</f>
        <v>0</v>
      </c>
    </row>
    <row r="95" spans="2:4" ht="12.75">
      <c r="B95" s="236" t="s">
        <v>387</v>
      </c>
      <c r="C95" s="243"/>
      <c r="D95" s="148">
        <f>DatosDelitos!N129</f>
        <v>0</v>
      </c>
    </row>
    <row r="96" spans="2:4" ht="12.75">
      <c r="B96" s="236" t="s">
        <v>408</v>
      </c>
      <c r="C96" s="243"/>
      <c r="D96" s="148">
        <f>DatosDelitos!N133</f>
        <v>0</v>
      </c>
    </row>
    <row r="97" spans="2:4" ht="12.75">
      <c r="B97" s="236" t="s">
        <v>409</v>
      </c>
      <c r="C97" s="243"/>
      <c r="D97" s="148">
        <f>SUM(DatosDelitos!N134,DatosDelitos!N135)</f>
        <v>0</v>
      </c>
    </row>
    <row r="98" spans="2:4" ht="12.75">
      <c r="B98" s="236" t="s">
        <v>410</v>
      </c>
      <c r="C98" s="243"/>
      <c r="D98" s="148">
        <f>SUM(DatosDelitos!N136:N140)</f>
        <v>0</v>
      </c>
    </row>
    <row r="99" spans="2:4" ht="12.75">
      <c r="B99" s="236" t="s">
        <v>389</v>
      </c>
      <c r="C99" s="243"/>
      <c r="D99" s="148">
        <f>SUM(SUM(DatosDelitos!N142:N145),SUM(DatosDelitos!N152:N157))</f>
        <v>0</v>
      </c>
    </row>
    <row r="100" spans="2:4" ht="12.75">
      <c r="B100" s="236" t="s">
        <v>411</v>
      </c>
      <c r="C100" s="243"/>
      <c r="D100" s="148">
        <f>SUM(DatosDelitos!N146:N150)</f>
        <v>0</v>
      </c>
    </row>
    <row r="101" spans="2:4" ht="12.75">
      <c r="B101" s="236" t="s">
        <v>390</v>
      </c>
      <c r="C101" s="243"/>
      <c r="D101" s="148">
        <f>SUM(DatosDelitos!N158:N161)</f>
        <v>0</v>
      </c>
    </row>
    <row r="102" spans="2:4" ht="12.75">
      <c r="B102" s="236" t="s">
        <v>391</v>
      </c>
      <c r="C102" s="243"/>
      <c r="D102" s="148">
        <f>DatosDelitos!N162</f>
        <v>0</v>
      </c>
    </row>
    <row r="103" spans="2:4" ht="12.75">
      <c r="B103" s="236" t="s">
        <v>392</v>
      </c>
      <c r="C103" s="243"/>
      <c r="D103" s="148">
        <f>DatosDelitos!N170</f>
        <v>0</v>
      </c>
    </row>
    <row r="104" spans="2:4" ht="12.75">
      <c r="B104" s="236" t="s">
        <v>393</v>
      </c>
      <c r="C104" s="243"/>
      <c r="D104" s="148">
        <f>DatosDelitos!N185</f>
        <v>0</v>
      </c>
    </row>
    <row r="105" spans="2:4" ht="12.75">
      <c r="B105" s="236" t="s">
        <v>394</v>
      </c>
      <c r="C105" s="243"/>
      <c r="D105" s="148">
        <f>DatosDelitos!N205</f>
        <v>0</v>
      </c>
    </row>
    <row r="106" spans="2:4" ht="12.75">
      <c r="B106" s="236" t="s">
        <v>395</v>
      </c>
      <c r="C106" s="243"/>
      <c r="D106" s="148">
        <f>DatosDelitos!N226</f>
        <v>0</v>
      </c>
    </row>
    <row r="107" spans="2:4" ht="12.75">
      <c r="B107" s="236" t="s">
        <v>396</v>
      </c>
      <c r="C107" s="243"/>
      <c r="D107" s="148">
        <f>DatosDelitos!N253</f>
        <v>0</v>
      </c>
    </row>
    <row r="108" spans="2:4" ht="38.25" customHeight="1">
      <c r="B108" s="236" t="s">
        <v>397</v>
      </c>
      <c r="C108" s="243"/>
      <c r="D108" s="148">
        <f>DatosDelitos!N277</f>
        <v>0</v>
      </c>
    </row>
    <row r="109" spans="2:4" ht="12.75">
      <c r="B109" s="236" t="s">
        <v>398</v>
      </c>
      <c r="C109" s="243"/>
      <c r="D109" s="148">
        <f>DatosDelitos!N281</f>
        <v>0</v>
      </c>
    </row>
    <row r="110" spans="2:4" ht="12.75">
      <c r="B110" s="236" t="s">
        <v>399</v>
      </c>
      <c r="C110" s="243"/>
      <c r="D110" s="148">
        <f>DatosDelitos!N288+DatosDelitos!N297</f>
        <v>0</v>
      </c>
    </row>
    <row r="111" spans="2:4" ht="12.75">
      <c r="B111" s="236" t="s">
        <v>365</v>
      </c>
      <c r="C111" s="243"/>
      <c r="D111" s="148">
        <f>DatosDelitos!N294</f>
        <v>0</v>
      </c>
    </row>
    <row r="112" spans="2:4" ht="13.5" thickBot="1">
      <c r="B112" s="240" t="s">
        <v>400</v>
      </c>
      <c r="C112" s="244"/>
      <c r="D112" s="152">
        <f>DatosDelitos!N299</f>
        <v>0</v>
      </c>
    </row>
  </sheetData>
  <sheetProtection/>
  <mergeCells count="92">
    <mergeCell ref="B91:C91"/>
    <mergeCell ref="B99:C99"/>
    <mergeCell ref="B111:C111"/>
    <mergeCell ref="B105:C105"/>
    <mergeCell ref="B106:C106"/>
    <mergeCell ref="B107:C107"/>
    <mergeCell ref="B109:C109"/>
    <mergeCell ref="B108:C108"/>
    <mergeCell ref="B102:C102"/>
    <mergeCell ref="B103:C103"/>
    <mergeCell ref="B87:C87"/>
    <mergeCell ref="B94:C94"/>
    <mergeCell ref="B110:C110"/>
    <mergeCell ref="B101:C101"/>
    <mergeCell ref="B100:C100"/>
    <mergeCell ref="B74:C74"/>
    <mergeCell ref="B80:C80"/>
    <mergeCell ref="B89:C89"/>
    <mergeCell ref="B88:C88"/>
    <mergeCell ref="B90:C90"/>
    <mergeCell ref="B81:C81"/>
    <mergeCell ref="B82:C82"/>
    <mergeCell ref="B83:C83"/>
    <mergeCell ref="B84:C84"/>
    <mergeCell ref="B85:C85"/>
    <mergeCell ref="B86:C86"/>
    <mergeCell ref="B95:C95"/>
    <mergeCell ref="B96:C96"/>
    <mergeCell ref="B97:C97"/>
    <mergeCell ref="B98:C98"/>
    <mergeCell ref="B92:C92"/>
    <mergeCell ref="B112:C112"/>
    <mergeCell ref="B93:C93"/>
    <mergeCell ref="B104:C104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39:C39"/>
    <mergeCell ref="B45:C45"/>
    <mergeCell ref="B46:C46"/>
    <mergeCell ref="B47:C47"/>
    <mergeCell ref="B48:C48"/>
    <mergeCell ref="B49:C49"/>
    <mergeCell ref="B33:C33"/>
    <mergeCell ref="B34:C34"/>
    <mergeCell ref="B35:C35"/>
    <mergeCell ref="B36:C36"/>
    <mergeCell ref="B37:C37"/>
    <mergeCell ref="B38:C38"/>
    <mergeCell ref="B26:C26"/>
    <mergeCell ref="B25:C25"/>
    <mergeCell ref="B29:C29"/>
    <mergeCell ref="B30:C30"/>
    <mergeCell ref="B31:C31"/>
    <mergeCell ref="B32:C32"/>
    <mergeCell ref="B20:C20"/>
    <mergeCell ref="B17:C17"/>
    <mergeCell ref="B18:C18"/>
    <mergeCell ref="B19:C19"/>
    <mergeCell ref="B27:C27"/>
    <mergeCell ref="B28:C28"/>
    <mergeCell ref="B21:C21"/>
    <mergeCell ref="B22:C22"/>
    <mergeCell ref="B23:C23"/>
    <mergeCell ref="B24:C24"/>
    <mergeCell ref="B16:C16"/>
    <mergeCell ref="B11:C11"/>
    <mergeCell ref="B12:C12"/>
    <mergeCell ref="B13:C13"/>
    <mergeCell ref="B14:C14"/>
    <mergeCell ref="B15:C15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6"/>
  <sheetViews>
    <sheetView showGridLines="0" showRowColHeaders="0" zoomScalePageLayoutView="0" workbookViewId="0" topLeftCell="A1">
      <selection activeCell="AA17" sqref="AA17"/>
    </sheetView>
  </sheetViews>
  <sheetFormatPr defaultColWidth="11.421875" defaultRowHeight="12.75"/>
  <cols>
    <col min="1" max="1" width="2.7109375" style="40" customWidth="1"/>
    <col min="2" max="2" width="4.7109375" style="40" customWidth="1"/>
    <col min="3" max="3" width="21.140625" style="40" customWidth="1"/>
    <col min="4" max="4" width="16.8515625" style="40" customWidth="1"/>
    <col min="5" max="5" width="20.57421875" style="40" customWidth="1"/>
    <col min="6" max="6" width="18.00390625" style="40" customWidth="1"/>
    <col min="7" max="7" width="21.7109375" style="40" customWidth="1"/>
    <col min="8" max="8" width="11.421875" style="40" customWidth="1"/>
    <col min="9" max="9" width="2.7109375" style="40" customWidth="1"/>
    <col min="10" max="10" width="11.421875" style="40" customWidth="1"/>
    <col min="11" max="11" width="27.8515625" style="40" customWidth="1"/>
    <col min="12" max="12" width="27.140625" style="40" customWidth="1"/>
    <col min="13" max="13" width="11.421875" style="40" customWidth="1"/>
    <col min="14" max="14" width="2.7109375" style="40" customWidth="1"/>
    <col min="15" max="15" width="11.421875" style="40" customWidth="1"/>
    <col min="16" max="16" width="21.57421875" style="40" customWidth="1"/>
    <col min="17" max="17" width="19.421875" style="40" customWidth="1"/>
    <col min="18" max="18" width="26.140625" style="40" customWidth="1"/>
    <col min="19" max="19" width="11.421875" style="40" customWidth="1"/>
    <col min="20" max="20" width="2.7109375" style="40" customWidth="1"/>
    <col min="21" max="21" width="11.421875" style="40" customWidth="1"/>
    <col min="22" max="22" width="19.28125" style="40" customWidth="1"/>
    <col min="23" max="23" width="18.7109375" style="40" customWidth="1"/>
    <col min="24" max="24" width="14.8515625" style="40" customWidth="1"/>
    <col min="25" max="25" width="16.8515625" style="40" customWidth="1"/>
    <col min="26" max="26" width="13.421875" style="40" customWidth="1"/>
    <col min="27" max="27" width="16.00390625" style="40" customWidth="1"/>
    <col min="28" max="28" width="11.421875" style="40" customWidth="1"/>
    <col min="29" max="29" width="2.7109375" style="40" customWidth="1"/>
    <col min="30" max="30" width="11.421875" style="40" customWidth="1"/>
    <col min="31" max="31" width="20.421875" style="40" customWidth="1"/>
    <col min="32" max="33" width="11.421875" style="40" customWidth="1"/>
    <col min="34" max="34" width="19.28125" style="40" customWidth="1"/>
    <col min="35" max="35" width="26.7109375" style="40" customWidth="1"/>
    <col min="36" max="36" width="11.421875" style="40" customWidth="1"/>
    <col min="37" max="37" width="2.7109375" style="40" customWidth="1"/>
    <col min="38" max="38" width="11.421875" style="40" customWidth="1"/>
    <col min="39" max="39" width="19.28125" style="40" customWidth="1"/>
    <col min="40" max="40" width="17.00390625" style="40" customWidth="1"/>
    <col min="41" max="41" width="11.421875" style="40" customWidth="1"/>
    <col min="42" max="42" width="24.28125" style="40" customWidth="1"/>
    <col min="43" max="43" width="8.57421875" style="40" customWidth="1"/>
    <col min="44" max="44" width="8.140625" style="40" customWidth="1"/>
    <col min="45" max="45" width="11.421875" style="40" customWidth="1"/>
    <col min="46" max="46" width="2.7109375" style="40" customWidth="1"/>
    <col min="47" max="47" width="11.421875" style="40" customWidth="1"/>
    <col min="48" max="48" width="21.28125" style="40" customWidth="1"/>
    <col min="49" max="49" width="23.8515625" style="40" customWidth="1"/>
    <col min="50" max="50" width="12.421875" style="40" customWidth="1"/>
    <col min="51" max="51" width="11.421875" style="40" customWidth="1"/>
    <col min="52" max="52" width="2.7109375" style="40" customWidth="1"/>
    <col min="53" max="53" width="11.421875" style="40" customWidth="1"/>
    <col min="54" max="54" width="27.140625" style="40" customWidth="1"/>
    <col min="55" max="55" width="26.8515625" style="40" customWidth="1"/>
    <col min="56" max="16384" width="11.421875" style="40" customWidth="1"/>
  </cols>
  <sheetData>
    <row r="1" spans="1:54" ht="18.75" customHeight="1">
      <c r="A1" s="43"/>
      <c r="B1" s="44"/>
      <c r="C1" s="246" t="str">
        <f>"FISCALÍA DE LA COMUNIDAD AUTÓNOMA DE "&amp;UPPER(NOMBRE_CCAA)</f>
        <v>FISCALÍA DE LA COMUNIDAD AUTÓNOMA DE GALICIA</v>
      </c>
      <c r="D1" s="246"/>
      <c r="E1" s="246"/>
      <c r="F1" s="246"/>
      <c r="G1" s="246"/>
      <c r="H1" s="44"/>
      <c r="I1" s="43"/>
      <c r="J1" s="44"/>
      <c r="K1" s="44"/>
      <c r="L1" s="44"/>
      <c r="M1" s="44"/>
      <c r="N1" s="43"/>
      <c r="O1" s="44"/>
      <c r="P1" s="44"/>
      <c r="Q1" s="44"/>
      <c r="R1" s="44"/>
      <c r="S1" s="44"/>
      <c r="T1" s="43"/>
      <c r="U1" s="44"/>
      <c r="V1" s="44"/>
      <c r="W1" s="44"/>
      <c r="X1" s="44"/>
      <c r="Y1" s="44"/>
      <c r="Z1" s="44"/>
      <c r="AA1" s="44"/>
      <c r="AB1" s="44"/>
      <c r="AC1" s="43"/>
      <c r="AD1" s="44"/>
      <c r="AE1" s="44"/>
      <c r="AF1" s="44"/>
      <c r="AG1" s="44"/>
      <c r="AH1" s="44"/>
      <c r="AI1" s="44"/>
      <c r="AJ1" s="44"/>
      <c r="AK1" s="43"/>
      <c r="AL1" s="44"/>
      <c r="AM1" s="44"/>
      <c r="AN1" s="44"/>
      <c r="AO1" s="44"/>
      <c r="AP1" s="44"/>
      <c r="AQ1" s="44"/>
      <c r="AR1" s="44"/>
      <c r="AS1" s="44"/>
      <c r="AT1" s="58"/>
      <c r="AU1" s="44"/>
      <c r="AV1" s="44"/>
      <c r="AW1" s="44"/>
      <c r="AX1" s="44"/>
      <c r="AY1" s="44"/>
      <c r="AZ1" s="43"/>
      <c r="BA1" s="44"/>
      <c r="BB1" s="44"/>
    </row>
    <row r="2" spans="1:54" ht="11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4" ht="11.2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5" ht="14.25" customHeight="1">
      <c r="A4" s="44"/>
      <c r="B4" s="44"/>
      <c r="C4" s="245" t="s">
        <v>58</v>
      </c>
      <c r="D4" s="245"/>
      <c r="E4" s="245"/>
      <c r="F4" s="245"/>
      <c r="G4" s="245"/>
      <c r="H4" s="44"/>
      <c r="I4" s="44"/>
      <c r="J4" s="44"/>
      <c r="K4" s="245" t="s">
        <v>61</v>
      </c>
      <c r="L4" s="245"/>
      <c r="M4" s="44"/>
      <c r="N4" s="44"/>
      <c r="O4" s="45"/>
      <c r="P4" s="245" t="s">
        <v>64</v>
      </c>
      <c r="Q4" s="245"/>
      <c r="R4" s="245"/>
      <c r="S4" s="45"/>
      <c r="T4" s="45"/>
      <c r="U4" s="45"/>
      <c r="V4" s="245" t="s">
        <v>66</v>
      </c>
      <c r="W4" s="245"/>
      <c r="X4" s="245"/>
      <c r="Y4" s="245"/>
      <c r="Z4" s="245"/>
      <c r="AA4" s="245"/>
      <c r="AB4" s="45"/>
      <c r="AC4" s="45"/>
      <c r="AD4" s="45"/>
      <c r="AE4" s="245" t="s">
        <v>69</v>
      </c>
      <c r="AF4" s="245"/>
      <c r="AG4" s="245"/>
      <c r="AH4" s="245"/>
      <c r="AI4" s="245"/>
      <c r="AJ4" s="45"/>
      <c r="AK4" s="45"/>
      <c r="AL4" s="45"/>
      <c r="AM4" s="247" t="s">
        <v>74</v>
      </c>
      <c r="AN4" s="247"/>
      <c r="AO4" s="247"/>
      <c r="AP4" s="247"/>
      <c r="AQ4" s="247"/>
      <c r="AR4" s="247"/>
      <c r="AS4" s="42"/>
      <c r="AT4" s="42"/>
      <c r="AU4" s="42"/>
      <c r="AV4" s="247" t="s">
        <v>75</v>
      </c>
      <c r="AW4" s="247"/>
      <c r="AX4" s="247"/>
      <c r="AY4" s="45"/>
      <c r="AZ4" s="45"/>
      <c r="BA4" s="45"/>
      <c r="BB4" s="245" t="s">
        <v>47</v>
      </c>
      <c r="BC4" s="245"/>
    </row>
    <row r="5" spans="1:55" ht="14.25" customHeight="1">
      <c r="A5" s="44"/>
      <c r="B5" s="44"/>
      <c r="C5" s="44"/>
      <c r="D5" s="44"/>
      <c r="E5" s="45"/>
      <c r="F5" s="44"/>
      <c r="G5" s="44"/>
      <c r="H5" s="44"/>
      <c r="I5" s="44"/>
      <c r="J5" s="44"/>
      <c r="K5" s="44"/>
      <c r="L5" s="44"/>
      <c r="M5" s="44"/>
      <c r="N5" s="44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52"/>
      <c r="AN5" s="52"/>
      <c r="AO5" s="52"/>
      <c r="AP5" s="52"/>
      <c r="AQ5" s="52"/>
      <c r="AR5" s="52"/>
      <c r="AS5" s="45"/>
      <c r="AT5" s="45"/>
      <c r="AU5" s="45"/>
      <c r="AV5" s="52"/>
      <c r="AW5" s="52"/>
      <c r="AX5" s="52"/>
      <c r="AY5" s="45"/>
      <c r="AZ5" s="45"/>
      <c r="BA5" s="45"/>
      <c r="BB5" s="45"/>
      <c r="BC5" s="41"/>
    </row>
    <row r="6" spans="1:55" ht="14.25" customHeight="1">
      <c r="A6" s="44"/>
      <c r="B6" s="44"/>
      <c r="C6" s="46" t="s">
        <v>59</v>
      </c>
      <c r="D6" s="47" t="s">
        <v>6</v>
      </c>
      <c r="E6" s="47" t="s">
        <v>60</v>
      </c>
      <c r="F6" s="47" t="s">
        <v>22</v>
      </c>
      <c r="G6" s="48" t="s">
        <v>14</v>
      </c>
      <c r="H6" s="45"/>
      <c r="I6" s="45"/>
      <c r="J6" s="45"/>
      <c r="K6" s="46" t="s">
        <v>62</v>
      </c>
      <c r="L6" s="48" t="s">
        <v>63</v>
      </c>
      <c r="M6" s="45"/>
      <c r="N6" s="45"/>
      <c r="O6" s="45"/>
      <c r="P6" s="46" t="s">
        <v>15</v>
      </c>
      <c r="Q6" s="47" t="s">
        <v>16</v>
      </c>
      <c r="R6" s="48" t="s">
        <v>65</v>
      </c>
      <c r="S6" s="45"/>
      <c r="T6" s="45"/>
      <c r="U6" s="45"/>
      <c r="V6" s="46" t="s">
        <v>18</v>
      </c>
      <c r="W6" s="47" t="s">
        <v>67</v>
      </c>
      <c r="X6" s="47" t="s">
        <v>68</v>
      </c>
      <c r="Y6" s="47" t="s">
        <v>21</v>
      </c>
      <c r="Z6" s="47" t="s">
        <v>16</v>
      </c>
      <c r="AA6" s="48" t="s">
        <v>22</v>
      </c>
      <c r="AB6" s="45"/>
      <c r="AC6" s="45"/>
      <c r="AD6" s="45"/>
      <c r="AE6" s="46" t="s">
        <v>18</v>
      </c>
      <c r="AF6" s="47" t="s">
        <v>24</v>
      </c>
      <c r="AG6" s="47" t="s">
        <v>25</v>
      </c>
      <c r="AH6" s="47" t="s">
        <v>70</v>
      </c>
      <c r="AI6" s="48" t="s">
        <v>71</v>
      </c>
      <c r="AJ6" s="45"/>
      <c r="AK6" s="45"/>
      <c r="AL6" s="45"/>
      <c r="AM6" s="46" t="s">
        <v>32</v>
      </c>
      <c r="AN6" s="47" t="s">
        <v>35</v>
      </c>
      <c r="AO6" s="47" t="s">
        <v>72</v>
      </c>
      <c r="AP6" s="47" t="s">
        <v>31</v>
      </c>
      <c r="AQ6" s="47" t="s">
        <v>34</v>
      </c>
      <c r="AR6" s="48" t="s">
        <v>36</v>
      </c>
      <c r="AS6" s="45"/>
      <c r="AT6" s="45"/>
      <c r="AU6" s="45"/>
      <c r="AV6" s="46" t="s">
        <v>39</v>
      </c>
      <c r="AW6" s="47" t="s">
        <v>73</v>
      </c>
      <c r="AX6" s="48" t="s">
        <v>40</v>
      </c>
      <c r="AY6" s="45"/>
      <c r="AZ6" s="45"/>
      <c r="BA6" s="45"/>
      <c r="BB6" s="46" t="s">
        <v>48</v>
      </c>
      <c r="BC6" s="48" t="s">
        <v>36</v>
      </c>
    </row>
    <row r="7" spans="1:55" ht="21" customHeight="1">
      <c r="A7" s="44"/>
      <c r="B7" s="44"/>
      <c r="C7" s="49">
        <f>DatosGenerales!E5</f>
        <v>0</v>
      </c>
      <c r="D7" s="50">
        <f>DatosGenerales!E9</f>
        <v>0</v>
      </c>
      <c r="E7" s="50">
        <f>DatosGenerales!E16</f>
        <v>7</v>
      </c>
      <c r="F7" s="50">
        <f>DatosGenerales!E17</f>
        <v>0</v>
      </c>
      <c r="G7" s="51">
        <f>DatosGenerales!E18</f>
        <v>6</v>
      </c>
      <c r="H7" s="45"/>
      <c r="I7" s="45"/>
      <c r="J7" s="45"/>
      <c r="K7" s="49">
        <f>DatosGenerales!E54</f>
        <v>42</v>
      </c>
      <c r="L7" s="51">
        <f>DatosGenerales!E55</f>
        <v>3</v>
      </c>
      <c r="M7" s="45"/>
      <c r="N7" s="45"/>
      <c r="O7" s="45"/>
      <c r="P7" s="49">
        <f>DatosGenerales!E20</f>
        <v>23</v>
      </c>
      <c r="Q7" s="50">
        <f>DatosGenerales!E21</f>
        <v>0</v>
      </c>
      <c r="R7" s="51">
        <f>DatosGenerales!E22</f>
        <v>10</v>
      </c>
      <c r="S7" s="45"/>
      <c r="T7" s="45"/>
      <c r="U7" s="45"/>
      <c r="V7" s="49">
        <f>DatosGenerales!E23</f>
        <v>795</v>
      </c>
      <c r="W7" s="50">
        <f>DatosGenerales!E24</f>
        <v>41</v>
      </c>
      <c r="X7" s="50">
        <f>DatosGenerales!E25</f>
        <v>1</v>
      </c>
      <c r="Y7" s="50">
        <f>DatosGenerales!E26</f>
        <v>233</v>
      </c>
      <c r="Z7" s="50">
        <f>DatosGenerales!E27</f>
        <v>1</v>
      </c>
      <c r="AA7" s="51">
        <f>DatosGenerales!E28</f>
        <v>0</v>
      </c>
      <c r="AB7" s="45"/>
      <c r="AC7" s="45"/>
      <c r="AD7" s="45"/>
      <c r="AE7" s="49">
        <f>DatosGenerales!E29</f>
        <v>17</v>
      </c>
      <c r="AF7" s="50">
        <f>DatosGenerales!E30</f>
        <v>3</v>
      </c>
      <c r="AG7" s="50">
        <f>DatosGenerales!E31</f>
        <v>3</v>
      </c>
      <c r="AH7" s="50">
        <f>DatosGenerales!E32</f>
        <v>15</v>
      </c>
      <c r="AI7" s="51">
        <f>DatosGenerales!E33</f>
        <v>0</v>
      </c>
      <c r="AJ7" s="45"/>
      <c r="AK7" s="45"/>
      <c r="AL7" s="45"/>
      <c r="AM7" s="49">
        <f>DatosGenerales!E41</f>
        <v>0</v>
      </c>
      <c r="AN7" s="50">
        <f>DatosGenerales!E44</f>
        <v>0</v>
      </c>
      <c r="AO7" s="50">
        <f>DatosGenerales!E42</f>
        <v>0</v>
      </c>
      <c r="AP7" s="50">
        <f>DatosGenerales!E40</f>
        <v>0</v>
      </c>
      <c r="AQ7" s="50">
        <f>DatosGenerales!E43</f>
        <v>0</v>
      </c>
      <c r="AR7" s="51">
        <f>DatosGenerales!E45</f>
        <v>0</v>
      </c>
      <c r="AS7" s="45"/>
      <c r="AT7" s="45"/>
      <c r="AU7" s="45"/>
      <c r="AV7" s="49">
        <f>DatosGenerales!E47</f>
        <v>0</v>
      </c>
      <c r="AW7" s="50">
        <f>DatosGenerales!E46</f>
        <v>0</v>
      </c>
      <c r="AX7" s="51">
        <f>DatosGenerales!E48</f>
        <v>0</v>
      </c>
      <c r="AY7" s="45"/>
      <c r="AZ7" s="45"/>
      <c r="BA7" s="45"/>
      <c r="BB7" s="46">
        <f>DatosGenerales!E59</f>
        <v>4</v>
      </c>
      <c r="BC7" s="48">
        <f>DatosGenerales!E60</f>
        <v>1</v>
      </c>
    </row>
    <row r="8" spans="1:54" ht="12.75">
      <c r="A8" s="44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</row>
    <row r="9" spans="1:54" ht="12.75">
      <c r="A9" s="44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</row>
    <row r="10" spans="1:54" ht="12.75">
      <c r="A10" s="44"/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</row>
    <row r="11" spans="1:54" ht="12.75">
      <c r="A11" s="44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</row>
    <row r="12" spans="1:54" ht="12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</row>
    <row r="13" spans="1:54" ht="12.7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</row>
    <row r="14" spans="1:54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</row>
    <row r="15" spans="1:54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</row>
    <row r="16" spans="1:5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</row>
  </sheetData>
  <sheetProtection/>
  <mergeCells count="9">
    <mergeCell ref="BB4:BC4"/>
    <mergeCell ref="C4:G4"/>
    <mergeCell ref="AE4:AI4"/>
    <mergeCell ref="C1:G1"/>
    <mergeCell ref="K4:L4"/>
    <mergeCell ref="P4:R4"/>
    <mergeCell ref="V4:AA4"/>
    <mergeCell ref="AM4:AR4"/>
    <mergeCell ref="AV4:AX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showGridLines="0" showRowColHeaders="0" zoomScalePageLayoutView="0" workbookViewId="0" topLeftCell="E1">
      <selection activeCell="E11" sqref="E11"/>
    </sheetView>
  </sheetViews>
  <sheetFormatPr defaultColWidth="11.421875" defaultRowHeight="12.75"/>
  <cols>
    <col min="1" max="1" width="23.8515625" style="0" customWidth="1"/>
    <col min="2" max="2" width="22.8515625" style="0" customWidth="1"/>
    <col min="3" max="3" width="26.00390625" style="0" customWidth="1"/>
    <col min="4" max="4" width="22.8515625" style="0" customWidth="1"/>
    <col min="5" max="5" width="30.421875" style="0" customWidth="1"/>
    <col min="6" max="6" width="31.00390625" style="0" customWidth="1"/>
    <col min="7" max="7" width="25.8515625" style="0" customWidth="1"/>
    <col min="8" max="8" width="22.8515625" style="0" customWidth="1"/>
  </cols>
  <sheetData>
    <row r="1" spans="1:8" ht="38.25" customHeight="1">
      <c r="A1" s="56" t="s">
        <v>58</v>
      </c>
      <c r="B1" s="57" t="s">
        <v>61</v>
      </c>
      <c r="C1" s="57" t="s">
        <v>64</v>
      </c>
      <c r="D1" s="57" t="s">
        <v>66</v>
      </c>
      <c r="E1" s="57" t="s">
        <v>69</v>
      </c>
      <c r="F1" s="57" t="s">
        <v>74</v>
      </c>
      <c r="G1" s="57" t="s">
        <v>75</v>
      </c>
      <c r="H1" s="57" t="s">
        <v>47</v>
      </c>
    </row>
    <row r="2" spans="1:8" ht="12.75">
      <c r="A2" s="17" t="s">
        <v>60</v>
      </c>
      <c r="B2" s="17" t="s">
        <v>62</v>
      </c>
      <c r="C2" s="17" t="s">
        <v>15</v>
      </c>
      <c r="D2" s="17" t="s">
        <v>18</v>
      </c>
      <c r="E2" s="17" t="s">
        <v>18</v>
      </c>
      <c r="F2" s="17" t="s">
        <v>36</v>
      </c>
      <c r="G2" s="17" t="s">
        <v>40</v>
      </c>
      <c r="H2" s="17" t="s">
        <v>48</v>
      </c>
    </row>
    <row r="3" spans="1:8" ht="12.75">
      <c r="A3" s="17" t="s">
        <v>14</v>
      </c>
      <c r="B3" s="17" t="s">
        <v>63</v>
      </c>
      <c r="C3" s="17" t="s">
        <v>65</v>
      </c>
      <c r="D3" s="17" t="s">
        <v>67</v>
      </c>
      <c r="E3" s="17" t="s">
        <v>24</v>
      </c>
      <c r="F3" s="17" t="s">
        <v>35</v>
      </c>
      <c r="G3" s="17" t="s">
        <v>40</v>
      </c>
      <c r="H3" s="17" t="s">
        <v>36</v>
      </c>
    </row>
    <row r="4" spans="1:7" ht="12.75">
      <c r="A4" s="17" t="s">
        <v>60</v>
      </c>
      <c r="C4" s="17" t="s">
        <v>65</v>
      </c>
      <c r="D4" s="17" t="s">
        <v>68</v>
      </c>
      <c r="E4" s="17" t="s">
        <v>25</v>
      </c>
      <c r="F4" s="17" t="s">
        <v>31</v>
      </c>
      <c r="G4" s="17" t="s">
        <v>40</v>
      </c>
    </row>
    <row r="5" spans="1:6" ht="12.75">
      <c r="A5" s="17" t="s">
        <v>14</v>
      </c>
      <c r="D5" s="17" t="s">
        <v>21</v>
      </c>
      <c r="E5" s="17" t="s">
        <v>70</v>
      </c>
      <c r="F5" s="17" t="s">
        <v>34</v>
      </c>
    </row>
    <row r="6" spans="1:6" ht="12.75">
      <c r="A6" s="17" t="s">
        <v>14</v>
      </c>
      <c r="D6" s="17" t="s">
        <v>16</v>
      </c>
      <c r="E6" s="17" t="s">
        <v>71</v>
      </c>
      <c r="F6" s="17" t="s">
        <v>36</v>
      </c>
    </row>
    <row r="7" spans="4:6" ht="12.75">
      <c r="D7" s="17" t="s">
        <v>22</v>
      </c>
      <c r="F7" s="17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2014-06-11T14:29:07Z</dcterms:created>
  <dcterms:modified xsi:type="dcterms:W3CDTF">2014-06-11T14:36:09Z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