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59" documentId="13_ncr:1_{FA70FB87-58D4-48EA-83A8-1DEC5C2BA109}" xr6:coauthVersionLast="47" xr6:coauthVersionMax="47" xr10:uidLastSave="{C24B8531-8592-4006-986C-1E25FA417F2E}"/>
  <workbookProtection workbookAlgorithmName="SHA-512" workbookHashValue="Vfb9jNi//A6js+ajeHDI0na8pxbaeN7+DjC4OLlLH0gg+gsPILEBl8yUOvq+/x0dYigdYrX4YTzZRPFvRST/4A==" workbookSaltValue="Lw5xEHA/RhywZ8TFkDAPw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G43" i="16" s="1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L43" i="16" s="1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D82" i="16"/>
  <c r="E82" i="16"/>
  <c r="K43" i="16"/>
  <c r="J43" i="16"/>
  <c r="I43" i="16"/>
  <c r="E43" i="16"/>
  <c r="D43" i="16"/>
  <c r="F43" i="16" l="1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D589346-C838-4726-ADEF-9A74B2CEC6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DD1F12E-B446-4A7D-8D3B-229262D50F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926E1BB-9F9D-445D-A61D-0DF7EFB8BA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AFA45D2-99D8-4A94-B38B-0EAE0B0EB8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46548AE-8B44-44CE-931F-8492BFBB34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2FB653F-22C9-4983-9571-79BD667895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D54BA94-F5A1-43A4-9D31-5E2B749755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B1EC410-38CF-46DC-95F2-DD2B788D67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9CF785A-7D15-4D71-AF71-66FA8345EF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6E9BDDD-A62A-4BB9-B053-E6072B368A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5C6FB80-7EBD-489D-A736-D4DD4C5774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46850A6-97B3-4ADD-BD5C-D3D2B5FCF9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AEEBF1F-B4FF-45F5-8354-C337ED15B4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1435659-168C-4236-A0C3-0B82AD4704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20D68C7-2C45-4C84-A05F-EB083B8595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6965615-A3A6-431F-B96F-6F9841687F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4F801AA-6312-4272-AC4C-E2397D1819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C70EDB5-32EA-4F91-82C7-FE83071691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7A78073-7547-44D7-A291-73164EF8F3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A51EC2F-0EF3-46A8-8924-C836E7A36C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52E03D8-16B3-427E-AE6F-4C071860BA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9E6165C-98F2-479E-A66E-E43CE32D6F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619569F-F720-4BDD-BE1A-753D8ABA14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E06DD01-225B-4861-9367-6DC6031279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A279669-A979-483E-99A2-552F270846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C7B7DE9-12F9-4C67-A7FD-ED64855643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F326E94-493E-439F-B364-C1FB552606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9DFE205-A9B6-4E3A-9F40-5C805A4487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4455860-F59F-47A3-94F1-DF7F0D4FAB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0DBF065-8A82-4187-B545-08CE46467D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D6DBC1D-DBD0-442E-958F-DC9D2A44EC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A68BADF-A6BA-413F-9E22-BF51D3194D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<sst xmlns="http://schemas.openxmlformats.org/spreadsheetml/2006/main" count="2874" uniqueCount="1849">
  <si>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</si>
  <si>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</si>
  <si>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</si>
  <si>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</si>
  <si>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</si>
  <si>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</si>
  <si>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</si>
  <si>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Zamora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</si>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</sst>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9" fillId="0" borderId="0"/>
    <xf numFmtId="0" fontId="20" fillId="0" borderId="0"/>
    <xf numFmtId="0" fontId="15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16" xfId="1" applyNumberFormat="1" applyBorder="1"/>
    <xf numFmtId="166" fontId="16" fillId="0" borderId="17" xfId="1" applyNumberFormat="1" applyBorder="1"/>
    <xf numFmtId="166" fontId="16" fillId="0" borderId="23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7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9" fillId="0" borderId="24" xfId="2" applyNumberFormat="1" applyBorder="1"/>
    <xf numFmtId="166" fontId="17" fillId="10" borderId="0" xfId="2" applyNumberFormat="1" applyFont="1" applyFill="1"/>
    <xf numFmtId="166" fontId="19" fillId="10" borderId="0" xfId="2" applyNumberFormat="1" applyFill="1"/>
    <xf numFmtId="166" fontId="19" fillId="0" borderId="0" xfId="2" applyNumberFormat="1"/>
    <xf numFmtId="166" fontId="18" fillId="7" borderId="19" xfId="1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vertical="top" wrapText="1"/>
    </xf>
    <xf numFmtId="0" fontId="20" fillId="0" borderId="0" xfId="3"/>
    <xf numFmtId="0" fontId="16" fillId="0" borderId="0" xfId="1"/>
    <xf numFmtId="0" fontId="6" fillId="0" borderId="0" xfId="3" applyFont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7" fillId="3" borderId="2" xfId="3" applyFont="1" applyFill="1" applyBorder="1" applyAlignment="1">
      <alignment horizontal="center" vertical="top" wrapText="1"/>
    </xf>
    <xf numFmtId="0" fontId="8" fillId="5" borderId="3" xfId="3" applyFont="1" applyFill="1" applyBorder="1" applyAlignment="1">
      <alignment horizontal="left" vertical="top"/>
    </xf>
    <xf numFmtId="3" fontId="9" fillId="2" borderId="2" xfId="3" applyNumberFormat="1" applyFont="1" applyFill="1" applyBorder="1" applyAlignment="1">
      <alignment horizontal="right" vertical="top" wrapText="1"/>
    </xf>
    <xf numFmtId="0" fontId="8" fillId="4" borderId="4" xfId="4" applyFont="1" applyFill="1" applyBorder="1" applyAlignment="1">
      <alignment horizontal="left" vertical="top" wrapText="1"/>
    </xf>
    <xf numFmtId="3" fontId="22" fillId="0" borderId="29" xfId="4" applyNumberFormat="1" applyFont="1" applyBorder="1" applyAlignment="1">
      <alignment horizontal="right" vertical="top" wrapText="1"/>
    </xf>
    <xf numFmtId="0" fontId="8" fillId="4" borderId="3" xfId="4" applyFont="1" applyFill="1" applyBorder="1" applyAlignment="1">
      <alignment horizontal="left" vertical="top" wrapText="1"/>
    </xf>
    <xf numFmtId="0" fontId="8" fillId="4" borderId="3" xfId="3" applyFont="1" applyFill="1" applyBorder="1" applyAlignment="1">
      <alignment horizontal="left" vertical="top" wrapText="1"/>
    </xf>
    <xf numFmtId="0" fontId="20" fillId="5" borderId="3" xfId="3" applyFill="1" applyBorder="1" applyAlignment="1">
      <alignment horizontal="left" vertical="top"/>
    </xf>
    <xf numFmtId="0" fontId="20" fillId="0" borderId="0" xfId="3" applyAlignment="1">
      <alignment horizontal="left" vertical="top" wrapText="1"/>
    </xf>
    <xf numFmtId="0" fontId="20" fillId="0" borderId="0" xfId="3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28" xfId="1" applyNumberFormat="1" applyFont="1" applyFill="1" applyBorder="1" applyAlignment="1" applyProtection="1">
      <alignment horizontal="left" wrapText="1"/>
      <protection hidden="1"/>
    </xf>
    <xf numFmtId="166" fontId="16" fillId="0" borderId="24" xfId="1" applyNumberFormat="1" applyBorder="1" applyProtection="1">
      <protection hidden="1"/>
    </xf>
    <xf numFmtId="0" fontId="23" fillId="7" borderId="32" xfId="1" applyFont="1" applyFill="1" applyBorder="1" applyAlignment="1" applyProtection="1">
      <alignment horizontal="left" wrapText="1"/>
      <protection hidden="1"/>
    </xf>
    <xf numFmtId="3" fontId="24" fillId="0" borderId="33" xfId="1" applyNumberFormat="1" applyFont="1" applyBorder="1" applyAlignment="1" applyProtection="1">
      <alignment wrapText="1"/>
      <protection hidden="1"/>
    </xf>
    <xf numFmtId="0" fontId="23" fillId="7" borderId="34" xfId="1" applyFont="1" applyFill="1" applyBorder="1" applyAlignment="1" applyProtection="1">
      <alignment horizontal="left" wrapText="1"/>
      <protection hidden="1"/>
    </xf>
    <xf numFmtId="1" fontId="24" fillId="0" borderId="34" xfId="1" applyNumberFormat="1" applyFont="1" applyBorder="1" applyAlignment="1" applyProtection="1">
      <alignment wrapText="1"/>
      <protection hidden="1"/>
    </xf>
    <xf numFmtId="0" fontId="18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0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8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5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2" xfId="1" applyFont="1" applyFill="1" applyBorder="1" applyAlignment="1">
      <alignment horizontal="right"/>
    </xf>
    <xf numFmtId="167" fontId="17" fillId="7" borderId="43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0" fontId="20" fillId="0" borderId="0" xfId="3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/>
    </xf>
    <xf numFmtId="3" fontId="28" fillId="0" borderId="48" xfId="1" applyNumberFormat="1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 wrapText="1"/>
    </xf>
    <xf numFmtId="3" fontId="28" fillId="0" borderId="4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29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164" fontId="23" fillId="0" borderId="0" xfId="1" applyNumberFormat="1" applyFont="1" applyAlignment="1">
      <alignment horizontal="center" vertical="center"/>
    </xf>
    <xf numFmtId="3" fontId="30" fillId="0" borderId="30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3" fontId="28" fillId="12" borderId="39" xfId="1" applyNumberFormat="1" applyFont="1" applyFill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12" borderId="24" xfId="1" applyNumberFormat="1" applyFont="1" applyFill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9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5" xfId="1" applyFont="1" applyBorder="1" applyAlignment="1" applyProtection="1">
      <alignment horizontal="left" wrapText="1"/>
      <protection hidden="1"/>
    </xf>
    <xf numFmtId="3" fontId="24" fillId="0" borderId="38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2" xfId="1" applyFont="1" applyFill="1" applyBorder="1" applyAlignment="1" applyProtection="1">
      <alignment horizontal="right"/>
      <protection hidden="1"/>
    </xf>
    <xf numFmtId="167" fontId="17" fillId="7" borderId="43" xfId="1" applyNumberFormat="1" applyFont="1" applyFill="1" applyBorder="1" applyAlignment="1" applyProtection="1">
      <alignment horizontal="right"/>
      <protection locked="0" hidden="1"/>
    </xf>
    <xf numFmtId="3" fontId="24" fillId="0" borderId="49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1" fillId="0" borderId="0" xfId="1" applyFont="1" applyAlignment="1">
      <alignment wrapText="1"/>
    </xf>
    <xf numFmtId="3" fontId="45" fillId="0" borderId="0" xfId="1" applyNumberFormat="1" applyFont="1"/>
    <xf numFmtId="3" fontId="31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0" fontId="20" fillId="0" borderId="0" xfId="3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0" fontId="20" fillId="0" borderId="29" xfId="3" applyBorder="1" applyAlignment="1">
      <alignment horizontal="center" vertical="center" wrapText="1"/>
    </xf>
    <xf numFmtId="3" fontId="41" fillId="0" borderId="36" xfId="1" applyNumberFormat="1" applyFont="1" applyBorder="1" applyAlignment="1">
      <alignment horizontal="center" vertical="center" wrapText="1"/>
    </xf>
    <xf numFmtId="0" fontId="20" fillId="0" borderId="39" xfId="3" applyBorder="1" applyAlignment="1">
      <alignment horizontal="center" vertical="center" wrapText="1"/>
    </xf>
    <xf numFmtId="0" fontId="43" fillId="0" borderId="52" xfId="3" applyFont="1" applyBorder="1" applyAlignment="1">
      <alignment horizontal="center" vertical="center" wrapText="1"/>
    </xf>
    <xf numFmtId="0" fontId="43" fillId="0" borderId="0" xfId="3" applyFont="1" applyAlignment="1">
      <alignment horizontal="center" vertical="center"/>
    </xf>
    <xf numFmtId="0" fontId="43" fillId="0" borderId="39" xfId="3" applyFont="1" applyBorder="1" applyAlignment="1">
      <alignment horizontal="center" vertical="center"/>
    </xf>
    <xf numFmtId="3" fontId="28" fillId="0" borderId="53" xfId="1" applyNumberFormat="1" applyFont="1" applyBorder="1" applyAlignment="1">
      <alignment horizontal="center" vertical="center"/>
    </xf>
    <xf numFmtId="0" fontId="44" fillId="0" borderId="53" xfId="3" applyFont="1" applyBorder="1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 wrapText="1"/>
    </xf>
    <xf numFmtId="0" fontId="20" fillId="0" borderId="48" xfId="3" applyBorder="1" applyAlignment="1">
      <alignment horizontal="center" vertical="center" wrapText="1"/>
    </xf>
    <xf numFmtId="3" fontId="41" fillId="0" borderId="44" xfId="1" applyNumberFormat="1" applyFont="1" applyBorder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42" fillId="0" borderId="49" xfId="3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/>
    </xf>
    <xf numFmtId="0" fontId="20" fillId="0" borderId="47" xfId="3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1" fillId="0" borderId="38" xfId="1" applyFont="1" applyBorder="1" applyAlignment="1" applyProtection="1">
      <alignment horizontal="center" wrapText="1"/>
      <protection hidden="1"/>
    </xf>
    <xf numFmtId="3" fontId="32" fillId="0" borderId="0" xfId="1" applyNumberFormat="1" applyFont="1" applyAlignment="1">
      <alignment horizontal="left" vertical="center"/>
    </xf>
    <xf numFmtId="0" fontId="21" fillId="0" borderId="31" xfId="1" applyFont="1" applyBorder="1" applyAlignment="1" applyProtection="1">
      <alignment horizontal="left" wrapText="1"/>
      <protection hidden="1"/>
    </xf>
    <xf numFmtId="0" fontId="8" fillId="4" borderId="4" xfId="3" applyFont="1" applyFill="1" applyBorder="1" applyAlignment="1">
      <alignment horizontal="left" vertical="top" wrapText="1"/>
    </xf>
    <xf numFmtId="0" fontId="8" fillId="4" borderId="6" xfId="3" applyFont="1" applyFill="1" applyBorder="1" applyAlignment="1">
      <alignment horizontal="left" vertical="top" wrapText="1"/>
    </xf>
    <xf numFmtId="0" fontId="21" fillId="0" borderId="24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2" xfId="1" applyNumberFormat="1" applyFont="1" applyFill="1" applyBorder="1" applyAlignment="1">
      <alignment horizontal="left" wrapText="1"/>
    </xf>
    <xf numFmtId="166" fontId="18" fillId="11" borderId="22" xfId="1" applyNumberFormat="1" applyFont="1" applyFill="1" applyBorder="1" applyAlignment="1">
      <alignment horizontal="left" wrapText="1"/>
    </xf>
    <xf numFmtId="166" fontId="18" fillId="7" borderId="28" xfId="2" applyNumberFormat="1" applyFont="1" applyFill="1" applyBorder="1" applyAlignment="1">
      <alignment horizontal="left" wrapText="1"/>
    </xf>
    <xf numFmtId="166" fontId="18" fillId="7" borderId="26" xfId="1" applyNumberFormat="1" applyFont="1" applyFill="1" applyBorder="1" applyAlignment="1">
      <alignment horizontal="left" wrapText="1"/>
    </xf>
    <xf numFmtId="166" fontId="18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2CD1B239-B539-4F62-AFF6-5009557299B4}"/>
    <cellStyle name="Normal" xfId="0" builtinId="0"/>
    <cellStyle name="Normal 2" xfId="1" xr:uid="{B29CD669-7998-427D-9B1A-CF49205926D6}"/>
    <cellStyle name="Normal 3" xfId="3" xr:uid="{4AE2B283-7CE0-447D-82D4-6D1FDF8CE43B}"/>
    <cellStyle name="Normal 3 2" xfId="4" xr:uid="{24CBE9C5-24CE-4DCA-8E45-1A34F9BE5B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BB-4886-8341-9933BD07D4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B-4886-8341-9933BD07D4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1435</c:v>
                </c:pt>
                <c:pt idx="1">
                  <c:v>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BB-4886-8341-9933BD07D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E6-401A-9D2B-F84B433C14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E6-401A-9D2B-F84B433C14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E6-401A-9D2B-F84B433C141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</c:v>
                </c:pt>
                <c:pt idx="1">
                  <c:v>98</c:v>
                </c:pt>
                <c:pt idx="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E6-401A-9D2B-F84B433C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05-4E64-A122-C35E933EBE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05-4E64-A122-C35E933EBE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05-4E64-A122-C35E933EBE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17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5-4E64-A122-C35E933EB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33-46F2-9445-4A395163A3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33-46F2-9445-4A395163A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3-46F2-9445-4A395163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94-440B-8787-C88FCE577C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94-440B-8787-C88FCE577C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958</c:v>
                </c:pt>
                <c:pt idx="1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4-440B-8787-C88FCE577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556</c:v>
              </c:pt>
              <c:pt idx="1">
                <c:v>812</c:v>
              </c:pt>
              <c:pt idx="2">
                <c:v>11</c:v>
              </c:pt>
              <c:pt idx="3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EC31-4A59-BA66-87851F3AE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278</c:v>
              </c:pt>
              <c:pt idx="1">
                <c:v>576</c:v>
              </c:pt>
              <c:pt idx="2">
                <c:v>25</c:v>
              </c:pt>
              <c:pt idx="3">
                <c:v>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B6-4131-A1A3-139816616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13</c:v>
              </c:pt>
              <c:pt idx="2">
                <c:v>10</c:v>
              </c:pt>
              <c:pt idx="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5CEE-440E-BD56-E1459623A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24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87C2-4241-A938-436604E31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327</c:v>
              </c:pt>
              <c:pt idx="1">
                <c:v>1</c:v>
              </c:pt>
              <c:pt idx="2">
                <c:v>61</c:v>
              </c:pt>
              <c:pt idx="3">
                <c:v>4</c:v>
              </c:pt>
              <c:pt idx="4">
                <c:v>14</c:v>
              </c:pt>
              <c:pt idx="5">
                <c:v>15</c:v>
              </c:pt>
              <c:pt idx="6">
                <c:v>1</c:v>
              </c:pt>
              <c:pt idx="7">
                <c:v>15</c:v>
              </c:pt>
              <c:pt idx="8">
                <c:v>4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267-42E4-93DA-64D993258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54</c:v>
              </c:pt>
              <c:pt idx="1">
                <c:v>64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FEF3-4D22-BF5E-C65E3DF5B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35-401B-A0E8-530E10D243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35-401B-A0E8-530E10D243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B35-401B-A0E8-530E10D243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10</c:v>
                </c:pt>
                <c:pt idx="1">
                  <c:v>11</c:v>
                </c:pt>
                <c:pt idx="2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5-401B-A0E8-530E10D2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1828</c:v>
              </c:pt>
              <c:pt idx="1">
                <c:v>378</c:v>
              </c:pt>
              <c:pt idx="2">
                <c:v>384</c:v>
              </c:pt>
              <c:pt idx="3">
                <c:v>1265</c:v>
              </c:pt>
              <c:pt idx="4">
                <c:v>149</c:v>
              </c:pt>
              <c:pt idx="5">
                <c:v>269</c:v>
              </c:pt>
              <c:pt idx="6">
                <c:v>1198</c:v>
              </c:pt>
              <c:pt idx="7">
                <c:v>506</c:v>
              </c:pt>
            </c:numLit>
          </c:val>
          <c:extLst>
            <c:ext xmlns:c16="http://schemas.microsoft.com/office/drawing/2014/chart" uri="{C3380CC4-5D6E-409C-BE32-E72D297353CC}">
              <c16:uniqueId val="{00000000-2F45-4B09-9E1B-A6197CC4D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271</c:v>
              </c:pt>
              <c:pt idx="1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7ECF-4198-9379-B7783309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Aux!$H$2:$H$4</c:f>
              <c:strCache>
                <c:ptCount val="3"/>
                <c:pt idx="0">
                  <c:v>Drogas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199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D4B6-47E6-BE62-FEFEA65AF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131</c:v>
              </c:pt>
              <c:pt idx="1">
                <c:v>184</c:v>
              </c:pt>
              <c:pt idx="2">
                <c:v>391</c:v>
              </c:pt>
              <c:pt idx="3">
                <c:v>52</c:v>
              </c:pt>
              <c:pt idx="4">
                <c:v>97</c:v>
              </c:pt>
              <c:pt idx="5">
                <c:v>176</c:v>
              </c:pt>
              <c:pt idx="6">
                <c:v>59</c:v>
              </c:pt>
              <c:pt idx="7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FC0B-4348-B043-6ADAAC8DD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Libertad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</c:v>
              </c:pt>
              <c:pt idx="1">
                <c:v>174</c:v>
              </c:pt>
              <c:pt idx="2">
                <c:v>65</c:v>
              </c:pt>
              <c:pt idx="3">
                <c:v>80</c:v>
              </c:pt>
              <c:pt idx="4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A6C7-49F6-AF70-1ED146CEF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Violencia doméstica / género</c:v>
                </c:pt>
                <c:pt idx="1">
                  <c:v>Libertad sexual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6B-4770-9CE7-7E881CC7B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D95-483B-B564-609B3227A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6E-4668-9631-060EFC2A9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Administración Pública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64E0-40C8-A9ED-EAAE8BCA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7</c:v>
              </c:pt>
              <c:pt idx="4">
                <c:v>6</c:v>
              </c:pt>
              <c:pt idx="5">
                <c:v>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8E0-4F7C-9906-832A7C0A6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8F-45B8-9FB0-77A87042BB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8F-45B8-9FB0-77A87042BB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236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8F-45B8-9FB0-77A87042B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Aux!$O$2:$O$5</c:f>
              <c:strCache>
                <c:ptCount val="4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52</c:v>
              </c:pt>
              <c:pt idx="1">
                <c:v>92</c:v>
              </c:pt>
              <c:pt idx="2">
                <c:v>214</c:v>
              </c:pt>
              <c:pt idx="3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71F6-456D-B1F7-2784B6CE0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47-4B1E-8C82-DE12188EF0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47-4B1E-8C82-DE12188EF0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47-4B1E-8C82-DE12188EF0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47-4B1E-8C82-DE12188EF00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7-4B1E-8C82-DE12188EF0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47-4B1E-8C82-DE12188EF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A1-4676-9BE1-009E45BD2B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A1-4676-9BE1-009E45BD2B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A1-4676-9BE1-009E45BD2B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CA1-4676-9BE1-009E45BD2B8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CA1-4676-9BE1-009E45BD2B81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1-4676-9BE1-009E45BD2B8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1-4676-9BE1-009E45BD2B81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A1-4676-9BE1-009E45BD2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A1-4676-9BE1-009E45BD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188</c:v>
                </c:pt>
                <c:pt idx="1">
                  <c:v>4</c:v>
                </c:pt>
                <c:pt idx="2">
                  <c:v>63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4-4146-AF61-8261B8BA6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38</c:v>
                </c:pt>
                <c:pt idx="1">
                  <c:v>88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A-4168-80BB-2D52192BB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79</c:v>
                </c:pt>
                <c:pt idx="1">
                  <c:v>4</c:v>
                </c:pt>
                <c:pt idx="2">
                  <c:v>3</c:v>
                </c:pt>
                <c:pt idx="3">
                  <c:v>58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2-4DD3-834B-5311CD676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24</c:v>
                </c:pt>
                <c:pt idx="1">
                  <c:v>18</c:v>
                </c:pt>
                <c:pt idx="2">
                  <c:v>9</c:v>
                </c:pt>
                <c:pt idx="3">
                  <c:v>3</c:v>
                </c:pt>
                <c:pt idx="4">
                  <c:v>25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6-425B-B6AE-E49699322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F-4451-A0DB-D5248BCDC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62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1280-43FE-82CB-2A933638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Convivencia Familiar Educativa</c:v>
                </c:pt>
                <c:pt idx="5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44</c:v>
              </c:pt>
              <c:pt idx="2">
                <c:v>21</c:v>
              </c:pt>
              <c:pt idx="3">
                <c:v>4</c:v>
              </c:pt>
              <c:pt idx="4">
                <c:v>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6F-409C-B682-E3E9A64AD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49-4996-9302-FA854976BD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49-4996-9302-FA854976BD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241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9-4996-9302-FA854976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Acoso escolar</c:v>
                </c:pt>
                <c:pt idx="12">
                  <c:v>Contra la integridad moral</c:v>
                </c:pt>
                <c:pt idx="13">
                  <c:v>Odio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37</c:v>
              </c:pt>
              <c:pt idx="2">
                <c:v>9</c:v>
              </c:pt>
              <c:pt idx="3">
                <c:v>3</c:v>
              </c:pt>
              <c:pt idx="4">
                <c:v>6</c:v>
              </c:pt>
              <c:pt idx="5">
                <c:v>11</c:v>
              </c:pt>
              <c:pt idx="6">
                <c:v>18</c:v>
              </c:pt>
              <c:pt idx="7">
                <c:v>3</c:v>
              </c:pt>
              <c:pt idx="8">
                <c:v>8</c:v>
              </c:pt>
              <c:pt idx="9">
                <c:v>14</c:v>
              </c:pt>
              <c:pt idx="10">
                <c:v>1</c:v>
              </c:pt>
              <c:pt idx="11">
                <c:v>16</c:v>
              </c:pt>
              <c:pt idx="12">
                <c:v>3</c:v>
              </c:pt>
              <c:pt idx="13">
                <c:v>1</c:v>
              </c:pt>
              <c:pt idx="1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BD5-413D-BE9D-554FABCBF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4D-41AA-A62C-86C18EEE2A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4D-41AA-A62C-86C18EEE2A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4D-41AA-A62C-86C18EEE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A7-412E-A4C2-CE4C5BDD6F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A7-412E-A4C2-CE4C5BDD6F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A7-412E-A4C2-CE4C5BDD6F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A7-412E-A4C2-CE4C5BDD6F7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A7-412E-A4C2-CE4C5BDD6F7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3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EB6B-4B56-8DAB-D8331DF87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Aux!$R$2:$R$5</c:f>
              <c:strCache>
                <c:ptCount val="4"/>
                <c:pt idx="0">
                  <c:v>Ex Pareja de Hecho</c:v>
                </c:pt>
                <c:pt idx="1">
                  <c:v>Hijos</c:v>
                </c:pt>
                <c:pt idx="2">
                  <c:v>Nietos y otros descendientes</c:v>
                </c:pt>
                <c:pt idx="3">
                  <c:v>Otros parientes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F7-48DC-BCD6-18CA7202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1C-41FA-B082-BB132CA023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1C-41FA-B082-BB132CA023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95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1C-41FA-B082-BB132CA02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1B-4284-8B66-BFF034A5AA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1B-4284-8B66-BFF034A5AA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B1B-4284-8B66-BFF034A5AA1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B1B-4284-8B66-BFF034A5AA1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1B-4284-8B66-BFF034A5AA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</c:v>
                </c:pt>
                <c:pt idx="1">
                  <c:v>30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1B-4284-8B66-BFF034A5A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175</c:v>
              </c:pt>
              <c:pt idx="1">
                <c:v>38</c:v>
              </c:pt>
              <c:pt idx="2">
                <c:v>1</c:v>
              </c:pt>
              <c:pt idx="3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BFD3-4ABA-B358-43EA72CCB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98</c:v>
              </c:pt>
              <c:pt idx="1">
                <c:v>25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CD2A-4F07-9A4A-D1808F318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47-443F-BFE7-E5B8BD9B3E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47-443F-BFE7-E5B8BD9B3E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162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47-443F-BFE7-E5B8BD9B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FB-4654-9045-FC84981A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4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84-4D49-BDBB-09CF5C83C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10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12D-4C8E-8C70-F101876BF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5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ED7-4FB0-A95E-A70FD3C6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1FE-4FA5-BA3D-2FF64394F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80</c:v>
              </c:pt>
              <c:pt idx="2">
                <c:v>7</c:v>
              </c:pt>
              <c:pt idx="3">
                <c:v>3</c:v>
              </c:pt>
              <c:pt idx="4">
                <c:v>2</c:v>
              </c:pt>
              <c:pt idx="5">
                <c:v>49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D00-4FB0-A919-21D8178AE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140</c:v>
              </c:pt>
              <c:pt idx="1">
                <c:v>2</c:v>
              </c:pt>
              <c:pt idx="2">
                <c:v>8</c:v>
              </c:pt>
              <c:pt idx="3">
                <c:v>120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BB-4F55-950B-EB8F53921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86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2D71-4589-B12F-4CB4A8F03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48</c:v>
              </c:pt>
              <c:pt idx="1">
                <c:v>6</c:v>
              </c:pt>
              <c:pt idx="2">
                <c:v>4</c:v>
              </c:pt>
              <c:pt idx="3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C36F-42A8-9344-179A070ED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1F-4B10-B260-A284B75165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1F-4B10-B260-A284B75165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1F-4B10-B260-A284B7516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</c:v>
              </c:pt>
              <c:pt idx="1">
                <c:v>3</c:v>
              </c:pt>
              <c:pt idx="2">
                <c:v>1</c:v>
              </c:pt>
              <c:pt idx="3">
                <c:v>4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D861-4F62-A426-245D62B36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110</c:v>
              </c:pt>
              <c:pt idx="2">
                <c:v>1</c:v>
              </c:pt>
              <c:pt idx="3">
                <c:v>4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43D5-4C39-A9E5-466D44F65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C99-49FB-844B-12606366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57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2447-4B53-9D7C-83C409DE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E9E-4922-88D7-86CC55896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79E-490D-8E3D-7E458A057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02-4E78-9FB5-EDA2895038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02-4E78-9FB5-EDA2895038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24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2-4E78-9FB5-EDA289503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0B-4E2F-9FB3-14C32922D3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0B-4E2F-9FB3-14C32922D3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0B-4E2F-9FB3-14C32922D37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B-4E2F-9FB3-14C32922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56-40C2-A69B-06CA250F94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56-40C2-A69B-06CA250F94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87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56-40C2-A69B-06CA250F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FEE668F-7D82-4739-8F18-54BD55076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0306E89-90C5-444A-BCE0-7E79CDB0F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2B9F394-4062-42B4-8BFF-61D65F546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C9242E6-3A24-487D-B091-933EB8A2A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65BB075-A892-4537-9F32-6355DC309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38A6AF6-4AEB-48FD-967C-34CE828A7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24E1253-374B-4A12-AC26-920D2F468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9EFC43B-6197-4702-8AA0-16F251F84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18CF779-D506-4CC7-ABD3-F000EFFD6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6C141A4-AB3F-4D26-B384-ADC90B46A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8DA6E7C-1CB2-4CF1-B21B-90941B335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C6435D1-508C-40F2-A54F-845813FDC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831AD34-92D8-4D24-A135-C0968CFB8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5B2BCEA-DDF7-B835-BE3B-D31B18B92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282575</xdr:colOff>
      <xdr:row>6</xdr:row>
      <xdr:rowOff>101600</xdr:rowOff>
    </xdr:from>
    <xdr:to>
      <xdr:col>21</xdr:col>
      <xdr:colOff>536575</xdr:colOff>
      <xdr:row>17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EDA75BD-FC12-BE45-B3FB-873235575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142875</xdr:colOff>
      <xdr:row>8</xdr:row>
      <xdr:rowOff>63500</xdr:rowOff>
    </xdr:from>
    <xdr:to>
      <xdr:col>53</xdr:col>
      <xdr:colOff>34925</xdr:colOff>
      <xdr:row>17</xdr:row>
      <xdr:rowOff>104775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DD187B4-5437-5773-DBB3-FB3ED8C10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117475</xdr:colOff>
      <xdr:row>6</xdr:row>
      <xdr:rowOff>238125</xdr:rowOff>
    </xdr:from>
    <xdr:to>
      <xdr:col>59</xdr:col>
      <xdr:colOff>590550</xdr:colOff>
      <xdr:row>16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716A96F-43A9-D68A-B8DB-BD98DCCF3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69850</xdr:colOff>
      <xdr:row>7</xdr:row>
      <xdr:rowOff>82550</xdr:rowOff>
    </xdr:from>
    <xdr:to>
      <xdr:col>72</xdr:col>
      <xdr:colOff>9525</xdr:colOff>
      <xdr:row>18</xdr:row>
      <xdr:rowOff>50800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1D9B2E3-0CD2-B5EC-0545-C0B10A327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841375</xdr:colOff>
      <xdr:row>23</xdr:row>
      <xdr:rowOff>34925</xdr:rowOff>
    </xdr:from>
    <xdr:to>
      <xdr:col>70</xdr:col>
      <xdr:colOff>555625</xdr:colOff>
      <xdr:row>35</xdr:row>
      <xdr:rowOff>111125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A899849-6142-D283-A708-6D410F0BC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34934E1-9D57-343C-A5C5-1AB20369E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C3890A0-AA8F-9681-C24A-C732406ED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34F788B-393C-FFFF-A1D0-4B64B0A6A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F9B719D-1186-2B2A-8E14-D4691BC8E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34925</xdr:colOff>
      <xdr:row>3</xdr:row>
      <xdr:rowOff>34925</xdr:rowOff>
    </xdr:from>
    <xdr:to>
      <xdr:col>24</xdr:col>
      <xdr:colOff>2625725</xdr:colOff>
      <xdr:row>20</xdr:row>
      <xdr:rowOff>53975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AE135E2-5AC8-6511-D076-13744F328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3321050</xdr:colOff>
      <xdr:row>3</xdr:row>
      <xdr:rowOff>82550</xdr:rowOff>
    </xdr:from>
    <xdr:to>
      <xdr:col>29</xdr:col>
      <xdr:colOff>2482850</xdr:colOff>
      <xdr:row>20</xdr:row>
      <xdr:rowOff>101600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5139769-70EF-872B-1A65-74DD4F1CC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161925</xdr:colOff>
      <xdr:row>3</xdr:row>
      <xdr:rowOff>101600</xdr:rowOff>
    </xdr:from>
    <xdr:to>
      <xdr:col>34</xdr:col>
      <xdr:colOff>2924175</xdr:colOff>
      <xdr:row>20</xdr:row>
      <xdr:rowOff>120650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1493D19-B516-C8BE-B0BD-A4A8A3EBB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3346450</xdr:colOff>
      <xdr:row>3</xdr:row>
      <xdr:rowOff>44450</xdr:rowOff>
    </xdr:from>
    <xdr:to>
      <xdr:col>44</xdr:col>
      <xdr:colOff>2508250</xdr:colOff>
      <xdr:row>20</xdr:row>
      <xdr:rowOff>63500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49E612EC-9B66-438E-AEC1-A660BE5E7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177800</xdr:colOff>
      <xdr:row>3</xdr:row>
      <xdr:rowOff>44450</xdr:rowOff>
    </xdr:from>
    <xdr:to>
      <xdr:col>49</xdr:col>
      <xdr:colOff>2940050</xdr:colOff>
      <xdr:row>20</xdr:row>
      <xdr:rowOff>63500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DF238DB0-0007-78BC-69DB-93DE9D9B6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51</xdr:col>
      <xdr:colOff>123825</xdr:colOff>
      <xdr:row>3</xdr:row>
      <xdr:rowOff>101600</xdr:rowOff>
    </xdr:from>
    <xdr:to>
      <xdr:col>54</xdr:col>
      <xdr:colOff>2886075</xdr:colOff>
      <xdr:row>20</xdr:row>
      <xdr:rowOff>120650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CE8D6790-A43C-D566-401F-13F8EBF10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136525</xdr:colOff>
      <xdr:row>4</xdr:row>
      <xdr:rowOff>15875</xdr:rowOff>
    </xdr:from>
    <xdr:to>
      <xdr:col>59</xdr:col>
      <xdr:colOff>2927350</xdr:colOff>
      <xdr:row>21</xdr:row>
      <xdr:rowOff>34925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008068F8-D9DC-0547-D49E-4200051D6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17B75C-999C-445E-A3E6-A7D6E2B76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2DAFA1-9842-4119-BDA7-552A745DA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36B319-BC8C-4B05-9E61-3116F66B1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180358-3833-415D-AA02-8C6F7F494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810BD9-F656-42CD-879F-9DC0F13CA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5C5822C-6ACF-4CC4-AADF-9AE51285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359A29E-395A-45FF-AA03-DC6C67891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222250</xdr:colOff>
      <xdr:row>9</xdr:row>
      <xdr:rowOff>85725</xdr:rowOff>
    </xdr:from>
    <xdr:to>
      <xdr:col>14</xdr:col>
      <xdr:colOff>485775</xdr:colOff>
      <xdr:row>19</xdr:row>
      <xdr:rowOff>47625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903B24F9-DB52-955D-42F4-04E405043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F90E609A-8C77-1B78-B155-5C10AB5C8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796925</xdr:colOff>
      <xdr:row>11</xdr:row>
      <xdr:rowOff>123825</xdr:rowOff>
    </xdr:from>
    <xdr:to>
      <xdr:col>43</xdr:col>
      <xdr:colOff>257175</xdr:colOff>
      <xdr:row>35</xdr:row>
      <xdr:rowOff>19050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BB402BC6-6113-B60B-7A6F-4F4EE12A4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C2F16F6-FE50-4D5B-800C-1A36EB0B7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7059E5E-6967-45DF-9B45-94775384A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4" name="graficoVDomesticaCalificados">
          <a:extLst>
            <a:ext uri="{FF2B5EF4-FFF2-40B4-BE49-F238E27FC236}">
              <a16:creationId xmlns:a16="http://schemas.microsoft.com/office/drawing/2014/main" id="{8C7BA025-14DE-A272-0298-ECA794F21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3333750</xdr:colOff>
      <xdr:row>3</xdr:row>
      <xdr:rowOff>38100</xdr:rowOff>
    </xdr:from>
    <xdr:to>
      <xdr:col>22</xdr:col>
      <xdr:colOff>2495550</xdr:colOff>
      <xdr:row>22</xdr:row>
      <xdr:rowOff>82550</xdr:rowOff>
    </xdr:to>
    <xdr:graphicFrame macro="">
      <xdr:nvGraphicFramePr>
        <xdr:cNvPr id="5" name="graficoVDomesticaParentesco">
          <a:extLst>
            <a:ext uri="{FF2B5EF4-FFF2-40B4-BE49-F238E27FC236}">
              <a16:creationId xmlns:a16="http://schemas.microsoft.com/office/drawing/2014/main" id="{48C5E00F-C1AE-8099-DCB2-F8F3C6B51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60FBC14-0632-4C47-B859-945A4CC79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64B7A24-D9D1-4523-AB47-2B99148AF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DF48F1C-8832-15B6-8272-BB104DCE9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B15964A-16C2-3394-5134-0E6392FAB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84B40B5-018B-4FE8-ADD7-53C52D052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67BEBDC-6356-49E2-829D-366150BAB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A403A7E-A529-13D6-7E5E-4B4370578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974243B-AF5F-9306-76CB-2A459C7BF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C09B693-2511-52F5-0454-866143029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2F34ED3-2F57-1EC4-E127-B5619B686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3413125</xdr:colOff>
      <xdr:row>3</xdr:row>
      <xdr:rowOff>66675</xdr:rowOff>
    </xdr:from>
    <xdr:to>
      <xdr:col>24</xdr:col>
      <xdr:colOff>2365375</xdr:colOff>
      <xdr:row>19</xdr:row>
      <xdr:rowOff>123825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2104F2D-9A12-80B6-A3AA-4F2E7A62F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A7556A8-3DF4-0490-32D4-6A1F70A80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49DF374-858D-D4CF-37C3-ECA5C95E5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104775</xdr:colOff>
      <xdr:row>3</xdr:row>
      <xdr:rowOff>95250</xdr:rowOff>
    </xdr:from>
    <xdr:to>
      <xdr:col>14</xdr:col>
      <xdr:colOff>2857500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C231C37-F816-21B5-008A-EF63DA73D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139700</xdr:colOff>
      <xdr:row>3</xdr:row>
      <xdr:rowOff>95250</xdr:rowOff>
    </xdr:from>
    <xdr:to>
      <xdr:col>19</xdr:col>
      <xdr:colOff>2720975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07D10A0-514F-D73D-54F4-6C4DA5878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3</xdr:row>
      <xdr:rowOff>95250</xdr:rowOff>
    </xdr:from>
    <xdr:to>
      <xdr:col>24</xdr:col>
      <xdr:colOff>2752725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2C0FE3D-4320-7F8F-4E6D-ECDF0A157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3540125</xdr:colOff>
      <xdr:row>3</xdr:row>
      <xdr:rowOff>19050</xdr:rowOff>
    </xdr:from>
    <xdr:to>
      <xdr:col>59</xdr:col>
      <xdr:colOff>2530475</xdr:colOff>
      <xdr:row>19</xdr:row>
      <xdr:rowOff>76200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4DC847EA-6923-AD4A-325F-8AA2FC4A4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B0B0F5D-0EC0-3A5B-BBEF-1ACEC2DDD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A41035A-C79C-0B89-4BC4-6B64AAAA2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B4B184C-3C95-6D77-2762-CB4FE7029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111F3C0-FAB3-CA55-A721-8F1D4CC61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12.42578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3" t="s">
        <v>0</v>
      </c>
      <c r="B1" s="184"/>
      <c r="C1" s="185"/>
    </row>
    <row r="2" spans="1:6" x14ac:dyDescent="0.25">
      <c r="A2" s="183"/>
      <c r="B2" s="184"/>
      <c r="C2" s="185"/>
    </row>
    <row r="3" spans="1:6" x14ac:dyDescent="0.25">
      <c r="A3" s="1"/>
    </row>
    <row r="5" spans="1:6" x14ac:dyDescent="0.25">
      <c r="A5" s="186" t="s">
        <v>1</v>
      </c>
      <c r="B5" s="186"/>
      <c r="C5" s="186"/>
      <c r="D5" s="186"/>
      <c r="E5" s="186"/>
      <c r="F5" s="186"/>
    </row>
    <row r="6" spans="1:6" x14ac:dyDescent="0.25">
      <c r="A6" s="186"/>
      <c r="B6" s="186"/>
      <c r="C6" s="186"/>
      <c r="D6" s="186"/>
      <c r="E6" s="186"/>
      <c r="F6" s="186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MXuLvirU8m8ISu3rUsorydY7BqTrBhmQMDldW1AL/sZI+hLbgpksDT+obG5867/BlXGNGp4ReIZgkEzoQSso7w==" saltValue="JfomVnj3DyIRQuI1KmfEK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6"/>
      <c r="C5" s="12">
        <v>0</v>
      </c>
      <c r="D5" s="12">
        <v>0</v>
      </c>
      <c r="E5" s="21">
        <v>0</v>
      </c>
    </row>
    <row r="6" spans="1:5" x14ac:dyDescent="0.25">
      <c r="A6" s="20" t="s">
        <v>1205</v>
      </c>
      <c r="B6" s="16"/>
      <c r="C6" s="12">
        <v>1</v>
      </c>
      <c r="D6" s="12">
        <v>0</v>
      </c>
      <c r="E6" s="21">
        <v>0</v>
      </c>
    </row>
    <row r="7" spans="1:5" x14ac:dyDescent="0.25">
      <c r="A7" s="20" t="s">
        <v>1206</v>
      </c>
      <c r="B7" s="16"/>
      <c r="C7" s="12">
        <v>0</v>
      </c>
      <c r="D7" s="12">
        <v>0</v>
      </c>
      <c r="E7" s="21">
        <v>0</v>
      </c>
    </row>
    <row r="8" spans="1:5" x14ac:dyDescent="0.25">
      <c r="A8" s="20" t="s">
        <v>1207</v>
      </c>
      <c r="B8" s="16"/>
      <c r="C8" s="12">
        <v>1</v>
      </c>
      <c r="D8" s="12">
        <v>0</v>
      </c>
      <c r="E8" s="21">
        <v>1</v>
      </c>
    </row>
    <row r="9" spans="1:5" x14ac:dyDescent="0.25">
      <c r="A9" s="20" t="s">
        <v>615</v>
      </c>
      <c r="B9" s="16"/>
      <c r="C9" s="12">
        <v>0</v>
      </c>
      <c r="D9" s="12">
        <v>0</v>
      </c>
      <c r="E9" s="21">
        <v>0</v>
      </c>
    </row>
    <row r="10" spans="1:5" x14ac:dyDescent="0.25">
      <c r="A10" s="20" t="s">
        <v>1208</v>
      </c>
      <c r="B10" s="16"/>
      <c r="C10" s="12">
        <v>1</v>
      </c>
      <c r="D10" s="12">
        <v>1</v>
      </c>
      <c r="E10" s="21">
        <v>1</v>
      </c>
    </row>
    <row r="11" spans="1:5" x14ac:dyDescent="0.25">
      <c r="A11" s="201" t="s">
        <v>956</v>
      </c>
      <c r="B11" s="202"/>
      <c r="C11" s="28">
        <v>3</v>
      </c>
      <c r="D11" s="28">
        <v>1</v>
      </c>
      <c r="E11" s="28">
        <v>2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6"/>
      <c r="C14" s="21">
        <v>1</v>
      </c>
    </row>
    <row r="15" spans="1:5" x14ac:dyDescent="0.25">
      <c r="A15" s="20" t="s">
        <v>1211</v>
      </c>
      <c r="B15" s="16"/>
      <c r="C15" s="21">
        <v>0</v>
      </c>
    </row>
    <row r="16" spans="1:5" x14ac:dyDescent="0.25">
      <c r="A16" s="20" t="s">
        <v>1212</v>
      </c>
      <c r="B16" s="16"/>
      <c r="C16" s="21">
        <v>0</v>
      </c>
    </row>
    <row r="17" spans="1:3" x14ac:dyDescent="0.25">
      <c r="A17" s="201" t="s">
        <v>956</v>
      </c>
      <c r="B17" s="202"/>
      <c r="C17" s="28">
        <v>1</v>
      </c>
    </row>
    <row r="18" spans="1:3" x14ac:dyDescent="0.25">
      <c r="A18" s="15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6"/>
      <c r="C21" s="21">
        <v>6</v>
      </c>
    </row>
    <row r="22" spans="1:3" x14ac:dyDescent="0.25">
      <c r="A22" s="20" t="s">
        <v>1205</v>
      </c>
      <c r="B22" s="16"/>
      <c r="C22" s="21">
        <v>2</v>
      </c>
    </row>
    <row r="23" spans="1:3" x14ac:dyDescent="0.25">
      <c r="A23" s="20" t="s">
        <v>1206</v>
      </c>
      <c r="B23" s="16"/>
      <c r="C23" s="21">
        <v>1</v>
      </c>
    </row>
    <row r="24" spans="1:3" x14ac:dyDescent="0.25">
      <c r="A24" s="20" t="s">
        <v>1207</v>
      </c>
      <c r="B24" s="16"/>
      <c r="C24" s="21">
        <v>7</v>
      </c>
    </row>
    <row r="25" spans="1:3" x14ac:dyDescent="0.25">
      <c r="A25" s="20" t="s">
        <v>615</v>
      </c>
      <c r="B25" s="16"/>
      <c r="C25" s="21">
        <v>26</v>
      </c>
    </row>
    <row r="26" spans="1:3" x14ac:dyDescent="0.25">
      <c r="A26" s="20" t="s">
        <v>1208</v>
      </c>
      <c r="B26" s="16"/>
      <c r="C26" s="21">
        <v>16</v>
      </c>
    </row>
    <row r="27" spans="1:3" x14ac:dyDescent="0.25">
      <c r="A27" s="201" t="s">
        <v>956</v>
      </c>
      <c r="B27" s="202"/>
      <c r="C27" s="28">
        <v>58</v>
      </c>
    </row>
    <row r="28" spans="1:3" x14ac:dyDescent="0.25">
      <c r="A28" s="15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6"/>
      <c r="C31" s="21">
        <v>1</v>
      </c>
    </row>
    <row r="32" spans="1:3" x14ac:dyDescent="0.25">
      <c r="A32" s="20" t="s">
        <v>1049</v>
      </c>
      <c r="B32" s="16"/>
      <c r="C32" s="21">
        <v>1</v>
      </c>
    </row>
    <row r="33" spans="1:3" x14ac:dyDescent="0.25">
      <c r="A33" s="20" t="s">
        <v>1214</v>
      </c>
      <c r="B33" s="16"/>
      <c r="C33" s="21">
        <v>57</v>
      </c>
    </row>
    <row r="34" spans="1:3" x14ac:dyDescent="0.25">
      <c r="A34" s="20" t="s">
        <v>1147</v>
      </c>
      <c r="B34" s="16"/>
      <c r="C34" s="21">
        <v>0</v>
      </c>
    </row>
    <row r="35" spans="1:3" x14ac:dyDescent="0.25">
      <c r="A35" s="20" t="s">
        <v>1215</v>
      </c>
      <c r="B35" s="16"/>
      <c r="C35" s="21">
        <v>16</v>
      </c>
    </row>
    <row r="36" spans="1:3" x14ac:dyDescent="0.25">
      <c r="A36" s="20" t="s">
        <v>1051</v>
      </c>
      <c r="B36" s="16"/>
      <c r="C36" s="21">
        <v>0</v>
      </c>
    </row>
    <row r="37" spans="1:3" x14ac:dyDescent="0.25">
      <c r="A37" s="20" t="s">
        <v>1052</v>
      </c>
      <c r="B37" s="16"/>
      <c r="C37" s="21">
        <v>0</v>
      </c>
    </row>
    <row r="38" spans="1:3" x14ac:dyDescent="0.25">
      <c r="A38" s="20" t="s">
        <v>1110</v>
      </c>
      <c r="B38" s="16"/>
      <c r="C38" s="21">
        <v>0</v>
      </c>
    </row>
    <row r="39" spans="1:3" x14ac:dyDescent="0.25">
      <c r="A39" s="20" t="s">
        <v>1111</v>
      </c>
      <c r="B39" s="16"/>
      <c r="C39" s="21">
        <v>0</v>
      </c>
    </row>
    <row r="40" spans="1:3" x14ac:dyDescent="0.25">
      <c r="A40" s="201" t="s">
        <v>956</v>
      </c>
      <c r="B40" s="202"/>
      <c r="C40" s="28">
        <v>75</v>
      </c>
    </row>
    <row r="41" spans="1:3" x14ac:dyDescent="0.25">
      <c r="A41" s="15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6"/>
      <c r="C44" s="21">
        <v>0</v>
      </c>
    </row>
    <row r="45" spans="1:3" x14ac:dyDescent="0.25">
      <c r="A45" s="20" t="s">
        <v>1205</v>
      </c>
      <c r="B45" s="16"/>
      <c r="C45" s="21">
        <v>0</v>
      </c>
    </row>
    <row r="46" spans="1:3" x14ac:dyDescent="0.25">
      <c r="A46" s="20" t="s">
        <v>1206</v>
      </c>
      <c r="B46" s="16"/>
      <c r="C46" s="21">
        <v>1</v>
      </c>
    </row>
    <row r="47" spans="1:3" x14ac:dyDescent="0.25">
      <c r="A47" s="20" t="s">
        <v>1207</v>
      </c>
      <c r="B47" s="16"/>
      <c r="C47" s="21">
        <v>5</v>
      </c>
    </row>
    <row r="48" spans="1:3" x14ac:dyDescent="0.25">
      <c r="A48" s="20" t="s">
        <v>615</v>
      </c>
      <c r="B48" s="16"/>
      <c r="C48" s="21">
        <v>2</v>
      </c>
    </row>
    <row r="49" spans="1:3" x14ac:dyDescent="0.25">
      <c r="A49" s="20" t="s">
        <v>1208</v>
      </c>
      <c r="B49" s="16"/>
      <c r="C49" s="21">
        <v>5</v>
      </c>
    </row>
    <row r="50" spans="1:3" x14ac:dyDescent="0.25">
      <c r="A50" s="201" t="s">
        <v>956</v>
      </c>
      <c r="B50" s="202"/>
      <c r="C50" s="28">
        <v>13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7" t="s">
        <v>1204</v>
      </c>
      <c r="B53" s="11" t="s">
        <v>79</v>
      </c>
      <c r="C53" s="21">
        <v>1</v>
      </c>
    </row>
    <row r="54" spans="1:3" x14ac:dyDescent="0.25">
      <c r="A54" s="189"/>
      <c r="B54" s="11" t="s">
        <v>82</v>
      </c>
      <c r="C54" s="21">
        <v>0</v>
      </c>
    </row>
    <row r="55" spans="1:3" x14ac:dyDescent="0.25">
      <c r="A55" s="187" t="s">
        <v>1205</v>
      </c>
      <c r="B55" s="11" t="s">
        <v>79</v>
      </c>
      <c r="C55" s="21">
        <v>0</v>
      </c>
    </row>
    <row r="56" spans="1:3" x14ac:dyDescent="0.25">
      <c r="A56" s="189"/>
      <c r="B56" s="11" t="s">
        <v>82</v>
      </c>
      <c r="C56" s="21">
        <v>0</v>
      </c>
    </row>
    <row r="57" spans="1:3" x14ac:dyDescent="0.25">
      <c r="A57" s="187" t="s">
        <v>1206</v>
      </c>
      <c r="B57" s="11" t="s">
        <v>79</v>
      </c>
      <c r="C57" s="21">
        <v>0</v>
      </c>
    </row>
    <row r="58" spans="1:3" x14ac:dyDescent="0.25">
      <c r="A58" s="189"/>
      <c r="B58" s="11" t="s">
        <v>82</v>
      </c>
      <c r="C58" s="21">
        <v>0</v>
      </c>
    </row>
    <row r="59" spans="1:3" x14ac:dyDescent="0.25">
      <c r="A59" s="187" t="s">
        <v>1207</v>
      </c>
      <c r="B59" s="11" t="s">
        <v>79</v>
      </c>
      <c r="C59" s="21">
        <v>2</v>
      </c>
    </row>
    <row r="60" spans="1:3" x14ac:dyDescent="0.25">
      <c r="A60" s="189"/>
      <c r="B60" s="11" t="s">
        <v>82</v>
      </c>
      <c r="C60" s="21">
        <v>1</v>
      </c>
    </row>
    <row r="61" spans="1:3" x14ac:dyDescent="0.25">
      <c r="A61" s="187" t="s">
        <v>615</v>
      </c>
      <c r="B61" s="11" t="s">
        <v>79</v>
      </c>
      <c r="C61" s="21">
        <v>2</v>
      </c>
    </row>
    <row r="62" spans="1:3" x14ac:dyDescent="0.25">
      <c r="A62" s="189"/>
      <c r="B62" s="11" t="s">
        <v>82</v>
      </c>
      <c r="C62" s="21">
        <v>1</v>
      </c>
    </row>
    <row r="63" spans="1:3" x14ac:dyDescent="0.25">
      <c r="A63" s="187" t="s">
        <v>1208</v>
      </c>
      <c r="B63" s="11" t="s">
        <v>79</v>
      </c>
      <c r="C63" s="21">
        <v>2</v>
      </c>
    </row>
    <row r="64" spans="1:3" x14ac:dyDescent="0.25">
      <c r="A64" s="189"/>
      <c r="B64" s="11" t="s">
        <v>82</v>
      </c>
      <c r="C64" s="21">
        <v>0</v>
      </c>
    </row>
    <row r="65" spans="1:3" x14ac:dyDescent="0.25">
      <c r="A65" s="201" t="s">
        <v>956</v>
      </c>
      <c r="B65" s="202"/>
      <c r="C65" s="28">
        <v>9</v>
      </c>
    </row>
    <row r="66" spans="1:3" x14ac:dyDescent="0.25">
      <c r="A66" s="17"/>
    </row>
  </sheetData>
  <sheetProtection algorithmName="SHA-512" hashValue="t2SMkyY4vJXSML8KtfpcMXLZPhOE5HwJ0+i/7RNNmmUyR2uJO06qD0gmnDhy9jCGhf5V7ykH7dTt5VWfUIotug==" saltValue="8c8O8xqvZF6G5KNvPQ6zY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3.5703125" bestFit="1" customWidth="1"/>
    <col min="4" max="4" width="8.85546875" bestFit="1" customWidth="1"/>
    <col min="5" max="5" width="10.5703125" bestFit="1" customWidth="1"/>
    <col min="6" max="6" width="9.71093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ht="22.5" x14ac:dyDescent="0.25">
      <c r="A5" s="190" t="s">
        <v>1222</v>
      </c>
      <c r="B5" s="31" t="s">
        <v>1223</v>
      </c>
      <c r="C5" s="14"/>
      <c r="D5" s="14"/>
      <c r="E5" s="14"/>
      <c r="F5" s="35"/>
    </row>
    <row r="6" spans="1:6" x14ac:dyDescent="0.25">
      <c r="A6" s="192"/>
      <c r="B6" s="31" t="s">
        <v>1224</v>
      </c>
      <c r="C6" s="14"/>
      <c r="D6" s="14"/>
      <c r="E6" s="14"/>
      <c r="F6" s="35"/>
    </row>
    <row r="7" spans="1:6" x14ac:dyDescent="0.25">
      <c r="A7" s="10" t="s">
        <v>1225</v>
      </c>
      <c r="B7" s="31" t="s">
        <v>1226</v>
      </c>
      <c r="C7" s="14"/>
      <c r="D7" s="14"/>
      <c r="E7" s="14"/>
      <c r="F7" s="35"/>
    </row>
    <row r="8" spans="1:6" ht="22.5" x14ac:dyDescent="0.25">
      <c r="A8" s="190" t="s">
        <v>1227</v>
      </c>
      <c r="B8" s="31" t="s">
        <v>1228</v>
      </c>
      <c r="C8" s="14"/>
      <c r="D8" s="14"/>
      <c r="E8" s="14"/>
      <c r="F8" s="35"/>
    </row>
    <row r="9" spans="1:6" x14ac:dyDescent="0.25">
      <c r="A9" s="191"/>
      <c r="B9" s="31" t="s">
        <v>1229</v>
      </c>
      <c r="C9" s="14"/>
      <c r="D9" s="14"/>
      <c r="E9" s="14"/>
      <c r="F9" s="35"/>
    </row>
    <row r="10" spans="1:6" ht="22.5" x14ac:dyDescent="0.25">
      <c r="A10" s="192"/>
      <c r="B10" s="31" t="s">
        <v>1230</v>
      </c>
      <c r="C10" s="12">
        <v>4</v>
      </c>
      <c r="D10" s="12">
        <v>14</v>
      </c>
      <c r="E10" s="12">
        <v>2</v>
      </c>
      <c r="F10" s="21">
        <v>0</v>
      </c>
    </row>
    <row r="11" spans="1:6" ht="22.5" x14ac:dyDescent="0.25">
      <c r="A11" s="190" t="s">
        <v>1231</v>
      </c>
      <c r="B11" s="31" t="s">
        <v>1232</v>
      </c>
      <c r="C11" s="14"/>
      <c r="D11" s="14"/>
      <c r="E11" s="14"/>
      <c r="F11" s="35"/>
    </row>
    <row r="12" spans="1:6" x14ac:dyDescent="0.25">
      <c r="A12" s="191"/>
      <c r="B12" s="31" t="s">
        <v>1233</v>
      </c>
      <c r="C12" s="14"/>
      <c r="D12" s="14"/>
      <c r="E12" s="14"/>
      <c r="F12" s="35"/>
    </row>
    <row r="13" spans="1:6" ht="22.5" x14ac:dyDescent="0.25">
      <c r="A13" s="192"/>
      <c r="B13" s="31" t="s">
        <v>1234</v>
      </c>
      <c r="C13" s="14"/>
      <c r="D13" s="14"/>
      <c r="E13" s="14"/>
      <c r="F13" s="35"/>
    </row>
    <row r="14" spans="1:6" ht="22.5" x14ac:dyDescent="0.25">
      <c r="A14" s="10" t="s">
        <v>1235</v>
      </c>
      <c r="B14" s="31" t="s">
        <v>1236</v>
      </c>
      <c r="C14" s="14"/>
      <c r="D14" s="14"/>
      <c r="E14" s="14"/>
      <c r="F14" s="35"/>
    </row>
    <row r="15" spans="1:6" x14ac:dyDescent="0.25">
      <c r="A15" s="190" t="s">
        <v>1237</v>
      </c>
      <c r="B15" s="31" t="s">
        <v>1238</v>
      </c>
      <c r="C15" s="12">
        <v>13</v>
      </c>
      <c r="D15" s="12">
        <v>45</v>
      </c>
      <c r="E15" s="12">
        <v>22</v>
      </c>
      <c r="F15" s="21">
        <v>0</v>
      </c>
    </row>
    <row r="16" spans="1:6" x14ac:dyDescent="0.25">
      <c r="A16" s="191"/>
      <c r="B16" s="31" t="s">
        <v>1239</v>
      </c>
      <c r="C16" s="14"/>
      <c r="D16" s="14"/>
      <c r="E16" s="14"/>
      <c r="F16" s="35"/>
    </row>
    <row r="17" spans="1:6" x14ac:dyDescent="0.25">
      <c r="A17" s="191"/>
      <c r="B17" s="31" t="s">
        <v>1240</v>
      </c>
      <c r="C17" s="12">
        <v>1</v>
      </c>
      <c r="D17" s="12">
        <v>0</v>
      </c>
      <c r="E17" s="12">
        <v>0</v>
      </c>
      <c r="F17" s="21">
        <v>0</v>
      </c>
    </row>
    <row r="18" spans="1:6" x14ac:dyDescent="0.25">
      <c r="A18" s="191"/>
      <c r="B18" s="31" t="s">
        <v>1241</v>
      </c>
      <c r="C18" s="14"/>
      <c r="D18" s="14"/>
      <c r="E18" s="14"/>
      <c r="F18" s="35"/>
    </row>
    <row r="19" spans="1:6" ht="22.5" x14ac:dyDescent="0.25">
      <c r="A19" s="192"/>
      <c r="B19" s="31" t="s">
        <v>1242</v>
      </c>
      <c r="C19" s="12">
        <v>2</v>
      </c>
      <c r="D19" s="12">
        <v>0</v>
      </c>
      <c r="E19" s="12">
        <v>0</v>
      </c>
      <c r="F19" s="21">
        <v>0</v>
      </c>
    </row>
    <row r="20" spans="1:6" x14ac:dyDescent="0.25">
      <c r="A20" s="10" t="s">
        <v>1243</v>
      </c>
      <c r="B20" s="31" t="s">
        <v>1244</v>
      </c>
      <c r="C20" s="14"/>
      <c r="D20" s="14"/>
      <c r="E20" s="14"/>
      <c r="F20" s="35"/>
    </row>
    <row r="21" spans="1:6" x14ac:dyDescent="0.25">
      <c r="A21" s="10" t="s">
        <v>1245</v>
      </c>
      <c r="B21" s="31" t="s">
        <v>1246</v>
      </c>
      <c r="C21" s="14"/>
      <c r="D21" s="14"/>
      <c r="E21" s="14"/>
      <c r="F21" s="35"/>
    </row>
    <row r="22" spans="1:6" x14ac:dyDescent="0.25">
      <c r="A22" s="201" t="s">
        <v>956</v>
      </c>
      <c r="B22" s="202"/>
      <c r="C22" s="28">
        <v>20</v>
      </c>
      <c r="D22" s="28">
        <v>59</v>
      </c>
      <c r="E22" s="28">
        <v>24</v>
      </c>
      <c r="F22" s="28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6"/>
      <c r="C25" s="21">
        <v>0</v>
      </c>
    </row>
    <row r="26" spans="1:6" x14ac:dyDescent="0.25">
      <c r="A26" s="20" t="s">
        <v>114</v>
      </c>
      <c r="B26" s="16"/>
      <c r="C26" s="21">
        <v>0</v>
      </c>
    </row>
    <row r="27" spans="1:6" x14ac:dyDescent="0.25">
      <c r="A27" s="20" t="s">
        <v>1080</v>
      </c>
      <c r="B27" s="16"/>
      <c r="C27" s="21">
        <v>0</v>
      </c>
    </row>
    <row r="28" spans="1:6" x14ac:dyDescent="0.25">
      <c r="A28" s="201" t="s">
        <v>956</v>
      </c>
      <c r="B28" s="202"/>
      <c r="C28" s="28">
        <v>0</v>
      </c>
    </row>
    <row r="29" spans="1:6" x14ac:dyDescent="0.25">
      <c r="A29" s="15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6"/>
      <c r="C32" s="21">
        <v>3</v>
      </c>
    </row>
    <row r="33" spans="1:3" x14ac:dyDescent="0.25">
      <c r="A33" s="20" t="s">
        <v>1249</v>
      </c>
      <c r="B33" s="16"/>
      <c r="C33" s="21">
        <v>21</v>
      </c>
    </row>
    <row r="34" spans="1:3" x14ac:dyDescent="0.25">
      <c r="A34" s="20" t="s">
        <v>82</v>
      </c>
      <c r="B34" s="16"/>
      <c r="C34" s="21">
        <v>16</v>
      </c>
    </row>
    <row r="35" spans="1:3" x14ac:dyDescent="0.25">
      <c r="A35" s="201" t="s">
        <v>956</v>
      </c>
      <c r="B35" s="202"/>
      <c r="C35" s="28">
        <v>40</v>
      </c>
    </row>
    <row r="36" spans="1:3" x14ac:dyDescent="0.25">
      <c r="A36" s="15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6"/>
      <c r="C39" s="21">
        <v>104</v>
      </c>
    </row>
    <row r="40" spans="1:3" x14ac:dyDescent="0.25">
      <c r="A40" s="20" t="s">
        <v>1252</v>
      </c>
      <c r="B40" s="16"/>
      <c r="C40" s="21">
        <v>25</v>
      </c>
    </row>
    <row r="41" spans="1:3" x14ac:dyDescent="0.25">
      <c r="A41" s="201" t="s">
        <v>956</v>
      </c>
      <c r="B41" s="202"/>
      <c r="C41" s="28">
        <v>129</v>
      </c>
    </row>
    <row r="42" spans="1:3" x14ac:dyDescent="0.25">
      <c r="A42" s="17"/>
    </row>
  </sheetData>
  <sheetProtection algorithmName="SHA-512" hashValue="LP9zFjHpIjIUW7o9Oeybd5yIZ+UWyYuxsBhKp0VLXO5SO5X1DhSz0pVQFM/UD1HzNDKz7ZsXd4gAhvFxCYiNNQ==" saltValue="aKpEIkT/6hfMAmbLfm27J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0" t="s">
        <v>1264</v>
      </c>
      <c r="B6" s="31" t="s">
        <v>1265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191"/>
      <c r="B7" s="31" t="s">
        <v>1048</v>
      </c>
      <c r="C7" s="38">
        <v>0</v>
      </c>
      <c r="D7" s="38">
        <v>0</v>
      </c>
      <c r="E7" s="38">
        <v>6</v>
      </c>
      <c r="F7" s="38">
        <v>1</v>
      </c>
      <c r="G7" s="38">
        <v>0</v>
      </c>
      <c r="H7" s="38">
        <v>8</v>
      </c>
      <c r="I7" s="38">
        <v>0</v>
      </c>
      <c r="J7" s="38">
        <v>0</v>
      </c>
      <c r="K7" s="38">
        <v>0</v>
      </c>
      <c r="L7" s="39">
        <v>0</v>
      </c>
    </row>
    <row r="8" spans="1:12" x14ac:dyDescent="0.25">
      <c r="A8" s="191"/>
      <c r="B8" s="31" t="s">
        <v>1266</v>
      </c>
      <c r="C8" s="38">
        <v>0</v>
      </c>
      <c r="D8" s="38">
        <v>0</v>
      </c>
      <c r="E8" s="38">
        <v>2</v>
      </c>
      <c r="F8" s="38">
        <v>1</v>
      </c>
      <c r="G8" s="38">
        <v>0</v>
      </c>
      <c r="H8" s="38">
        <v>2</v>
      </c>
      <c r="I8" s="38">
        <v>0</v>
      </c>
      <c r="J8" s="38">
        <v>0</v>
      </c>
      <c r="K8" s="38">
        <v>0</v>
      </c>
      <c r="L8" s="39">
        <v>0</v>
      </c>
    </row>
    <row r="9" spans="1:12" x14ac:dyDescent="0.25">
      <c r="A9" s="192"/>
      <c r="B9" s="31" t="s">
        <v>1267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2</v>
      </c>
      <c r="I9" s="38">
        <v>0</v>
      </c>
      <c r="J9" s="38">
        <v>0</v>
      </c>
      <c r="K9" s="38">
        <v>0</v>
      </c>
      <c r="L9" s="39">
        <v>0</v>
      </c>
    </row>
    <row r="10" spans="1:12" x14ac:dyDescent="0.25">
      <c r="A10" s="190" t="s">
        <v>1268</v>
      </c>
      <c r="B10" s="31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191"/>
      <c r="B11" s="31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191"/>
      <c r="B12" s="31" t="s">
        <v>1271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2</v>
      </c>
      <c r="I12" s="38">
        <v>0</v>
      </c>
      <c r="J12" s="38">
        <v>0</v>
      </c>
      <c r="K12" s="38">
        <v>0</v>
      </c>
      <c r="L12" s="39">
        <v>0</v>
      </c>
    </row>
    <row r="13" spans="1:12" x14ac:dyDescent="0.25">
      <c r="A13" s="191"/>
      <c r="B13" s="31" t="s">
        <v>1272</v>
      </c>
      <c r="C13" s="38">
        <v>0</v>
      </c>
      <c r="D13" s="38">
        <v>0</v>
      </c>
      <c r="E13" s="38">
        <v>1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191"/>
      <c r="B14" s="31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191"/>
      <c r="B15" s="31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191"/>
      <c r="B16" s="31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191"/>
      <c r="B17" s="31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191"/>
      <c r="B18" s="31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191"/>
      <c r="B19" s="31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191"/>
      <c r="B20" s="31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191"/>
      <c r="B21" s="31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191"/>
      <c r="B22" s="31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191"/>
      <c r="B23" s="31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191"/>
      <c r="B24" s="31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191"/>
      <c r="B25" s="31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191"/>
      <c r="B26" s="31" t="s">
        <v>1285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</row>
    <row r="27" spans="1:12" x14ac:dyDescent="0.25">
      <c r="A27" s="191"/>
      <c r="B27" s="31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191"/>
      <c r="B28" s="31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191"/>
      <c r="B29" s="31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191"/>
      <c r="B30" s="31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191"/>
      <c r="B31" s="31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191"/>
      <c r="B32" s="31" t="s">
        <v>1291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191"/>
      <c r="B33" s="31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191"/>
      <c r="B34" s="31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191"/>
      <c r="B35" s="31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191"/>
      <c r="B36" s="31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191"/>
      <c r="B37" s="31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191"/>
      <c r="B38" s="31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191"/>
      <c r="B39" s="31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191"/>
      <c r="B40" s="31" t="s">
        <v>1299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191"/>
      <c r="B41" s="31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191"/>
      <c r="B42" s="31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191"/>
      <c r="B43" s="31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191"/>
      <c r="B44" s="31" t="s">
        <v>1303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1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191"/>
      <c r="B45" s="31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191"/>
      <c r="B46" s="31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191"/>
      <c r="B47" s="31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191"/>
      <c r="B48" s="31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191"/>
      <c r="B49" s="31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191"/>
      <c r="B50" s="31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191"/>
      <c r="B51" s="31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191"/>
      <c r="B52" s="31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191"/>
      <c r="B53" s="31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191"/>
      <c r="B54" s="31" t="s">
        <v>1313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191"/>
      <c r="B55" s="31" t="s">
        <v>1314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191"/>
      <c r="B56" s="31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191"/>
      <c r="B57" s="31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191"/>
      <c r="B58" s="31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191"/>
      <c r="B59" s="31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191"/>
      <c r="B60" s="31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191"/>
      <c r="B61" s="31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191"/>
      <c r="B62" s="31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191"/>
      <c r="B63" s="31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191"/>
      <c r="B64" s="31" t="s">
        <v>1323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191"/>
      <c r="B65" s="31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191"/>
      <c r="B66" s="31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191"/>
      <c r="B67" s="31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191"/>
      <c r="B68" s="31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191"/>
      <c r="B69" s="31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191"/>
      <c r="B70" s="31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191"/>
      <c r="B71" s="31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191"/>
      <c r="B72" s="31" t="s">
        <v>1331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191"/>
      <c r="B73" s="31" t="s">
        <v>1332</v>
      </c>
      <c r="C73" s="38">
        <v>0</v>
      </c>
      <c r="D73" s="38">
        <v>0</v>
      </c>
      <c r="E73" s="38">
        <v>0</v>
      </c>
      <c r="F73" s="38">
        <v>1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191"/>
      <c r="B74" s="31" t="s">
        <v>1333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191"/>
      <c r="B75" s="31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191"/>
      <c r="B76" s="31" t="s">
        <v>1335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191"/>
      <c r="B77" s="31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191"/>
      <c r="B78" s="31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191"/>
      <c r="B79" s="31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191"/>
      <c r="B80" s="31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191"/>
      <c r="B81" s="31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25">
      <c r="A82" s="191"/>
      <c r="B82" s="31" t="s">
        <v>1341</v>
      </c>
      <c r="C82" s="38">
        <v>0</v>
      </c>
      <c r="D82" s="38">
        <v>0</v>
      </c>
      <c r="E82" s="38">
        <v>3</v>
      </c>
      <c r="F82" s="38">
        <v>0</v>
      </c>
      <c r="G82" s="38">
        <v>0</v>
      </c>
      <c r="H82" s="38">
        <v>3</v>
      </c>
      <c r="I82" s="38">
        <v>0</v>
      </c>
      <c r="J82" s="38">
        <v>0</v>
      </c>
      <c r="K82" s="38">
        <v>0</v>
      </c>
      <c r="L82" s="39">
        <v>0</v>
      </c>
    </row>
    <row r="83" spans="1:12" x14ac:dyDescent="0.25">
      <c r="A83" s="191"/>
      <c r="B83" s="31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191"/>
      <c r="B84" s="31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191"/>
      <c r="B85" s="31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191"/>
      <c r="B86" s="31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191"/>
      <c r="B87" s="31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191"/>
      <c r="B88" s="31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191"/>
      <c r="B89" s="31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191"/>
      <c r="B90" s="31" t="s">
        <v>1349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191"/>
      <c r="B91" s="31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191"/>
      <c r="B92" s="31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191"/>
      <c r="B93" s="31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191"/>
      <c r="B94" s="31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191"/>
      <c r="B95" s="31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191"/>
      <c r="B96" s="31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191"/>
      <c r="B97" s="31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191"/>
      <c r="B98" s="31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191"/>
      <c r="B99" s="31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191"/>
      <c r="B100" s="31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191"/>
      <c r="B101" s="31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191"/>
      <c r="B102" s="31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191"/>
      <c r="B103" s="31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191"/>
      <c r="B104" s="31" t="s">
        <v>1363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25">
      <c r="A105" s="191"/>
      <c r="B105" s="31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191"/>
      <c r="B106" s="31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191"/>
      <c r="B107" s="31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191"/>
      <c r="B108" s="31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191"/>
      <c r="B109" s="31" t="s">
        <v>1368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191"/>
      <c r="B110" s="31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191"/>
      <c r="B111" s="31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191"/>
      <c r="B112" s="31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191"/>
      <c r="B113" s="31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191"/>
      <c r="B114" s="31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191"/>
      <c r="B115" s="31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191"/>
      <c r="B116" s="31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191"/>
      <c r="B117" s="31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191"/>
      <c r="B118" s="31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191"/>
      <c r="B119" s="31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191"/>
      <c r="B120" s="31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191"/>
      <c r="B121" s="31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191"/>
      <c r="B122" s="31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191"/>
      <c r="B123" s="31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191"/>
      <c r="B124" s="31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191"/>
      <c r="B125" s="31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191"/>
      <c r="B126" s="31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191"/>
      <c r="B127" s="31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191"/>
      <c r="B128" s="31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191"/>
      <c r="B129" s="31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191"/>
      <c r="B130" s="31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191"/>
      <c r="B131" s="31" t="s">
        <v>1390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25">
      <c r="A132" s="191"/>
      <c r="B132" s="31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191"/>
      <c r="B133" s="31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191"/>
      <c r="B134" s="31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191"/>
      <c r="B135" s="31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191"/>
      <c r="B136" s="31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191"/>
      <c r="B137" s="31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191"/>
      <c r="B138" s="31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191"/>
      <c r="B139" s="31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191"/>
      <c r="B140" s="31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191"/>
      <c r="B141" s="31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191"/>
      <c r="B142" s="31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191"/>
      <c r="B143" s="31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191"/>
      <c r="B144" s="31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191"/>
      <c r="B145" s="31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191"/>
      <c r="B146" s="31" t="s">
        <v>1405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191"/>
      <c r="B147" s="31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191"/>
      <c r="B148" s="31" t="s">
        <v>1407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25">
      <c r="A149" s="191"/>
      <c r="B149" s="31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191"/>
      <c r="B150" s="31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191"/>
      <c r="B151" s="31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191"/>
      <c r="B152" s="31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191"/>
      <c r="B153" s="31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191"/>
      <c r="B154" s="31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191"/>
      <c r="B155" s="31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191"/>
      <c r="B156" s="31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191"/>
      <c r="B157" s="31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191"/>
      <c r="B158" s="31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191"/>
      <c r="B159" s="31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191"/>
      <c r="B160" s="31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191"/>
      <c r="B161" s="31" t="s">
        <v>1420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191"/>
      <c r="B162" s="31" t="s">
        <v>1421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191"/>
      <c r="B163" s="31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191"/>
      <c r="B164" s="31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191"/>
      <c r="B165" s="31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191"/>
      <c r="B166" s="31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191"/>
      <c r="B167" s="31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191"/>
      <c r="B168" s="31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191"/>
      <c r="B169" s="31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191"/>
      <c r="B170" s="31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191"/>
      <c r="B171" s="31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191"/>
      <c r="B172" s="31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191"/>
      <c r="B173" s="31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191"/>
      <c r="B174" s="31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191"/>
      <c r="B175" s="31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191"/>
      <c r="B176" s="31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191"/>
      <c r="B177" s="31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191"/>
      <c r="B178" s="31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191"/>
      <c r="B179" s="31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191"/>
      <c r="B180" s="31" t="s">
        <v>1439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9">
        <v>0</v>
      </c>
    </row>
    <row r="181" spans="1:12" x14ac:dyDescent="0.25">
      <c r="A181" s="191"/>
      <c r="B181" s="31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191"/>
      <c r="B182" s="31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191"/>
      <c r="B183" s="31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191"/>
      <c r="B184" s="31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191"/>
      <c r="B185" s="31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191"/>
      <c r="B186" s="31" t="s">
        <v>1445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191"/>
      <c r="B187" s="31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191"/>
      <c r="B188" s="31" t="s">
        <v>1447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25">
      <c r="A189" s="191"/>
      <c r="B189" s="31" t="s">
        <v>1448</v>
      </c>
      <c r="C189" s="38">
        <v>0</v>
      </c>
      <c r="D189" s="38">
        <v>0</v>
      </c>
      <c r="E189" s="38">
        <v>4</v>
      </c>
      <c r="F189" s="38">
        <v>0</v>
      </c>
      <c r="G189" s="38">
        <v>0</v>
      </c>
      <c r="H189" s="38">
        <v>3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25">
      <c r="A190" s="191"/>
      <c r="B190" s="31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191"/>
      <c r="B191" s="31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191"/>
      <c r="B192" s="31" t="s">
        <v>1451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191"/>
      <c r="B193" s="31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191"/>
      <c r="B194" s="31" t="s">
        <v>1453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191"/>
      <c r="B195" s="31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191"/>
      <c r="B196" s="31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191"/>
      <c r="B197" s="31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191"/>
      <c r="B198" s="31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191"/>
      <c r="B199" s="31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191"/>
      <c r="B200" s="31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191"/>
      <c r="B201" s="31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191"/>
      <c r="B202" s="31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191"/>
      <c r="B203" s="31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191"/>
      <c r="B204" s="31" t="s">
        <v>1463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25">
      <c r="A205" s="191"/>
      <c r="B205" s="31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191"/>
      <c r="B206" s="31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191"/>
      <c r="B207" s="31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191"/>
      <c r="B208" s="31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191"/>
      <c r="B209" s="31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191"/>
      <c r="B210" s="31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191"/>
      <c r="B211" s="31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191"/>
      <c r="B212" s="31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191"/>
      <c r="B213" s="31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191"/>
      <c r="B214" s="31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191"/>
      <c r="B215" s="31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191"/>
      <c r="B216" s="31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191"/>
      <c r="B217" s="31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191"/>
      <c r="B218" s="31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191"/>
      <c r="B219" s="31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191"/>
      <c r="B220" s="31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191"/>
      <c r="B221" s="31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191"/>
      <c r="B222" s="31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191"/>
      <c r="B223" s="31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191"/>
      <c r="B224" s="31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191"/>
      <c r="B225" s="31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191"/>
      <c r="B226" s="31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191"/>
      <c r="B227" s="31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191"/>
      <c r="B228" s="31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191"/>
      <c r="B229" s="31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25">
      <c r="A230" s="191"/>
      <c r="B230" s="31" t="s">
        <v>1489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191"/>
      <c r="B231" s="31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191"/>
      <c r="B232" s="31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191"/>
      <c r="B233" s="31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191"/>
      <c r="B234" s="31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191"/>
      <c r="B235" s="31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191"/>
      <c r="B236" s="31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191"/>
      <c r="B237" s="31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191"/>
      <c r="B238" s="31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191"/>
      <c r="B239" s="31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191"/>
      <c r="B240" s="31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191"/>
      <c r="B241" s="31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191"/>
      <c r="B242" s="31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191"/>
      <c r="B243" s="31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191"/>
      <c r="B244" s="31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191"/>
      <c r="B245" s="31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191"/>
      <c r="B246" s="31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191"/>
      <c r="B247" s="31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191"/>
      <c r="B248" s="31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191"/>
      <c r="B249" s="31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191"/>
      <c r="B250" s="31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191"/>
      <c r="B251" s="31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191"/>
      <c r="B252" s="31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191"/>
      <c r="B253" s="31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191"/>
      <c r="B254" s="31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191"/>
      <c r="B255" s="31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191"/>
      <c r="B256" s="31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191"/>
      <c r="B257" s="31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191"/>
      <c r="B258" s="31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191"/>
      <c r="B259" s="31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191"/>
      <c r="B260" s="31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192"/>
      <c r="B261" s="31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190" t="s">
        <v>1521</v>
      </c>
      <c r="B262" s="31" t="s">
        <v>1522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191"/>
      <c r="B263" s="31" t="s">
        <v>1523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1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191"/>
      <c r="B264" s="31" t="s">
        <v>1524</v>
      </c>
      <c r="C264" s="38">
        <v>0</v>
      </c>
      <c r="D264" s="38">
        <v>0</v>
      </c>
      <c r="E264" s="38">
        <v>5</v>
      </c>
      <c r="F264" s="38">
        <v>0</v>
      </c>
      <c r="G264" s="38">
        <v>0</v>
      </c>
      <c r="H264" s="38">
        <v>4</v>
      </c>
      <c r="I264" s="38">
        <v>0</v>
      </c>
      <c r="J264" s="38">
        <v>0</v>
      </c>
      <c r="K264" s="38">
        <v>0</v>
      </c>
      <c r="L264" s="39">
        <v>0</v>
      </c>
    </row>
    <row r="265" spans="1:12" x14ac:dyDescent="0.25">
      <c r="A265" s="191"/>
      <c r="B265" s="31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191"/>
      <c r="B266" s="31" t="s">
        <v>1526</v>
      </c>
      <c r="C266" s="38">
        <v>0</v>
      </c>
      <c r="D266" s="38">
        <v>0</v>
      </c>
      <c r="E266" s="38">
        <v>1</v>
      </c>
      <c r="F266" s="38">
        <v>0</v>
      </c>
      <c r="G266" s="38">
        <v>0</v>
      </c>
      <c r="H266" s="38">
        <v>1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191"/>
      <c r="B267" s="31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191"/>
      <c r="B268" s="31" t="s">
        <v>1528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191"/>
      <c r="B269" s="31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191"/>
      <c r="B270" s="31" t="s">
        <v>1530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191"/>
      <c r="B271" s="31" t="s">
        <v>1531</v>
      </c>
      <c r="C271" s="38">
        <v>0</v>
      </c>
      <c r="D271" s="38">
        <v>0</v>
      </c>
      <c r="E271" s="38">
        <v>1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191"/>
      <c r="B272" s="31" t="s">
        <v>1532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25">
      <c r="A273" s="191"/>
      <c r="B273" s="31" t="s">
        <v>967</v>
      </c>
      <c r="C273" s="38">
        <v>0</v>
      </c>
      <c r="D273" s="38">
        <v>0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25">
      <c r="A274" s="191"/>
      <c r="B274" s="31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191"/>
      <c r="B275" s="31" t="s">
        <v>1534</v>
      </c>
      <c r="C275" s="38">
        <v>0</v>
      </c>
      <c r="D275" s="38">
        <v>0</v>
      </c>
      <c r="E275" s="38">
        <v>0</v>
      </c>
      <c r="F275" s="38">
        <v>1</v>
      </c>
      <c r="G275" s="38">
        <v>0</v>
      </c>
      <c r="H275" s="38">
        <v>0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25">
      <c r="A276" s="191"/>
      <c r="B276" s="31" t="s">
        <v>1535</v>
      </c>
      <c r="C276" s="38">
        <v>0</v>
      </c>
      <c r="D276" s="38">
        <v>0</v>
      </c>
      <c r="E276" s="38">
        <v>0</v>
      </c>
      <c r="F276" s="38">
        <v>0</v>
      </c>
      <c r="G276" s="38">
        <v>0</v>
      </c>
      <c r="H276" s="38">
        <v>2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191"/>
      <c r="B277" s="31" t="s">
        <v>1536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191"/>
      <c r="B278" s="31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191"/>
      <c r="B279" s="31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191"/>
      <c r="B280" s="31" t="s">
        <v>1539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25">
      <c r="A281" s="191"/>
      <c r="B281" s="31" t="s">
        <v>1540</v>
      </c>
      <c r="C281" s="38">
        <v>0</v>
      </c>
      <c r="D281" s="38">
        <v>0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191"/>
      <c r="B282" s="31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191"/>
      <c r="B283" s="31" t="s">
        <v>1542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191"/>
      <c r="B284" s="31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191"/>
      <c r="B285" s="31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191"/>
      <c r="B286" s="31" t="s">
        <v>1545</v>
      </c>
      <c r="C286" s="38">
        <v>0</v>
      </c>
      <c r="D286" s="38">
        <v>0</v>
      </c>
      <c r="E286" s="38">
        <v>0</v>
      </c>
      <c r="F286" s="38">
        <v>0</v>
      </c>
      <c r="G286" s="38">
        <v>0</v>
      </c>
      <c r="H286" s="38">
        <v>1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191"/>
      <c r="B287" s="31" t="s">
        <v>926</v>
      </c>
      <c r="C287" s="38">
        <v>0</v>
      </c>
      <c r="D287" s="38">
        <v>0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25">
      <c r="A288" s="191"/>
      <c r="B288" s="31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191"/>
      <c r="B289" s="31" t="s">
        <v>1546</v>
      </c>
      <c r="C289" s="38">
        <v>0</v>
      </c>
      <c r="D289" s="38">
        <v>0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191"/>
      <c r="B290" s="31" t="s">
        <v>1547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191"/>
      <c r="B291" s="31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191"/>
      <c r="B292" s="31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191"/>
      <c r="B293" s="31" t="s">
        <v>1550</v>
      </c>
      <c r="C293" s="38">
        <v>0</v>
      </c>
      <c r="D293" s="38">
        <v>0</v>
      </c>
      <c r="E293" s="38">
        <v>1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192"/>
      <c r="B294" s="31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190" t="s">
        <v>1552</v>
      </c>
      <c r="B295" s="31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191"/>
      <c r="B296" s="31" t="s">
        <v>1554</v>
      </c>
      <c r="C296" s="38">
        <v>0</v>
      </c>
      <c r="D296" s="38">
        <v>0</v>
      </c>
      <c r="E296" s="38">
        <v>1</v>
      </c>
      <c r="F296" s="38">
        <v>0</v>
      </c>
      <c r="G296" s="38">
        <v>0</v>
      </c>
      <c r="H296" s="38">
        <v>5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191"/>
      <c r="B297" s="31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191"/>
      <c r="B298" s="31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191"/>
      <c r="B299" s="31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1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191"/>
      <c r="B300" s="31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191"/>
      <c r="B301" s="31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191"/>
      <c r="B302" s="31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191"/>
      <c r="B303" s="31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191"/>
      <c r="B304" s="31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191"/>
      <c r="B305" s="31" t="s">
        <v>1563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2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191"/>
      <c r="B306" s="31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1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191"/>
      <c r="B307" s="31" t="s">
        <v>980</v>
      </c>
      <c r="C307" s="38">
        <v>0</v>
      </c>
      <c r="D307" s="38">
        <v>0</v>
      </c>
      <c r="E307" s="38">
        <v>7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191"/>
      <c r="B308" s="31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191"/>
      <c r="B309" s="31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191"/>
      <c r="B310" s="31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192"/>
      <c r="B311" s="31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W1ogsqS2VBDOpC7Y9kpwghyxBKNbINiNbWwq+ItuVrct+3DcyUQWTGy4Qnx4RddlCCvio6VQFNgXgSMXE2Bx3w==" saltValue="sUvhrkSQ/CYksCXEWUnZi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4.42578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0" t="s">
        <v>1570</v>
      </c>
    </row>
    <row r="4" spans="1:5" ht="22.5" x14ac:dyDescent="0.25">
      <c r="A4" s="33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0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1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1"/>
      <c r="B7" s="11" t="s">
        <v>1574</v>
      </c>
      <c r="C7" s="12">
        <v>0</v>
      </c>
      <c r="D7" s="12">
        <v>0</v>
      </c>
      <c r="E7" s="13">
        <v>0</v>
      </c>
    </row>
    <row r="8" spans="1:5" x14ac:dyDescent="0.25">
      <c r="A8" s="191"/>
      <c r="B8" s="11" t="s">
        <v>1575</v>
      </c>
      <c r="C8" s="12">
        <v>11</v>
      </c>
      <c r="D8" s="12">
        <v>1</v>
      </c>
      <c r="E8" s="13">
        <v>10</v>
      </c>
    </row>
    <row r="9" spans="1:5" x14ac:dyDescent="0.25">
      <c r="A9" s="191"/>
      <c r="B9" s="11" t="s">
        <v>1576</v>
      </c>
      <c r="C9" s="12">
        <v>0</v>
      </c>
      <c r="D9" s="12">
        <v>0</v>
      </c>
      <c r="E9" s="13">
        <v>0</v>
      </c>
    </row>
    <row r="10" spans="1:5" x14ac:dyDescent="0.25">
      <c r="A10" s="191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1"/>
      <c r="B11" s="11" t="s">
        <v>1578</v>
      </c>
      <c r="C11" s="12">
        <v>0</v>
      </c>
      <c r="D11" s="12">
        <v>3</v>
      </c>
      <c r="E11" s="13">
        <v>-1</v>
      </c>
    </row>
    <row r="12" spans="1:5" x14ac:dyDescent="0.25">
      <c r="A12" s="191"/>
      <c r="B12" s="11" t="s">
        <v>1579</v>
      </c>
      <c r="C12" s="12">
        <v>0</v>
      </c>
      <c r="D12" s="12">
        <v>22</v>
      </c>
      <c r="E12" s="13">
        <v>-1</v>
      </c>
    </row>
    <row r="13" spans="1:5" x14ac:dyDescent="0.25">
      <c r="A13" s="191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25">
      <c r="A14" s="191"/>
      <c r="B14" s="11" t="s">
        <v>1581</v>
      </c>
      <c r="C14" s="12">
        <v>0</v>
      </c>
      <c r="D14" s="12">
        <v>0</v>
      </c>
      <c r="E14" s="13">
        <v>0</v>
      </c>
    </row>
    <row r="15" spans="1:5" x14ac:dyDescent="0.25">
      <c r="A15" s="191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2"/>
      <c r="B16" s="11" t="s">
        <v>111</v>
      </c>
      <c r="C16" s="12">
        <v>3</v>
      </c>
      <c r="D16" s="12">
        <v>12</v>
      </c>
      <c r="E16" s="13">
        <v>-0.75</v>
      </c>
    </row>
    <row r="17" spans="1:1" x14ac:dyDescent="0.25">
      <c r="A17" s="17"/>
    </row>
  </sheetData>
  <sheetProtection algorithmName="SHA-512" hashValue="FyLicc/V3ViPrPyuU5O225CJnXyvfp5azswFKeN2uRZ928OgJbpAeJrNVl3MNoZnmU0oMoSB4y0IJ4DMKCSdkA==" saltValue="lngg0QOFkLVvFDs7OFNiO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140625" bestFit="1" customWidth="1"/>
    <col min="4" max="4" width="7.4257812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71</v>
      </c>
      <c r="E5" s="13">
        <v>-1</v>
      </c>
    </row>
    <row r="6" spans="1:5" x14ac:dyDescent="0.25">
      <c r="A6" s="10" t="s">
        <v>1587</v>
      </c>
      <c r="B6" s="11" t="s">
        <v>1588</v>
      </c>
      <c r="C6" s="12">
        <v>179</v>
      </c>
      <c r="D6" s="12">
        <v>0</v>
      </c>
      <c r="E6" s="13">
        <v>0</v>
      </c>
    </row>
    <row r="7" spans="1:5" ht="22.5" x14ac:dyDescent="0.25">
      <c r="A7" s="10" t="s">
        <v>1589</v>
      </c>
      <c r="B7" s="11" t="s">
        <v>1590</v>
      </c>
      <c r="C7" s="12">
        <v>61</v>
      </c>
      <c r="D7" s="12">
        <v>39</v>
      </c>
      <c r="E7" s="13">
        <v>0.56410256410256399</v>
      </c>
    </row>
    <row r="8" spans="1:5" ht="22.5" x14ac:dyDescent="0.25">
      <c r="A8" s="10" t="s">
        <v>1591</v>
      </c>
      <c r="B8" s="11" t="s">
        <v>1592</v>
      </c>
      <c r="C8" s="12">
        <v>0</v>
      </c>
      <c r="D8" s="12">
        <v>0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2">
        <v>9</v>
      </c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1597</v>
      </c>
      <c r="B11" s="16"/>
      <c r="C11" s="12">
        <v>31</v>
      </c>
      <c r="D11" s="12">
        <v>55</v>
      </c>
      <c r="E11" s="13">
        <v>-0.43636363636363601</v>
      </c>
    </row>
    <row r="12" spans="1:5" x14ac:dyDescent="0.25">
      <c r="A12" s="10" t="s">
        <v>1598</v>
      </c>
      <c r="B12" s="16"/>
      <c r="C12" s="12">
        <v>70</v>
      </c>
      <c r="D12" s="12">
        <v>66</v>
      </c>
      <c r="E12" s="13">
        <v>6.0606060606060601E-2</v>
      </c>
    </row>
    <row r="13" spans="1:5" x14ac:dyDescent="0.25">
      <c r="A13" s="190" t="s">
        <v>1599</v>
      </c>
      <c r="B13" s="11" t="s">
        <v>1600</v>
      </c>
      <c r="C13" s="12">
        <v>0</v>
      </c>
      <c r="D13" s="12">
        <v>3</v>
      </c>
      <c r="E13" s="13">
        <v>-1</v>
      </c>
    </row>
    <row r="14" spans="1:5" x14ac:dyDescent="0.25">
      <c r="A14" s="192"/>
      <c r="B14" s="11" t="s">
        <v>1601</v>
      </c>
      <c r="C14" s="12">
        <v>2</v>
      </c>
      <c r="D14" s="12">
        <v>0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7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25">
      <c r="A18" s="188"/>
      <c r="B18" s="11" t="s">
        <v>1605</v>
      </c>
      <c r="C18" s="12">
        <v>84</v>
      </c>
      <c r="D18" s="12">
        <v>99</v>
      </c>
      <c r="E18" s="21">
        <v>0</v>
      </c>
    </row>
    <row r="19" spans="1:5" x14ac:dyDescent="0.25">
      <c r="A19" s="188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88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88"/>
      <c r="B21" s="11" t="s">
        <v>1608</v>
      </c>
      <c r="C21" s="12">
        <v>0</v>
      </c>
      <c r="D21" s="12">
        <v>0</v>
      </c>
      <c r="E21" s="21">
        <v>0</v>
      </c>
    </row>
    <row r="22" spans="1:5" x14ac:dyDescent="0.25">
      <c r="A22" s="188"/>
      <c r="B22" s="11" t="s">
        <v>983</v>
      </c>
      <c r="C22" s="12">
        <v>87</v>
      </c>
      <c r="D22" s="12">
        <v>100</v>
      </c>
      <c r="E22" s="21">
        <v>0</v>
      </c>
    </row>
    <row r="23" spans="1:5" x14ac:dyDescent="0.25">
      <c r="A23" s="188"/>
      <c r="B23" s="11" t="s">
        <v>1609</v>
      </c>
      <c r="C23" s="12">
        <v>0</v>
      </c>
      <c r="D23" s="12">
        <v>0</v>
      </c>
      <c r="E23" s="21">
        <v>0</v>
      </c>
    </row>
    <row r="24" spans="1:5" x14ac:dyDescent="0.25">
      <c r="A24" s="188"/>
      <c r="B24" s="11" t="s">
        <v>1610</v>
      </c>
      <c r="C24" s="12">
        <v>0</v>
      </c>
      <c r="D24" s="12">
        <v>0</v>
      </c>
      <c r="E24" s="21">
        <v>0</v>
      </c>
    </row>
    <row r="25" spans="1:5" x14ac:dyDescent="0.25">
      <c r="A25" s="188"/>
      <c r="B25" s="11" t="s">
        <v>1611</v>
      </c>
      <c r="C25" s="12">
        <v>1</v>
      </c>
      <c r="D25" s="12">
        <v>2</v>
      </c>
      <c r="E25" s="21">
        <v>0</v>
      </c>
    </row>
    <row r="26" spans="1:5" x14ac:dyDescent="0.25">
      <c r="A26" s="188"/>
      <c r="B26" s="11" t="s">
        <v>1612</v>
      </c>
      <c r="C26" s="12">
        <v>69</v>
      </c>
      <c r="D26" s="12">
        <v>609</v>
      </c>
      <c r="E26" s="21">
        <v>0</v>
      </c>
    </row>
    <row r="27" spans="1:5" x14ac:dyDescent="0.25">
      <c r="A27" s="188"/>
      <c r="B27" s="11" t="s">
        <v>1613</v>
      </c>
      <c r="C27" s="12">
        <v>14</v>
      </c>
      <c r="D27" s="12">
        <v>22</v>
      </c>
      <c r="E27" s="21">
        <v>0</v>
      </c>
    </row>
    <row r="28" spans="1:5" x14ac:dyDescent="0.25">
      <c r="A28" s="188"/>
      <c r="B28" s="11" t="s">
        <v>1614</v>
      </c>
      <c r="C28" s="12">
        <v>121</v>
      </c>
      <c r="D28" s="12">
        <v>206</v>
      </c>
      <c r="E28" s="21">
        <v>0</v>
      </c>
    </row>
    <row r="29" spans="1:5" x14ac:dyDescent="0.25">
      <c r="A29" s="188"/>
      <c r="B29" s="11" t="s">
        <v>1615</v>
      </c>
      <c r="C29" s="12">
        <v>192</v>
      </c>
      <c r="D29" s="12">
        <v>260</v>
      </c>
      <c r="E29" s="21">
        <v>61</v>
      </c>
    </row>
    <row r="30" spans="1:5" x14ac:dyDescent="0.25">
      <c r="A30" s="189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XOOnM8EftD7sra8EgqyR7amQubdFCmNQL6r7ONDFPeeI3ZSJEO58jw8ZKLQFjPERM+UKaH6ml1NbkFC1hSTA4w==" saltValue="8cijNWYBtYrFqcfaLlRhm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8AB2-4E9E-4F5B-9EE7-9669BF0E25C2}"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0" customWidth="1"/>
    <col min="2" max="2" width="4.42578125" style="100" customWidth="1"/>
    <col min="3" max="3" width="18.5703125" style="100" customWidth="1"/>
    <col min="4" max="4" width="36.42578125" style="100" customWidth="1"/>
    <col min="5" max="5" width="18.5703125" style="100" customWidth="1"/>
    <col min="6" max="6" width="7.42578125" style="100" customWidth="1"/>
    <col min="7" max="7" width="2.570312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5703125" style="100" customWidth="1"/>
    <col min="17" max="17" width="11.42578125" style="100"/>
    <col min="18" max="19" width="12.85546875" style="100" customWidth="1"/>
    <col min="20" max="23" width="11.42578125" style="100"/>
    <col min="24" max="24" width="2.5703125" style="100" customWidth="1"/>
    <col min="25" max="25" width="6.425781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5703125" style="100" customWidth="1"/>
    <col min="33" max="38" width="11.42578125" style="100"/>
    <col min="39" max="39" width="14.5703125" style="100" customWidth="1"/>
    <col min="40" max="40" width="2.5703125" style="100" customWidth="1"/>
    <col min="41" max="41" width="11.42578125" style="100"/>
    <col min="42" max="44" width="19.42578125" style="100" customWidth="1"/>
    <col min="45" max="45" width="14.85546875" style="100" customWidth="1"/>
    <col min="46" max="46" width="2.570312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5703125" style="100" customWidth="1"/>
    <col min="56" max="56" width="11.42578125" style="100"/>
    <col min="57" max="59" width="13.85546875" style="100" customWidth="1"/>
    <col min="60" max="60" width="11.42578125" style="100"/>
    <col min="61" max="61" width="19.42578125" style="100" customWidth="1"/>
    <col min="62" max="62" width="2.570312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5703125" style="100" customWidth="1"/>
    <col min="70" max="70" width="6.5703125" style="100" customWidth="1"/>
    <col min="71" max="71" width="9" style="100" customWidth="1"/>
    <col min="72" max="73" width="6.140625" style="100" customWidth="1"/>
    <col min="74" max="74" width="6.5703125" style="100" customWidth="1"/>
    <col min="75" max="75" width="2.570312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5703125" style="100" customWidth="1"/>
    <col min="83" max="83" width="17" style="100" customWidth="1"/>
    <col min="84" max="85" width="21.140625" style="100" customWidth="1"/>
    <col min="86" max="88" width="11.42578125" style="100"/>
    <col min="89" max="89" width="2.5703125" style="100" customWidth="1"/>
    <col min="90" max="90" width="15.140625" style="100" customWidth="1"/>
    <col min="91" max="91" width="8.425781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2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2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6074</v>
      </c>
      <c r="D7" s="118">
        <f>SUM(DatosGenerales!C15:C19)</f>
        <v>1435</v>
      </c>
      <c r="E7" s="117">
        <f>SUM(DatosGenerales!C12:C14)</f>
        <v>4847</v>
      </c>
      <c r="I7" s="119">
        <f>DatosGenerales!C31</f>
        <v>319</v>
      </c>
      <c r="J7" s="118">
        <f>DatosGenerales!C32</f>
        <v>10</v>
      </c>
      <c r="K7" s="117">
        <f>SUM(DatosGenerales!C33:C34)</f>
        <v>11</v>
      </c>
      <c r="L7" s="118">
        <f>DatosGenerales!C36</f>
        <v>278</v>
      </c>
      <c r="M7" s="117">
        <f>DatosGenerales!C95</f>
        <v>236</v>
      </c>
      <c r="N7" s="120">
        <f>L7-M7</f>
        <v>42</v>
      </c>
      <c r="O7" s="120"/>
      <c r="Q7" s="119">
        <f>DatosGenerales!C36</f>
        <v>278</v>
      </c>
      <c r="R7" s="118">
        <f>DatosGenerales!C49</f>
        <v>576</v>
      </c>
      <c r="S7" s="118">
        <f>DatosGenerales!C50</f>
        <v>25</v>
      </c>
      <c r="T7" s="118">
        <f>DatosGenerales!C62</f>
        <v>7</v>
      </c>
      <c r="U7" s="118">
        <f>DatosGenerales!C78</f>
        <v>1</v>
      </c>
      <c r="V7" s="121">
        <f>SUM(Q7:U7)</f>
        <v>887</v>
      </c>
      <c r="Z7" s="119">
        <f>SUM(DatosGenerales!C106,DatosGenerales!C107,DatosGenerales!C109)</f>
        <v>241</v>
      </c>
      <c r="AA7" s="118">
        <f>SUM(DatosGenerales!C108,DatosGenerales!C110)</f>
        <v>65</v>
      </c>
      <c r="AB7" s="118">
        <f>DatosGenerales!C106</f>
        <v>162</v>
      </c>
      <c r="AC7" s="121">
        <f>DatosGenerales!C107</f>
        <v>58</v>
      </c>
      <c r="AH7" s="119">
        <f>SUM(DatosGenerales!C115,DatosGenerales!C116,DatosGenerales!C118)</f>
        <v>24</v>
      </c>
      <c r="AI7" s="118">
        <f>SUM(DatosGenerales!C117,DatosGenerales!C119)</f>
        <v>12</v>
      </c>
      <c r="AJ7" s="118">
        <f>DatosGenerales!C115</f>
        <v>15</v>
      </c>
      <c r="AK7" s="121">
        <f>DatosGenerales!C116</f>
        <v>6</v>
      </c>
      <c r="AP7" s="119">
        <f>SUM(DatosGenerales!C135:C136)</f>
        <v>25</v>
      </c>
      <c r="AQ7" s="118">
        <f>SUM(DatosGenerales!C137:C138)</f>
        <v>0</v>
      </c>
      <c r="AR7" s="121">
        <f>SUM(DatosGenerales!C139:C140)</f>
        <v>0</v>
      </c>
      <c r="AV7" s="119">
        <f>DatosGenerales!C145</f>
        <v>4</v>
      </c>
      <c r="AW7" s="118">
        <f>DatosGenerales!C146</f>
        <v>13</v>
      </c>
      <c r="AX7" s="118">
        <f>DatosGenerales!C147</f>
        <v>0</v>
      </c>
      <c r="AY7" s="118">
        <f>DatosGenerales!C148</f>
        <v>10</v>
      </c>
      <c r="AZ7" s="118">
        <f>DatosGenerales!C149</f>
        <v>20</v>
      </c>
      <c r="BA7" s="121">
        <f>DatosGenerales!C150</f>
        <v>0</v>
      </c>
      <c r="BE7" s="119">
        <f>DatosGenerales!C151</f>
        <v>21</v>
      </c>
      <c r="BF7" s="118">
        <f>DatosGenerales!C152</f>
        <v>24</v>
      </c>
      <c r="BG7" s="121">
        <f>DatosGenerales!C154</f>
        <v>14</v>
      </c>
      <c r="BK7" s="119">
        <f>SUM(DatosGenerales!C297:C311)</f>
        <v>327</v>
      </c>
      <c r="BL7" s="118">
        <f>SUM(DatosGenerales!C294:C296)</f>
        <v>1</v>
      </c>
      <c r="BM7" s="118">
        <f>SUM(DatosGenerales!C312:C344)</f>
        <v>61</v>
      </c>
      <c r="BN7" s="118">
        <f>SUM(DatosGenerales!C289)</f>
        <v>4</v>
      </c>
      <c r="BO7" s="118">
        <f>SUM(DatosGenerales!C356:C364)</f>
        <v>14</v>
      </c>
      <c r="BP7" s="118">
        <f>SUM(DatosGenerales!C286:C288)</f>
        <v>15</v>
      </c>
      <c r="BQ7" s="118">
        <f>SUM(DatosGenerales!C345:C355)</f>
        <v>1</v>
      </c>
      <c r="BR7" s="118">
        <f>SUM(DatosGenerales!C290:C292)</f>
        <v>15</v>
      </c>
      <c r="BS7" s="121">
        <f>SUM(DatosGenerales!C283:C285)</f>
        <v>4</v>
      </c>
      <c r="BT7" s="121">
        <f>SUM(DatosGenerales!C293)</f>
        <v>0</v>
      </c>
      <c r="BU7" s="121">
        <f>SUM(DatosGenerales!C365:C377)</f>
        <v>5</v>
      </c>
      <c r="BY7" s="119">
        <f>DatosGenerales!C246</f>
        <v>1</v>
      </c>
      <c r="BZ7" s="118">
        <f>DatosGenerales!C247</f>
        <v>17</v>
      </c>
      <c r="CA7" s="121">
        <f>DatosGenerales!C248</f>
        <v>17</v>
      </c>
      <c r="CF7" s="119">
        <f>DatosDiscapacidad!C5</f>
        <v>0</v>
      </c>
      <c r="CG7" s="121">
        <f>DatosDiscapacidad!C11</f>
        <v>31</v>
      </c>
      <c r="CM7" s="119">
        <f>DatosGenerales!C40</f>
        <v>958</v>
      </c>
      <c r="CN7" s="121">
        <f>DatosGenerales!C41</f>
        <v>639</v>
      </c>
    </row>
    <row r="8" spans="1:93" x14ac:dyDescent="0.25">
      <c r="B8" s="122"/>
    </row>
    <row r="11" spans="1:93" x14ac:dyDescent="0.25">
      <c r="R11" s="100" t="s">
        <v>1781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100" t="s">
        <v>1782</v>
      </c>
    </row>
    <row r="22" spans="19:93" x14ac:dyDescent="0.2">
      <c r="BK22" s="124" t="s">
        <v>1783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4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1784</v>
      </c>
      <c r="BO38" s="131">
        <v>13</v>
      </c>
    </row>
    <row r="41" spans="62:67" x14ac:dyDescent="0.2">
      <c r="BK41" s="124" t="s">
        <v>1785</v>
      </c>
    </row>
    <row r="51" spans="63:74" x14ac:dyDescent="0.25">
      <c r="BK51" s="128" t="s">
        <v>1786</v>
      </c>
      <c r="BL51" s="128" t="s">
        <v>1786</v>
      </c>
      <c r="BM51" s="127"/>
    </row>
    <row r="52" spans="63:74" x14ac:dyDescent="0.2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29">
        <f>SUM(DatosGenerales!C310,DatosGenerales!C299,DatosGenerales!C308)</f>
        <v>87</v>
      </c>
      <c r="BL53" s="129">
        <f>SUM(DatosGenerales!C311,DatosGenerales!C300,DatosGenerales!C309)</f>
        <v>130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1789</v>
      </c>
    </row>
    <row r="65" spans="63:71" x14ac:dyDescent="0.2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25">
      <c r="BK66" s="129">
        <f>SUM(DatosGenerales!C310:C311)</f>
        <v>1</v>
      </c>
      <c r="BL66" s="129">
        <f>SUM(DatosGenerales!C299:C300)</f>
        <v>98</v>
      </c>
      <c r="BM66" s="129">
        <f>SUM(DatosGenerales!C308:C309)</f>
        <v>118</v>
      </c>
      <c r="BN66" s="129"/>
      <c r="BO66" s="116"/>
      <c r="BP66" s="116"/>
      <c r="BQ66" s="116"/>
      <c r="BR66" s="116"/>
      <c r="BS66" s="116"/>
    </row>
  </sheetData>
  <sheetProtection algorithmName="SHA-512" hashValue="FPiAPbX5C0XPEGzFNxUEzzvjth0D5krOUuGBEsKN+ltMvXrRFMbHWXV9/ZEKHUC1O6coJmCXNVDaF0yk+/9Gaw==" saltValue="OhWl5MaBXaLh9/j66BaWH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4AF0-7DC3-4DC5-80BB-EAAA61092558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3" customWidth="1"/>
    <col min="2" max="2" width="7.85546875" style="133" customWidth="1"/>
    <col min="3" max="3" width="11.42578125" style="133"/>
    <col min="4" max="4" width="12" style="133" customWidth="1"/>
    <col min="5" max="5" width="51.42578125" style="133" customWidth="1"/>
    <col min="6" max="6" width="2.5703125" style="133" customWidth="1"/>
    <col min="7" max="7" width="7.85546875" style="133" customWidth="1"/>
    <col min="8" max="9" width="11.42578125" style="133"/>
    <col min="10" max="10" width="51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1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1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1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1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1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1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1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1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1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1.42578125" style="133" customWidth="1"/>
    <col min="61" max="61" width="2.5703125" style="133" customWidth="1"/>
    <col min="62" max="16384" width="11.42578125" style="133"/>
  </cols>
  <sheetData>
    <row r="1" spans="1:61" ht="18.75" customHeight="1" x14ac:dyDescent="0.2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zCLfFZHW7kPlIapNJethycKkRuc3vCFY0SET/JDZ0GlbKxw49Y13OLJbveV1IFc+zKTjZs4IU0utRRvWSngsBw==" saltValue="tCaTddFRH/VOTkTX1nt5s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AEFA-4589-4E82-A179-28726233A2FC}"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0" customWidth="1"/>
    <col min="2" max="2" width="4.42578125" style="100" customWidth="1"/>
    <col min="3" max="3" width="18.7109375" style="100" bestFit="1" customWidth="1"/>
    <col min="4" max="4" width="18" style="100" bestFit="1" customWidth="1"/>
    <col min="5" max="5" width="18.5703125" style="100" bestFit="1" customWidth="1"/>
    <col min="6" max="6" width="18.42578125" style="100" bestFit="1" customWidth="1"/>
    <col min="7" max="7" width="15.85546875" style="100" bestFit="1" customWidth="1"/>
    <col min="8" max="8" width="15.5703125" style="100" bestFit="1" customWidth="1"/>
    <col min="9" max="9" width="4.42578125" style="100" customWidth="1"/>
    <col min="10" max="10" width="2.5703125" style="100" customWidth="1"/>
    <col min="11" max="11" width="4.5703125" style="100" customWidth="1"/>
    <col min="12" max="12" width="7" style="100" bestFit="1" customWidth="1"/>
    <col min="13" max="13" width="16.7109375" style="100" bestFit="1" customWidth="1"/>
    <col min="14" max="14" width="17.140625" style="100" bestFit="1" customWidth="1"/>
    <col min="15" max="15" width="9.28515625" style="100" bestFit="1" customWidth="1"/>
    <col min="16" max="16" width="8.85546875" style="100" bestFit="1" customWidth="1"/>
    <col min="17" max="17" width="9.7109375" style="100" bestFit="1" customWidth="1"/>
    <col min="18" max="18" width="9" style="100" bestFit="1" customWidth="1"/>
    <col min="19" max="19" width="2.5703125" style="100" customWidth="1"/>
    <col min="20" max="20" width="4.5703125" style="100" customWidth="1"/>
    <col min="21" max="21" width="13.42578125" style="100" bestFit="1" customWidth="1"/>
    <col min="22" max="22" width="8.28515625" style="100" bestFit="1" customWidth="1"/>
    <col min="23" max="23" width="13.5703125" style="100" bestFit="1" customWidth="1"/>
    <col min="24" max="24" width="9" style="100" bestFit="1" customWidth="1"/>
    <col min="25" max="25" width="14.42578125" style="100" bestFit="1" customWidth="1"/>
    <col min="26" max="26" width="13.5703125" style="100" bestFit="1" customWidth="1"/>
    <col min="27" max="27" width="13" style="100" bestFit="1" customWidth="1"/>
    <col min="28" max="28" width="9" style="100" bestFit="1" customWidth="1"/>
    <col min="29" max="29" width="11.42578125" style="100" bestFit="1" customWidth="1"/>
    <col min="30" max="30" width="15.28515625" style="100" bestFit="1" customWidth="1"/>
    <col min="31" max="31" width="3.42578125" style="100" bestFit="1" customWidth="1"/>
    <col min="32" max="32" width="2.5703125" style="100" customWidth="1"/>
    <col min="33" max="33" width="4.5703125" style="100" customWidth="1"/>
    <col min="34" max="34" width="13.85546875" style="100" customWidth="1"/>
    <col min="35" max="35" width="13.5703125" style="100" bestFit="1" customWidth="1"/>
    <col min="36" max="36" width="11.85546875" style="100" bestFit="1" customWidth="1"/>
    <col min="37" max="37" width="13.140625" style="100" bestFit="1" customWidth="1"/>
    <col min="38" max="38" width="10.85546875" style="100" bestFit="1" customWidth="1"/>
    <col min="39" max="39" width="10.5703125" style="100" bestFit="1" customWidth="1"/>
    <col min="40" max="40" width="17.28515625" style="100" bestFit="1" customWidth="1"/>
    <col min="41" max="41" width="4.140625" style="100" bestFit="1" customWidth="1"/>
    <col min="42" max="42" width="3.85546875" style="100" bestFit="1" customWidth="1"/>
    <col min="43" max="43" width="17.85546875" style="100" bestFit="1" customWidth="1"/>
    <col min="44" max="44" width="10.85546875" style="100" bestFit="1" customWidth="1"/>
    <col min="45" max="45" width="13.85546875" style="100" customWidth="1"/>
    <col min="46" max="46" width="11.140625" style="100" bestFit="1" customWidth="1"/>
    <col min="47" max="47" width="11.28515625" style="100" bestFit="1" customWidth="1"/>
    <col min="48" max="48" width="11.140625" style="100" bestFit="1" customWidth="1"/>
    <col min="49" max="49" width="11.7109375" style="100" customWidth="1"/>
    <col min="50" max="50" width="10.28515625" style="100" customWidth="1"/>
    <col min="51" max="51" width="10.140625" style="100" customWidth="1"/>
    <col min="52" max="52" width="10.28515625" style="100" customWidth="1"/>
    <col min="53" max="53" width="10" style="100" customWidth="1"/>
    <col min="54" max="54" width="10.7109375" style="100" customWidth="1"/>
    <col min="55" max="55" width="10.42578125" style="100" customWidth="1"/>
    <col min="56" max="56" width="18.5703125" style="100" customWidth="1"/>
    <col min="57" max="57" width="14" style="100" bestFit="1" customWidth="1"/>
    <col min="58" max="58" width="15.85546875" style="100" customWidth="1"/>
    <col min="59" max="59" width="13.5703125" style="100" customWidth="1"/>
    <col min="60" max="61" width="13.85546875" style="100" customWidth="1"/>
    <col min="62" max="62" width="13" style="100" bestFit="1" customWidth="1"/>
    <col min="63" max="63" width="14" style="100" bestFit="1" customWidth="1"/>
    <col min="64" max="64" width="15.5703125" style="100" customWidth="1"/>
    <col min="65" max="65" width="25" style="100" bestFit="1" customWidth="1"/>
    <col min="66" max="66" width="32.140625" style="100" bestFit="1" customWidth="1"/>
    <col min="67" max="67" width="4.85546875" style="100" bestFit="1" customWidth="1"/>
    <col min="68" max="16384" width="11.42578125" style="100"/>
  </cols>
  <sheetData>
    <row r="1" spans="1:65" ht="19.7" customHeight="1" x14ac:dyDescent="0.2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" customHeight="1" x14ac:dyDescent="0.25">
      <c r="I2" s="103"/>
      <c r="U2" s="103"/>
      <c r="V2" s="103"/>
    </row>
    <row r="3" spans="1:65" s="102" customFormat="1" ht="14.85" customHeight="1" x14ac:dyDescent="0.2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2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25">
      <c r="I5" s="100"/>
      <c r="AF5" s="102"/>
      <c r="AQ5" s="102"/>
    </row>
    <row r="6" spans="1:65" s="104" customFormat="1" ht="14.25" customHeight="1" x14ac:dyDescent="0.2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2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21" x14ac:dyDescent="0.25">
      <c r="C8" s="228"/>
      <c r="D8" s="145">
        <f>DatosMenores!C65</f>
        <v>188</v>
      </c>
      <c r="E8" s="145">
        <f>DatosMenores!C66</f>
        <v>4</v>
      </c>
      <c r="F8" s="146">
        <f>DatosMenores!C67</f>
        <v>63</v>
      </c>
      <c r="G8" s="147">
        <f>DatosMenores!C68</f>
        <v>16</v>
      </c>
      <c r="H8" s="104"/>
      <c r="I8" s="100"/>
      <c r="L8" s="117">
        <f>DatosMenores!C55</f>
        <v>5</v>
      </c>
      <c r="M8" s="118">
        <f>DatosMenores!C56</f>
        <v>62</v>
      </c>
      <c r="N8" s="118">
        <f>DatosMenores!C57</f>
        <v>51</v>
      </c>
      <c r="O8" s="118">
        <f>DatosMenores!C58</f>
        <v>0</v>
      </c>
      <c r="P8" s="117">
        <f>DatosMenores!C59</f>
        <v>0</v>
      </c>
      <c r="Q8" s="118">
        <f>DatosMenores!C60</f>
        <v>4</v>
      </c>
      <c r="R8" s="117">
        <f>DatosMenores!C61</f>
        <v>0</v>
      </c>
      <c r="U8" s="117">
        <f>DatosMenores!C33</f>
        <v>73</v>
      </c>
      <c r="V8" s="118">
        <f>SUM(DatosMenores!C34:C37)</f>
        <v>5</v>
      </c>
      <c r="W8" s="118">
        <f>DatosMenores!C38</f>
        <v>0</v>
      </c>
      <c r="X8" s="118">
        <f>DatosMenores!C39</f>
        <v>44</v>
      </c>
      <c r="Y8" s="118">
        <f>DatosMenores!C40</f>
        <v>21</v>
      </c>
      <c r="Z8" s="118">
        <f>DatosMenores!D41</f>
        <v>0</v>
      </c>
      <c r="AA8" s="118">
        <f>DatosMenores!C42</f>
        <v>0</v>
      </c>
      <c r="AB8" s="118">
        <f>DatosMenores!C43</f>
        <v>4</v>
      </c>
      <c r="AC8" s="118">
        <f>DatosMenores!C44</f>
        <v>8</v>
      </c>
      <c r="AD8" s="118">
        <f>DatosMenores!C45</f>
        <v>1</v>
      </c>
      <c r="AE8" s="117">
        <f>DatosMenores!C46</f>
        <v>0</v>
      </c>
      <c r="AG8" s="102"/>
      <c r="AI8" s="119">
        <f>DatosMenores!C7</f>
        <v>1</v>
      </c>
      <c r="AJ8" s="118">
        <f>DatosMenores!C8</f>
        <v>37</v>
      </c>
      <c r="AK8" s="118">
        <f>DatosMenores!C9</f>
        <v>9</v>
      </c>
      <c r="AL8" s="118">
        <f>DatosMenores!C10</f>
        <v>0</v>
      </c>
      <c r="AM8" s="118">
        <f>DatosMenores!C11</f>
        <v>3</v>
      </c>
      <c r="AN8" s="117">
        <f>DatosMenores!C12</f>
        <v>6</v>
      </c>
      <c r="AO8" s="118">
        <f>DatosMenores!C13</f>
        <v>11</v>
      </c>
      <c r="AP8" s="118">
        <f>DatosMenores!C14</f>
        <v>18</v>
      </c>
      <c r="AQ8" s="117">
        <f>DatosMenores!C15</f>
        <v>3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12</v>
      </c>
      <c r="BG8" s="118">
        <f>DatosMenores!C107</f>
        <v>7</v>
      </c>
      <c r="BH8" s="118">
        <f>DatosMenores!C108</f>
        <v>0</v>
      </c>
      <c r="BI8" s="118">
        <f>DatosMenores!C109</f>
        <v>0</v>
      </c>
      <c r="BJ8" s="117">
        <f>DatosMenores!C110</f>
        <v>0</v>
      </c>
      <c r="BK8" s="118">
        <f>DatosMenores!C111</f>
        <v>0</v>
      </c>
      <c r="BL8" s="118">
        <f>DatosMenores!C112</f>
        <v>0</v>
      </c>
      <c r="BM8" s="104"/>
    </row>
    <row r="9" spans="1:65" ht="21" x14ac:dyDescent="0.2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24</v>
      </c>
      <c r="AU9" s="147">
        <f>DatosMenores!C87</f>
        <v>18</v>
      </c>
      <c r="AV9" s="147">
        <f>DatosMenores!C88</f>
        <v>9</v>
      </c>
      <c r="AW9" s="147">
        <f>DatosMenores!C89</f>
        <v>3</v>
      </c>
      <c r="AX9" s="147">
        <f>DatosMenores!C90</f>
        <v>25</v>
      </c>
      <c r="AY9" s="147">
        <f>DatosMenores!C91</f>
        <v>21</v>
      </c>
      <c r="AZ9" s="147">
        <f>DatosMenores!C92</f>
        <v>0</v>
      </c>
      <c r="BA9" s="147">
        <f>DatosMenores!C93</f>
        <v>0</v>
      </c>
      <c r="BB9" s="147">
        <f>DatosMenores!C94</f>
        <v>2</v>
      </c>
      <c r="BC9" s="147">
        <f>DatosMenores!C95</f>
        <v>0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1.5" x14ac:dyDescent="0.25">
      <c r="C10" s="218"/>
      <c r="D10" s="151">
        <f>DatosMenores!C69</f>
        <v>38</v>
      </c>
      <c r="E10" s="151">
        <f>DatosMenores!C70</f>
        <v>88</v>
      </c>
      <c r="F10" s="152">
        <f>DatosMenores!C71</f>
        <v>18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2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0</v>
      </c>
      <c r="AJ11" s="118">
        <f>DatosMenores!C17</f>
        <v>0</v>
      </c>
      <c r="AK11" s="118">
        <f>DatosMenores!C18</f>
        <v>8</v>
      </c>
      <c r="AL11" s="118">
        <f>DatosMenores!C19</f>
        <v>14</v>
      </c>
      <c r="AM11" s="118">
        <f>DatosMenores!C20</f>
        <v>1</v>
      </c>
      <c r="AN11" s="118">
        <f>DatosMenores!C21</f>
        <v>16</v>
      </c>
      <c r="AO11" s="118">
        <f>DatosMenores!C23</f>
        <v>1</v>
      </c>
      <c r="AP11" s="118">
        <f>DatosMenores!C24</f>
        <v>0</v>
      </c>
      <c r="AQ11" s="118">
        <f>DatosMenores!C25</f>
        <v>3</v>
      </c>
      <c r="AR11" s="117">
        <f>DatosMenores!C26</f>
        <v>0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25">
      <c r="C13" s="221"/>
      <c r="D13" s="154">
        <f>DatosMenores!C72</f>
        <v>79</v>
      </c>
      <c r="E13" s="155">
        <f>DatosMenores!C73</f>
        <v>4</v>
      </c>
      <c r="F13" s="121">
        <f>DatosMenores!C74</f>
        <v>3</v>
      </c>
      <c r="G13" s="121">
        <f>DatosMenores!C75</f>
        <v>58</v>
      </c>
      <c r="H13" s="156">
        <f>DatosMenores!C76</f>
        <v>4</v>
      </c>
      <c r="AT13" s="147">
        <f>DatosMenores!C96</f>
        <v>0</v>
      </c>
      <c r="AU13" s="147">
        <f>DatosMenores!C97</f>
        <v>0</v>
      </c>
      <c r="AV13" s="147">
        <f>DatosMenores!C98</f>
        <v>0</v>
      </c>
      <c r="AW13" s="147">
        <f>DatosMenores!C99</f>
        <v>0</v>
      </c>
      <c r="AX13" s="147">
        <f>DatosMenores!C100</f>
        <v>8</v>
      </c>
      <c r="AY13" s="147">
        <f>DatosMenores!C101</f>
        <v>0</v>
      </c>
    </row>
  </sheetData>
  <sheetProtection algorithmName="SHA-512" hashValue="QDAVnv06cc6YeFmPsX5TmnUhEm5fPhdgA25ALLgZtU6y1+Pc59LJk6PCMSdtvWjOmtFZx1lgUzG2mYTHmM5TEw==" saltValue="a0FqX6gbuuJkRrw3mqRd7Q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3924-F43C-47B3-B185-03D80737B532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customWidth="1"/>
    <col min="20" max="20" width="7.85546875" style="161" customWidth="1"/>
    <col min="21" max="22" width="11.42578125" style="161"/>
    <col min="23" max="23" width="51.42578125" style="16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1829</v>
      </c>
      <c r="D4" s="167">
        <f>DatosViolenciaDoméstica!C5</f>
        <v>0</v>
      </c>
      <c r="F4" s="166" t="s">
        <v>1830</v>
      </c>
      <c r="G4" s="168">
        <f>DatosViolenciaDoméstica!E67</f>
        <v>13</v>
      </c>
      <c r="H4" s="169"/>
    </row>
    <row r="5" spans="1:30" x14ac:dyDescent="0.2">
      <c r="C5" s="166" t="s">
        <v>13</v>
      </c>
      <c r="D5" s="167">
        <f>DatosViolenciaDoméstica!C6</f>
        <v>56</v>
      </c>
      <c r="F5" s="166" t="s">
        <v>1831</v>
      </c>
      <c r="G5" s="170">
        <f>DatosViolenciaDoméstica!F67</f>
        <v>0</v>
      </c>
      <c r="H5" s="169"/>
    </row>
    <row r="6" spans="1:30" x14ac:dyDescent="0.2">
      <c r="C6" s="166" t="s">
        <v>1832</v>
      </c>
      <c r="D6" s="167">
        <f>DatosViolenciaDoméstica!C7</f>
        <v>30</v>
      </c>
    </row>
    <row r="7" spans="1:30" x14ac:dyDescent="0.2">
      <c r="C7" s="166" t="s">
        <v>60</v>
      </c>
      <c r="D7" s="167">
        <f>DatosViolenciaDoméstica!C8</f>
        <v>0</v>
      </c>
    </row>
    <row r="8" spans="1:30" x14ac:dyDescent="0.2">
      <c r="C8" s="166" t="s">
        <v>1833</v>
      </c>
      <c r="D8" s="167">
        <f>DatosViolenciaDoméstica!C9</f>
        <v>0</v>
      </c>
    </row>
    <row r="9" spans="1:30" x14ac:dyDescent="0.2">
      <c r="C9" s="166" t="s">
        <v>1834</v>
      </c>
      <c r="D9" s="167">
        <f>SUM(DatosViolenciaDoméstica!C10:C11)</f>
        <v>0</v>
      </c>
    </row>
    <row r="21" spans="6:32" x14ac:dyDescent="0.2">
      <c r="F21" s="171"/>
      <c r="G21" s="171"/>
    </row>
    <row r="22" spans="6:32" s="171" customFormat="1" ht="12.75" customHeight="1" x14ac:dyDescent="0.2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">
      <c r="AB24" s="159"/>
    </row>
    <row r="25" spans="6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BjNIHdWOp3LUxWmou+oytQn8VLoM0KvFcSn9dlKNm5c3IBbSp8R0quJY9QR73ECXGbnO0qhkX96H87JbYwQ2sg==" saltValue="DIi5lM1HWB0g8jV7Td3p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5C8C-FE30-4C86-AD45-BE64296DF149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hidden="1" customWidth="1"/>
    <col min="20" max="20" width="7.85546875" style="161" hidden="1" customWidth="1"/>
    <col min="21" max="22" width="0" style="161" hidden="1" customWidth="1"/>
    <col min="23" max="23" width="51.42578125" style="161" hidden="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13</v>
      </c>
      <c r="D4" s="167">
        <f>DatosViolenciaGénero!C7</f>
        <v>520</v>
      </c>
      <c r="F4" s="166" t="s">
        <v>1830</v>
      </c>
      <c r="G4" s="168">
        <f>DatosViolenciaGénero!E82</f>
        <v>51</v>
      </c>
      <c r="H4" s="169"/>
    </row>
    <row r="5" spans="1:30" x14ac:dyDescent="0.2">
      <c r="C5" s="166" t="s">
        <v>40</v>
      </c>
      <c r="D5" s="167">
        <f>DatosViolenciaGénero!C5</f>
        <v>23</v>
      </c>
      <c r="F5" s="166" t="s">
        <v>1831</v>
      </c>
      <c r="G5" s="168">
        <f>DatosViolenciaGénero!F82</f>
        <v>14</v>
      </c>
      <c r="H5" s="169"/>
    </row>
    <row r="6" spans="1:30" x14ac:dyDescent="0.2">
      <c r="C6" s="166" t="s">
        <v>1832</v>
      </c>
      <c r="D6" s="176">
        <f>DatosViolenciaGénero!C8</f>
        <v>96</v>
      </c>
    </row>
    <row r="7" spans="1:30" x14ac:dyDescent="0.2">
      <c r="C7" s="166" t="s">
        <v>60</v>
      </c>
      <c r="D7" s="176">
        <f>DatosViolenciaGénero!C9</f>
        <v>1</v>
      </c>
    </row>
    <row r="8" spans="1:30" x14ac:dyDescent="0.2">
      <c r="C8" s="166" t="s">
        <v>1836</v>
      </c>
      <c r="D8" s="167">
        <f>DatosViolenciaGénero!C11</f>
        <v>0</v>
      </c>
    </row>
    <row r="9" spans="1:30" x14ac:dyDescent="0.2">
      <c r="C9" s="166" t="s">
        <v>1837</v>
      </c>
      <c r="D9" s="167">
        <f>DatosViolenciaGénero!C12</f>
        <v>0</v>
      </c>
    </row>
    <row r="10" spans="1:30" x14ac:dyDescent="0.2">
      <c r="C10" s="166" t="s">
        <v>1829</v>
      </c>
      <c r="D10" s="176">
        <f>DatosViolenciaGénero!C6</f>
        <v>9</v>
      </c>
    </row>
    <row r="11" spans="1:30" x14ac:dyDescent="0.2">
      <c r="C11" s="166" t="s">
        <v>1833</v>
      </c>
      <c r="D11" s="176">
        <f>DatosViolenciaGénero!C10</f>
        <v>2</v>
      </c>
    </row>
    <row r="20" spans="3:32" x14ac:dyDescent="0.2">
      <c r="C20" s="171"/>
      <c r="D20" s="171"/>
    </row>
    <row r="21" spans="3:32" x14ac:dyDescent="0.2">
      <c r="C21" s="172"/>
      <c r="D21" s="172"/>
    </row>
    <row r="22" spans="3:32" s="171" customFormat="1" ht="12.75" customHeight="1" x14ac:dyDescent="0.2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">
      <c r="AB24" s="159"/>
    </row>
    <row r="25" spans="3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CLFQKRgmYYEVoXbIWxy8iJe6bBc8H5jjwRSME91QOcV0D8IBt9g5YlN6Mo9st6jd/gH56psePGn4J5hZKHUP8w==" saltValue="DGRhbt9sX7WrQ16djqrN9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0" t="s">
        <v>18</v>
      </c>
      <c r="B7" s="11" t="s">
        <v>19</v>
      </c>
      <c r="C7" s="12">
        <v>4409</v>
      </c>
      <c r="D7" s="12">
        <v>3780</v>
      </c>
      <c r="E7" s="13">
        <v>0.166402116402116</v>
      </c>
    </row>
    <row r="8" spans="1:5" x14ac:dyDescent="0.25">
      <c r="A8" s="191"/>
      <c r="B8" s="11" t="s">
        <v>20</v>
      </c>
      <c r="C8" s="12">
        <v>6074</v>
      </c>
      <c r="D8" s="12">
        <v>5732</v>
      </c>
      <c r="E8" s="13">
        <v>5.9665038381018803E-2</v>
      </c>
    </row>
    <row r="9" spans="1:5" x14ac:dyDescent="0.25">
      <c r="A9" s="191"/>
      <c r="B9" s="11" t="s">
        <v>21</v>
      </c>
      <c r="C9" s="12">
        <v>5629</v>
      </c>
      <c r="D9" s="12">
        <v>5238</v>
      </c>
      <c r="E9" s="13">
        <v>7.4646811760213802E-2</v>
      </c>
    </row>
    <row r="10" spans="1:5" x14ac:dyDescent="0.25">
      <c r="A10" s="191"/>
      <c r="B10" s="11" t="s">
        <v>22</v>
      </c>
      <c r="C10" s="12">
        <v>82</v>
      </c>
      <c r="D10" s="12">
        <v>91</v>
      </c>
      <c r="E10" s="13">
        <v>-9.8901098901098897E-2</v>
      </c>
    </row>
    <row r="11" spans="1:5" x14ac:dyDescent="0.25">
      <c r="A11" s="192"/>
      <c r="B11" s="11" t="s">
        <v>23</v>
      </c>
      <c r="C11" s="12">
        <v>4181</v>
      </c>
      <c r="D11" s="12">
        <v>3967</v>
      </c>
      <c r="E11" s="13">
        <v>5.39450466347366E-2</v>
      </c>
    </row>
    <row r="12" spans="1:5" x14ac:dyDescent="0.25">
      <c r="A12" s="190" t="s">
        <v>24</v>
      </c>
      <c r="B12" s="11" t="s">
        <v>25</v>
      </c>
      <c r="C12" s="12">
        <v>1332</v>
      </c>
      <c r="D12" s="12">
        <v>1305</v>
      </c>
      <c r="E12" s="13">
        <v>2.06896551724138E-2</v>
      </c>
    </row>
    <row r="13" spans="1:5" x14ac:dyDescent="0.25">
      <c r="A13" s="191"/>
      <c r="B13" s="11" t="s">
        <v>26</v>
      </c>
      <c r="C13" s="12">
        <v>770</v>
      </c>
      <c r="D13" s="12">
        <v>965</v>
      </c>
      <c r="E13" s="13">
        <v>-0.20207253886010401</v>
      </c>
    </row>
    <row r="14" spans="1:5" x14ac:dyDescent="0.25">
      <c r="A14" s="192"/>
      <c r="B14" s="11" t="s">
        <v>27</v>
      </c>
      <c r="C14" s="12">
        <v>2745</v>
      </c>
      <c r="D14" s="12">
        <v>2073</v>
      </c>
      <c r="E14" s="13">
        <v>0.32416787264833602</v>
      </c>
    </row>
    <row r="15" spans="1:5" x14ac:dyDescent="0.25">
      <c r="A15" s="190" t="s">
        <v>28</v>
      </c>
      <c r="B15" s="11" t="s">
        <v>29</v>
      </c>
      <c r="C15" s="12">
        <v>556</v>
      </c>
      <c r="D15" s="12">
        <v>480</v>
      </c>
      <c r="E15" s="13">
        <v>0.15833333333333299</v>
      </c>
    </row>
    <row r="16" spans="1:5" x14ac:dyDescent="0.25">
      <c r="A16" s="191"/>
      <c r="B16" s="11" t="s">
        <v>30</v>
      </c>
      <c r="C16" s="12">
        <v>812</v>
      </c>
      <c r="D16" s="12">
        <v>673</v>
      </c>
      <c r="E16" s="13">
        <v>0.20653789004457701</v>
      </c>
    </row>
    <row r="17" spans="1:5" x14ac:dyDescent="0.25">
      <c r="A17" s="191"/>
      <c r="B17" s="11" t="s">
        <v>31</v>
      </c>
      <c r="C17" s="12">
        <v>11</v>
      </c>
      <c r="D17" s="12">
        <v>7</v>
      </c>
      <c r="E17" s="13">
        <v>0.57142857142857095</v>
      </c>
    </row>
    <row r="18" spans="1:5" x14ac:dyDescent="0.25">
      <c r="A18" s="191"/>
      <c r="B18" s="11" t="s">
        <v>32</v>
      </c>
      <c r="C18" s="14"/>
      <c r="D18" s="12">
        <v>2</v>
      </c>
      <c r="E18" s="13">
        <v>0</v>
      </c>
    </row>
    <row r="19" spans="1:5" x14ac:dyDescent="0.25">
      <c r="A19" s="192"/>
      <c r="B19" s="11" t="s">
        <v>33</v>
      </c>
      <c r="C19" s="12">
        <v>56</v>
      </c>
      <c r="D19" s="12">
        <v>42</v>
      </c>
      <c r="E19" s="13">
        <v>0.33333333333333298</v>
      </c>
    </row>
    <row r="20" spans="1:5" x14ac:dyDescent="0.25">
      <c r="A20" s="15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6"/>
      <c r="C23" s="14"/>
      <c r="D23" s="14"/>
      <c r="E23" s="13">
        <v>0</v>
      </c>
    </row>
    <row r="24" spans="1:5" x14ac:dyDescent="0.25">
      <c r="A24" s="10" t="s">
        <v>36</v>
      </c>
      <c r="B24" s="16"/>
      <c r="C24" s="14"/>
      <c r="D24" s="14"/>
      <c r="E24" s="13">
        <v>0</v>
      </c>
    </row>
    <row r="25" spans="1:5" x14ac:dyDescent="0.25">
      <c r="A25" s="10" t="s">
        <v>37</v>
      </c>
      <c r="B25" s="16"/>
      <c r="C25" s="12">
        <v>246</v>
      </c>
      <c r="D25" s="12">
        <v>241</v>
      </c>
      <c r="E25" s="13">
        <v>2.0746887966804999E-2</v>
      </c>
    </row>
    <row r="26" spans="1:5" x14ac:dyDescent="0.25">
      <c r="A26" s="10" t="s">
        <v>38</v>
      </c>
      <c r="B26" s="16"/>
      <c r="C26" s="12">
        <v>306</v>
      </c>
      <c r="D26" s="12">
        <v>294</v>
      </c>
      <c r="E26" s="13">
        <v>4.08163265306122E-2</v>
      </c>
    </row>
    <row r="27" spans="1:5" x14ac:dyDescent="0.25">
      <c r="A27" s="10" t="s">
        <v>39</v>
      </c>
      <c r="B27" s="16"/>
      <c r="C27" s="12">
        <v>16</v>
      </c>
      <c r="D27" s="12">
        <v>17</v>
      </c>
      <c r="E27" s="13">
        <v>-5.8823529411764698E-2</v>
      </c>
    </row>
    <row r="28" spans="1:5" x14ac:dyDescent="0.25">
      <c r="A28" s="15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319</v>
      </c>
      <c r="D31" s="12">
        <v>296</v>
      </c>
      <c r="E31" s="13">
        <v>7.77027027027027E-2</v>
      </c>
    </row>
    <row r="32" spans="1:5" x14ac:dyDescent="0.25">
      <c r="A32" s="190" t="s">
        <v>42</v>
      </c>
      <c r="B32" s="11" t="s">
        <v>43</v>
      </c>
      <c r="C32" s="12">
        <v>10</v>
      </c>
      <c r="D32" s="12">
        <v>13</v>
      </c>
      <c r="E32" s="13">
        <v>-0.230769230769231</v>
      </c>
    </row>
    <row r="33" spans="1:5" x14ac:dyDescent="0.25">
      <c r="A33" s="191"/>
      <c r="B33" s="11" t="s">
        <v>44</v>
      </c>
      <c r="C33" s="12">
        <v>11</v>
      </c>
      <c r="D33" s="12">
        <v>6</v>
      </c>
      <c r="E33" s="13">
        <v>0.83333333333333304</v>
      </c>
    </row>
    <row r="34" spans="1:5" x14ac:dyDescent="0.25">
      <c r="A34" s="191"/>
      <c r="B34" s="11" t="s">
        <v>45</v>
      </c>
      <c r="C34" s="14"/>
      <c r="D34" s="14"/>
      <c r="E34" s="13">
        <v>0</v>
      </c>
    </row>
    <row r="35" spans="1:5" x14ac:dyDescent="0.25">
      <c r="A35" s="191"/>
      <c r="B35" s="11" t="s">
        <v>46</v>
      </c>
      <c r="C35" s="12">
        <v>3</v>
      </c>
      <c r="D35" s="12">
        <v>5</v>
      </c>
      <c r="E35" s="13">
        <v>-0.4</v>
      </c>
    </row>
    <row r="36" spans="1:5" x14ac:dyDescent="0.25">
      <c r="A36" s="192"/>
      <c r="B36" s="11" t="s">
        <v>47</v>
      </c>
      <c r="C36" s="12">
        <v>278</v>
      </c>
      <c r="D36" s="12">
        <v>279</v>
      </c>
      <c r="E36" s="13">
        <v>-3.5842293906810001E-3</v>
      </c>
    </row>
    <row r="37" spans="1:5" x14ac:dyDescent="0.25">
      <c r="A37" s="15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6"/>
      <c r="C40" s="12">
        <v>958</v>
      </c>
      <c r="D40" s="12">
        <v>717</v>
      </c>
      <c r="E40" s="13">
        <v>0.33612273361227302</v>
      </c>
    </row>
    <row r="41" spans="1:5" x14ac:dyDescent="0.25">
      <c r="A41" s="10" t="s">
        <v>50</v>
      </c>
      <c r="B41" s="16"/>
      <c r="C41" s="12">
        <v>639</v>
      </c>
      <c r="D41" s="12">
        <v>391</v>
      </c>
      <c r="E41" s="13">
        <v>0.634271099744245</v>
      </c>
    </row>
    <row r="42" spans="1:5" x14ac:dyDescent="0.25">
      <c r="A42" s="15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0" t="s">
        <v>52</v>
      </c>
      <c r="B45" s="11" t="s">
        <v>19</v>
      </c>
      <c r="C45" s="12">
        <v>457</v>
      </c>
      <c r="D45" s="12">
        <v>414</v>
      </c>
      <c r="E45" s="13">
        <v>0.10386473429951699</v>
      </c>
    </row>
    <row r="46" spans="1:5" x14ac:dyDescent="0.25">
      <c r="A46" s="191"/>
      <c r="B46" s="11" t="s">
        <v>53</v>
      </c>
      <c r="C46" s="12">
        <v>20</v>
      </c>
      <c r="D46" s="12">
        <v>15</v>
      </c>
      <c r="E46" s="13">
        <v>0.33333333333333298</v>
      </c>
    </row>
    <row r="47" spans="1:5" x14ac:dyDescent="0.25">
      <c r="A47" s="191"/>
      <c r="B47" s="11" t="s">
        <v>54</v>
      </c>
      <c r="C47" s="12">
        <v>812</v>
      </c>
      <c r="D47" s="12">
        <v>673</v>
      </c>
      <c r="E47" s="13">
        <v>0.20653789004457701</v>
      </c>
    </row>
    <row r="48" spans="1:5" x14ac:dyDescent="0.25">
      <c r="A48" s="192"/>
      <c r="B48" s="11" t="s">
        <v>23</v>
      </c>
      <c r="C48" s="12">
        <v>385</v>
      </c>
      <c r="D48" s="12">
        <v>313</v>
      </c>
      <c r="E48" s="13">
        <v>0.23003194888178899</v>
      </c>
    </row>
    <row r="49" spans="1:5" x14ac:dyDescent="0.25">
      <c r="A49" s="190" t="s">
        <v>55</v>
      </c>
      <c r="B49" s="11" t="s">
        <v>56</v>
      </c>
      <c r="C49" s="12">
        <v>576</v>
      </c>
      <c r="D49" s="12">
        <v>458</v>
      </c>
      <c r="E49" s="13">
        <v>0.25764192139738001</v>
      </c>
    </row>
    <row r="50" spans="1:5" x14ac:dyDescent="0.25">
      <c r="A50" s="191"/>
      <c r="B50" s="11" t="s">
        <v>57</v>
      </c>
      <c r="C50" s="12">
        <v>25</v>
      </c>
      <c r="D50" s="12">
        <v>25</v>
      </c>
      <c r="E50" s="13">
        <v>0</v>
      </c>
    </row>
    <row r="51" spans="1:5" x14ac:dyDescent="0.25">
      <c r="A51" s="191"/>
      <c r="B51" s="11" t="s">
        <v>58</v>
      </c>
      <c r="C51" s="12">
        <v>58</v>
      </c>
      <c r="D51" s="12">
        <v>49</v>
      </c>
      <c r="E51" s="13">
        <v>0.183673469387755</v>
      </c>
    </row>
    <row r="52" spans="1:5" x14ac:dyDescent="0.25">
      <c r="A52" s="192"/>
      <c r="B52" s="11" t="s">
        <v>59</v>
      </c>
      <c r="C52" s="12">
        <v>11</v>
      </c>
      <c r="D52" s="12">
        <v>6</v>
      </c>
      <c r="E52" s="13">
        <v>0.83333333333333304</v>
      </c>
    </row>
    <row r="53" spans="1:5" x14ac:dyDescent="0.25">
      <c r="A53" s="15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0" t="s">
        <v>61</v>
      </c>
      <c r="B56" s="11" t="s">
        <v>54</v>
      </c>
      <c r="C56" s="12">
        <v>10</v>
      </c>
      <c r="D56" s="12">
        <v>6</v>
      </c>
      <c r="E56" s="13">
        <v>0.66666666666666696</v>
      </c>
    </row>
    <row r="57" spans="1:5" x14ac:dyDescent="0.25">
      <c r="A57" s="191"/>
      <c r="B57" s="11" t="s">
        <v>53</v>
      </c>
      <c r="C57" s="14"/>
      <c r="D57" s="14"/>
      <c r="E57" s="13">
        <v>0</v>
      </c>
    </row>
    <row r="58" spans="1:5" x14ac:dyDescent="0.25">
      <c r="A58" s="191"/>
      <c r="B58" s="11" t="s">
        <v>19</v>
      </c>
      <c r="C58" s="12">
        <v>9</v>
      </c>
      <c r="D58" s="12">
        <v>5</v>
      </c>
      <c r="E58" s="13">
        <v>0.8</v>
      </c>
    </row>
    <row r="59" spans="1:5" x14ac:dyDescent="0.25">
      <c r="A59" s="191"/>
      <c r="B59" s="11" t="s">
        <v>23</v>
      </c>
      <c r="C59" s="12">
        <v>11</v>
      </c>
      <c r="D59" s="12">
        <v>8</v>
      </c>
      <c r="E59" s="13">
        <v>0.375</v>
      </c>
    </row>
    <row r="60" spans="1:5" x14ac:dyDescent="0.25">
      <c r="A60" s="191"/>
      <c r="B60" s="11" t="s">
        <v>62</v>
      </c>
      <c r="C60" s="12">
        <v>4</v>
      </c>
      <c r="D60" s="12">
        <v>4</v>
      </c>
      <c r="E60" s="13">
        <v>0</v>
      </c>
    </row>
    <row r="61" spans="1:5" x14ac:dyDescent="0.25">
      <c r="A61" s="192"/>
      <c r="B61" s="11" t="s">
        <v>63</v>
      </c>
      <c r="C61" s="14"/>
      <c r="D61" s="14"/>
      <c r="E61" s="13">
        <v>0</v>
      </c>
    </row>
    <row r="62" spans="1:5" x14ac:dyDescent="0.25">
      <c r="A62" s="190" t="s">
        <v>64</v>
      </c>
      <c r="B62" s="11" t="s">
        <v>65</v>
      </c>
      <c r="C62" s="12">
        <v>7</v>
      </c>
      <c r="D62" s="12">
        <v>4</v>
      </c>
      <c r="E62" s="13">
        <v>0.75</v>
      </c>
    </row>
    <row r="63" spans="1:5" x14ac:dyDescent="0.25">
      <c r="A63" s="191"/>
      <c r="B63" s="11" t="s">
        <v>58</v>
      </c>
      <c r="C63" s="14"/>
      <c r="D63" s="14"/>
      <c r="E63" s="13">
        <v>0</v>
      </c>
    </row>
    <row r="64" spans="1:5" x14ac:dyDescent="0.25">
      <c r="A64" s="192"/>
      <c r="B64" s="11" t="s">
        <v>66</v>
      </c>
      <c r="C64" s="14"/>
      <c r="D64" s="14"/>
      <c r="E64" s="13">
        <v>0</v>
      </c>
    </row>
    <row r="65" spans="1:5" x14ac:dyDescent="0.25">
      <c r="A65" s="15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6"/>
      <c r="C68" s="14"/>
      <c r="D68" s="14"/>
      <c r="E68" s="13">
        <v>0</v>
      </c>
    </row>
    <row r="69" spans="1:5" x14ac:dyDescent="0.25">
      <c r="A69" s="10" t="s">
        <v>36</v>
      </c>
      <c r="B69" s="16"/>
      <c r="C69" s="14"/>
      <c r="D69" s="14"/>
      <c r="E69" s="13">
        <v>0</v>
      </c>
    </row>
    <row r="70" spans="1:5" x14ac:dyDescent="0.25">
      <c r="A70" s="10" t="s">
        <v>37</v>
      </c>
      <c r="B70" s="16"/>
      <c r="C70" s="14"/>
      <c r="D70" s="12">
        <v>1</v>
      </c>
      <c r="E70" s="13">
        <v>0</v>
      </c>
    </row>
    <row r="71" spans="1:5" x14ac:dyDescent="0.25">
      <c r="A71" s="10" t="s">
        <v>38</v>
      </c>
      <c r="B71" s="16"/>
      <c r="C71" s="14"/>
      <c r="D71" s="12">
        <v>1</v>
      </c>
      <c r="E71" s="13">
        <v>0</v>
      </c>
    </row>
    <row r="72" spans="1:5" x14ac:dyDescent="0.25">
      <c r="A72" s="10" t="s">
        <v>39</v>
      </c>
      <c r="B72" s="16"/>
      <c r="C72" s="14"/>
      <c r="D72" s="14"/>
      <c r="E72" s="13">
        <v>0</v>
      </c>
    </row>
    <row r="73" spans="1:5" x14ac:dyDescent="0.25">
      <c r="A73" s="15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4"/>
      <c r="D76" s="12">
        <v>2</v>
      </c>
      <c r="E76" s="13">
        <v>0</v>
      </c>
    </row>
    <row r="77" spans="1:5" x14ac:dyDescent="0.25">
      <c r="A77" s="195"/>
      <c r="B77" s="11" t="s">
        <v>58</v>
      </c>
      <c r="C77" s="14"/>
      <c r="D77" s="14"/>
      <c r="E77" s="13">
        <v>0</v>
      </c>
    </row>
    <row r="78" spans="1:5" x14ac:dyDescent="0.25">
      <c r="A78" s="195"/>
      <c r="B78" s="11" t="s">
        <v>65</v>
      </c>
      <c r="C78" s="12">
        <v>1</v>
      </c>
      <c r="D78" s="14"/>
      <c r="E78" s="13">
        <v>0</v>
      </c>
    </row>
    <row r="79" spans="1:5" x14ac:dyDescent="0.25">
      <c r="A79" s="195"/>
      <c r="B79" s="11" t="s">
        <v>69</v>
      </c>
      <c r="C79" s="14"/>
      <c r="D79" s="14"/>
      <c r="E79" s="13">
        <v>0</v>
      </c>
    </row>
    <row r="80" spans="1:5" x14ac:dyDescent="0.25">
      <c r="A80" s="196"/>
      <c r="B80" s="11" t="s">
        <v>70</v>
      </c>
      <c r="C80" s="14"/>
      <c r="D80" s="14"/>
      <c r="E80" s="13">
        <v>0</v>
      </c>
    </row>
    <row r="81" spans="1:5" x14ac:dyDescent="0.25">
      <c r="A81" s="15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0" t="s">
        <v>72</v>
      </c>
      <c r="B84" s="11" t="s">
        <v>73</v>
      </c>
      <c r="C84" s="12">
        <v>639</v>
      </c>
      <c r="D84" s="12">
        <v>391</v>
      </c>
      <c r="E84" s="13">
        <v>0.634271099744245</v>
      </c>
    </row>
    <row r="85" spans="1:5" x14ac:dyDescent="0.25">
      <c r="A85" s="192"/>
      <c r="B85" s="11" t="s">
        <v>74</v>
      </c>
      <c r="C85" s="12">
        <v>122</v>
      </c>
      <c r="D85" s="12">
        <v>225</v>
      </c>
      <c r="E85" s="13">
        <v>-0.45777777777777801</v>
      </c>
    </row>
    <row r="86" spans="1:5" x14ac:dyDescent="0.25">
      <c r="A86" s="190" t="s">
        <v>75</v>
      </c>
      <c r="B86" s="11" t="s">
        <v>73</v>
      </c>
      <c r="C86" s="12">
        <v>309</v>
      </c>
      <c r="D86" s="12">
        <v>215</v>
      </c>
      <c r="E86" s="13">
        <v>0.43720930232558097</v>
      </c>
    </row>
    <row r="87" spans="1:5" x14ac:dyDescent="0.25">
      <c r="A87" s="192"/>
      <c r="B87" s="11" t="s">
        <v>74</v>
      </c>
      <c r="C87" s="12">
        <v>171</v>
      </c>
      <c r="D87" s="12">
        <v>182</v>
      </c>
      <c r="E87" s="13">
        <v>-6.0439560439560398E-2</v>
      </c>
    </row>
    <row r="88" spans="1:5" x14ac:dyDescent="0.25">
      <c r="A88" s="190" t="s">
        <v>76</v>
      </c>
      <c r="B88" s="11" t="s">
        <v>73</v>
      </c>
      <c r="C88" s="12">
        <v>34</v>
      </c>
      <c r="D88" s="12">
        <v>27</v>
      </c>
      <c r="E88" s="13">
        <v>0.25925925925925902</v>
      </c>
    </row>
    <row r="89" spans="1:5" x14ac:dyDescent="0.25">
      <c r="A89" s="192"/>
      <c r="B89" s="11" t="s">
        <v>74</v>
      </c>
      <c r="C89" s="12">
        <v>10</v>
      </c>
      <c r="D89" s="12">
        <v>14</v>
      </c>
      <c r="E89" s="13">
        <v>-0.28571428571428598</v>
      </c>
    </row>
    <row r="90" spans="1:5" x14ac:dyDescent="0.25">
      <c r="A90" s="190" t="s">
        <v>77</v>
      </c>
      <c r="B90" s="11" t="s">
        <v>73</v>
      </c>
      <c r="C90" s="14"/>
      <c r="D90" s="14"/>
      <c r="E90" s="13">
        <v>0</v>
      </c>
    </row>
    <row r="91" spans="1:5" x14ac:dyDescent="0.25">
      <c r="A91" s="192"/>
      <c r="B91" s="11" t="s">
        <v>74</v>
      </c>
      <c r="C91" s="14"/>
      <c r="D91" s="14"/>
      <c r="E91" s="13">
        <v>0</v>
      </c>
    </row>
    <row r="92" spans="1:5" x14ac:dyDescent="0.25">
      <c r="A92" s="15"/>
    </row>
    <row r="93" spans="1:5" x14ac:dyDescent="0.25">
      <c r="A93" s="193" t="s">
        <v>78</v>
      </c>
      <c r="B93" s="19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6"/>
      <c r="C95" s="12">
        <v>236</v>
      </c>
      <c r="D95" s="12">
        <v>237</v>
      </c>
      <c r="E95" s="13">
        <v>-4.2194092827004199E-3</v>
      </c>
    </row>
    <row r="96" spans="1:5" x14ac:dyDescent="0.25">
      <c r="A96" s="10" t="s">
        <v>80</v>
      </c>
      <c r="B96" s="16"/>
      <c r="C96" s="14"/>
      <c r="D96" s="14"/>
      <c r="E96" s="13">
        <v>0</v>
      </c>
    </row>
    <row r="97" spans="1:5" x14ac:dyDescent="0.25">
      <c r="A97" s="15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6"/>
      <c r="C100" s="12">
        <v>316</v>
      </c>
      <c r="D100" s="12">
        <v>196</v>
      </c>
      <c r="E100" s="13">
        <v>0.61224489795918402</v>
      </c>
    </row>
    <row r="101" spans="1:5" x14ac:dyDescent="0.25">
      <c r="A101" s="10" t="s">
        <v>82</v>
      </c>
      <c r="B101" s="16"/>
      <c r="C101" s="12">
        <v>288</v>
      </c>
      <c r="D101" s="12">
        <v>187</v>
      </c>
      <c r="E101" s="13">
        <v>0.54010695187165803</v>
      </c>
    </row>
    <row r="102" spans="1:5" x14ac:dyDescent="0.25">
      <c r="A102" s="10" t="s">
        <v>80</v>
      </c>
      <c r="B102" s="16"/>
      <c r="C102" s="12">
        <v>9</v>
      </c>
      <c r="D102" s="12">
        <v>5</v>
      </c>
      <c r="E102" s="13">
        <v>0.8</v>
      </c>
    </row>
    <row r="103" spans="1:5" x14ac:dyDescent="0.25">
      <c r="A103" s="15"/>
    </row>
    <row r="104" spans="1:5" x14ac:dyDescent="0.25">
      <c r="A104" s="193" t="s">
        <v>83</v>
      </c>
      <c r="B104" s="19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0" t="s">
        <v>79</v>
      </c>
      <c r="B106" s="11" t="s">
        <v>84</v>
      </c>
      <c r="C106" s="12">
        <v>162</v>
      </c>
      <c r="D106" s="12">
        <v>106</v>
      </c>
      <c r="E106" s="13">
        <v>0.52830188679245305</v>
      </c>
    </row>
    <row r="107" spans="1:5" x14ac:dyDescent="0.25">
      <c r="A107" s="191"/>
      <c r="B107" s="11" t="s">
        <v>85</v>
      </c>
      <c r="C107" s="12">
        <v>58</v>
      </c>
      <c r="D107" s="12">
        <v>27</v>
      </c>
      <c r="E107" s="13">
        <v>1.1481481481481499</v>
      </c>
    </row>
    <row r="108" spans="1:5" x14ac:dyDescent="0.25">
      <c r="A108" s="192"/>
      <c r="B108" s="11" t="s">
        <v>86</v>
      </c>
      <c r="C108" s="12">
        <v>50</v>
      </c>
      <c r="D108" s="12">
        <v>37</v>
      </c>
      <c r="E108" s="13">
        <v>0.35135135135135098</v>
      </c>
    </row>
    <row r="109" spans="1:5" x14ac:dyDescent="0.25">
      <c r="A109" s="190" t="s">
        <v>82</v>
      </c>
      <c r="B109" s="11" t="s">
        <v>87</v>
      </c>
      <c r="C109" s="12">
        <v>21</v>
      </c>
      <c r="D109" s="12">
        <v>14</v>
      </c>
      <c r="E109" s="13">
        <v>0.5</v>
      </c>
    </row>
    <row r="110" spans="1:5" x14ac:dyDescent="0.25">
      <c r="A110" s="192"/>
      <c r="B110" s="11" t="s">
        <v>86</v>
      </c>
      <c r="C110" s="12">
        <v>15</v>
      </c>
      <c r="D110" s="12">
        <v>28</v>
      </c>
      <c r="E110" s="13">
        <v>-0.46428571428571402</v>
      </c>
    </row>
    <row r="111" spans="1:5" x14ac:dyDescent="0.25">
      <c r="A111" s="10" t="s">
        <v>80</v>
      </c>
      <c r="B111" s="16"/>
      <c r="C111" s="12">
        <v>9</v>
      </c>
      <c r="D111" s="12">
        <v>7</v>
      </c>
      <c r="E111" s="13">
        <v>0.28571428571428598</v>
      </c>
    </row>
    <row r="112" spans="1:5" x14ac:dyDescent="0.25">
      <c r="A112" s="15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0" t="s">
        <v>79</v>
      </c>
      <c r="B115" s="11" t="s">
        <v>84</v>
      </c>
      <c r="C115" s="12">
        <v>15</v>
      </c>
      <c r="D115" s="12">
        <v>11</v>
      </c>
      <c r="E115" s="13">
        <v>0.36363636363636398</v>
      </c>
    </row>
    <row r="116" spans="1:5" x14ac:dyDescent="0.25">
      <c r="A116" s="191"/>
      <c r="B116" s="11" t="s">
        <v>85</v>
      </c>
      <c r="C116" s="12">
        <v>6</v>
      </c>
      <c r="D116" s="12">
        <v>3</v>
      </c>
      <c r="E116" s="13">
        <v>1</v>
      </c>
    </row>
    <row r="117" spans="1:5" x14ac:dyDescent="0.25">
      <c r="A117" s="192"/>
      <c r="B117" s="11" t="s">
        <v>86</v>
      </c>
      <c r="C117" s="12">
        <v>6</v>
      </c>
      <c r="D117" s="12">
        <v>5</v>
      </c>
      <c r="E117" s="13">
        <v>0.2</v>
      </c>
    </row>
    <row r="118" spans="1:5" x14ac:dyDescent="0.25">
      <c r="A118" s="190" t="s">
        <v>82</v>
      </c>
      <c r="B118" s="11" t="s">
        <v>87</v>
      </c>
      <c r="C118" s="12">
        <v>3</v>
      </c>
      <c r="D118" s="12">
        <v>3</v>
      </c>
      <c r="E118" s="13">
        <v>0</v>
      </c>
    </row>
    <row r="119" spans="1:5" x14ac:dyDescent="0.25">
      <c r="A119" s="192"/>
      <c r="B119" s="11" t="s">
        <v>86</v>
      </c>
      <c r="C119" s="12">
        <v>6</v>
      </c>
      <c r="D119" s="12">
        <v>6</v>
      </c>
      <c r="E119" s="13">
        <v>0</v>
      </c>
    </row>
    <row r="120" spans="1:5" x14ac:dyDescent="0.25">
      <c r="A120" s="10" t="s">
        <v>80</v>
      </c>
      <c r="B120" s="16"/>
      <c r="C120" s="12">
        <v>1</v>
      </c>
      <c r="D120" s="12">
        <v>1</v>
      </c>
      <c r="E120" s="13">
        <v>0</v>
      </c>
    </row>
    <row r="121" spans="1:5" x14ac:dyDescent="0.25">
      <c r="A121" s="15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0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2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90" t="s">
        <v>93</v>
      </c>
      <c r="B126" s="11" t="s">
        <v>91</v>
      </c>
      <c r="C126" s="12">
        <v>24</v>
      </c>
      <c r="D126" s="12">
        <v>26</v>
      </c>
      <c r="E126" s="13">
        <v>-7.69230769230769E-2</v>
      </c>
    </row>
    <row r="127" spans="1:5" x14ac:dyDescent="0.25">
      <c r="A127" s="192"/>
      <c r="B127" s="11" t="s">
        <v>92</v>
      </c>
      <c r="C127" s="12">
        <v>371</v>
      </c>
      <c r="D127" s="12">
        <v>405</v>
      </c>
      <c r="E127" s="13">
        <v>-8.3950617283950604E-2</v>
      </c>
    </row>
    <row r="128" spans="1:5" x14ac:dyDescent="0.25">
      <c r="A128" s="190" t="s">
        <v>94</v>
      </c>
      <c r="B128" s="11" t="s">
        <v>91</v>
      </c>
      <c r="C128" s="12">
        <v>1151</v>
      </c>
      <c r="D128" s="12">
        <v>1079</v>
      </c>
      <c r="E128" s="13">
        <v>6.6728452270620894E-2</v>
      </c>
    </row>
    <row r="129" spans="1:5" x14ac:dyDescent="0.25">
      <c r="A129" s="192"/>
      <c r="B129" s="11" t="s">
        <v>92</v>
      </c>
      <c r="C129" s="12">
        <v>2956</v>
      </c>
      <c r="D129" s="12">
        <v>2675</v>
      </c>
      <c r="E129" s="13">
        <v>0.105046728971963</v>
      </c>
    </row>
    <row r="130" spans="1:5" x14ac:dyDescent="0.25">
      <c r="A130" s="190" t="s">
        <v>95</v>
      </c>
      <c r="B130" s="11" t="s">
        <v>91</v>
      </c>
      <c r="C130" s="12">
        <v>444</v>
      </c>
      <c r="D130" s="12">
        <v>430</v>
      </c>
      <c r="E130" s="13">
        <v>3.25581395348837E-2</v>
      </c>
    </row>
    <row r="131" spans="1:5" x14ac:dyDescent="0.25">
      <c r="A131" s="192"/>
      <c r="B131" s="11" t="s">
        <v>92</v>
      </c>
      <c r="C131" s="12">
        <v>888</v>
      </c>
      <c r="D131" s="12">
        <v>836</v>
      </c>
      <c r="E131" s="13">
        <v>6.2200956937799E-2</v>
      </c>
    </row>
    <row r="132" spans="1:5" x14ac:dyDescent="0.25">
      <c r="A132" s="15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0" t="s">
        <v>97</v>
      </c>
      <c r="B135" s="11" t="s">
        <v>98</v>
      </c>
      <c r="C135" s="12">
        <v>25</v>
      </c>
      <c r="D135" s="12">
        <v>32</v>
      </c>
      <c r="E135" s="13">
        <v>-0.21875</v>
      </c>
    </row>
    <row r="136" spans="1:5" x14ac:dyDescent="0.25">
      <c r="A136" s="192"/>
      <c r="B136" s="11" t="s">
        <v>99</v>
      </c>
      <c r="C136" s="14"/>
      <c r="D136" s="12">
        <v>0</v>
      </c>
      <c r="E136" s="13">
        <v>0</v>
      </c>
    </row>
    <row r="137" spans="1:5" x14ac:dyDescent="0.25">
      <c r="A137" s="190" t="s">
        <v>100</v>
      </c>
      <c r="B137" s="11" t="s">
        <v>98</v>
      </c>
      <c r="C137" s="14"/>
      <c r="D137" s="12">
        <v>3</v>
      </c>
      <c r="E137" s="13">
        <v>0</v>
      </c>
    </row>
    <row r="138" spans="1:5" x14ac:dyDescent="0.25">
      <c r="A138" s="192"/>
      <c r="B138" s="11" t="s">
        <v>99</v>
      </c>
      <c r="C138" s="14"/>
      <c r="D138" s="12">
        <v>0</v>
      </c>
      <c r="E138" s="13">
        <v>0</v>
      </c>
    </row>
    <row r="139" spans="1:5" x14ac:dyDescent="0.25">
      <c r="A139" s="190" t="s">
        <v>101</v>
      </c>
      <c r="B139" s="11" t="s">
        <v>98</v>
      </c>
      <c r="C139" s="14"/>
      <c r="D139" s="12">
        <v>1</v>
      </c>
      <c r="E139" s="13">
        <v>0</v>
      </c>
    </row>
    <row r="140" spans="1:5" x14ac:dyDescent="0.25">
      <c r="A140" s="192"/>
      <c r="B140" s="11" t="s">
        <v>102</v>
      </c>
      <c r="C140" s="14"/>
      <c r="D140" s="12">
        <v>0</v>
      </c>
      <c r="E140" s="13">
        <v>0</v>
      </c>
    </row>
    <row r="141" spans="1:5" x14ac:dyDescent="0.25">
      <c r="A141" s="15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6"/>
      <c r="C144" s="12">
        <v>47</v>
      </c>
      <c r="D144" s="12">
        <v>43</v>
      </c>
      <c r="E144" s="13">
        <v>9.3023255813953501E-2</v>
      </c>
    </row>
    <row r="145" spans="1:5" x14ac:dyDescent="0.25">
      <c r="A145" s="190" t="s">
        <v>105</v>
      </c>
      <c r="B145" s="11" t="s">
        <v>106</v>
      </c>
      <c r="C145" s="12">
        <v>4</v>
      </c>
      <c r="D145" s="12">
        <v>1</v>
      </c>
      <c r="E145" s="13">
        <v>3</v>
      </c>
    </row>
    <row r="146" spans="1:5" x14ac:dyDescent="0.25">
      <c r="A146" s="191"/>
      <c r="B146" s="11" t="s">
        <v>107</v>
      </c>
      <c r="C146" s="12">
        <v>13</v>
      </c>
      <c r="D146" s="12">
        <v>13</v>
      </c>
      <c r="E146" s="13">
        <v>0</v>
      </c>
    </row>
    <row r="147" spans="1:5" x14ac:dyDescent="0.25">
      <c r="A147" s="191"/>
      <c r="B147" s="11" t="s">
        <v>108</v>
      </c>
      <c r="C147" s="14"/>
      <c r="D147" s="14"/>
      <c r="E147" s="13">
        <v>0</v>
      </c>
    </row>
    <row r="148" spans="1:5" x14ac:dyDescent="0.25">
      <c r="A148" s="191"/>
      <c r="B148" s="11" t="s">
        <v>109</v>
      </c>
      <c r="C148" s="12">
        <v>10</v>
      </c>
      <c r="D148" s="12">
        <v>7</v>
      </c>
      <c r="E148" s="13">
        <v>0.42857142857142799</v>
      </c>
    </row>
    <row r="149" spans="1:5" x14ac:dyDescent="0.25">
      <c r="A149" s="191"/>
      <c r="B149" s="11" t="s">
        <v>110</v>
      </c>
      <c r="C149" s="12">
        <v>20</v>
      </c>
      <c r="D149" s="12">
        <v>22</v>
      </c>
      <c r="E149" s="13">
        <v>-9.0909090909090898E-2</v>
      </c>
    </row>
    <row r="150" spans="1:5" x14ac:dyDescent="0.25">
      <c r="A150" s="192"/>
      <c r="B150" s="11" t="s">
        <v>111</v>
      </c>
      <c r="C150" s="14"/>
      <c r="D150" s="14"/>
      <c r="E150" s="13">
        <v>0</v>
      </c>
    </row>
    <row r="151" spans="1:5" x14ac:dyDescent="0.25">
      <c r="A151" s="190" t="s">
        <v>112</v>
      </c>
      <c r="B151" s="11" t="s">
        <v>113</v>
      </c>
      <c r="C151" s="12">
        <v>21</v>
      </c>
      <c r="D151" s="12">
        <v>14</v>
      </c>
      <c r="E151" s="13">
        <v>0.5</v>
      </c>
    </row>
    <row r="152" spans="1:5" x14ac:dyDescent="0.25">
      <c r="A152" s="192"/>
      <c r="B152" s="11" t="s">
        <v>114</v>
      </c>
      <c r="C152" s="12">
        <v>24</v>
      </c>
      <c r="D152" s="12">
        <v>28</v>
      </c>
      <c r="E152" s="13">
        <v>-0.14285714285714299</v>
      </c>
    </row>
    <row r="153" spans="1:5" x14ac:dyDescent="0.25">
      <c r="A153" s="190" t="s">
        <v>115</v>
      </c>
      <c r="B153" s="11" t="s">
        <v>19</v>
      </c>
      <c r="C153" s="12">
        <v>12</v>
      </c>
      <c r="D153" s="12">
        <v>10</v>
      </c>
      <c r="E153" s="13">
        <v>0.2</v>
      </c>
    </row>
    <row r="154" spans="1:5" x14ac:dyDescent="0.25">
      <c r="A154" s="192"/>
      <c r="B154" s="11" t="s">
        <v>23</v>
      </c>
      <c r="C154" s="12">
        <v>14</v>
      </c>
      <c r="D154" s="12">
        <v>11</v>
      </c>
      <c r="E154" s="13">
        <v>0.27272727272727298</v>
      </c>
    </row>
    <row r="155" spans="1:5" x14ac:dyDescent="0.25">
      <c r="A155" s="10" t="s">
        <v>116</v>
      </c>
      <c r="B155" s="16"/>
      <c r="C155" s="14"/>
      <c r="D155" s="14"/>
      <c r="E155" s="13">
        <v>0</v>
      </c>
    </row>
    <row r="156" spans="1:5" x14ac:dyDescent="0.25">
      <c r="A156" s="15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0" t="s">
        <v>118</v>
      </c>
      <c r="B159" s="11" t="s">
        <v>119</v>
      </c>
      <c r="C159" s="14"/>
      <c r="D159" s="14"/>
      <c r="E159" s="13">
        <v>0</v>
      </c>
    </row>
    <row r="160" spans="1:5" x14ac:dyDescent="0.25">
      <c r="A160" s="191"/>
      <c r="B160" s="11" t="s">
        <v>120</v>
      </c>
      <c r="C160" s="12">
        <v>1</v>
      </c>
      <c r="D160" s="12">
        <v>6</v>
      </c>
      <c r="E160" s="13">
        <v>-0.83333333333333304</v>
      </c>
    </row>
    <row r="161" spans="1:5" x14ac:dyDescent="0.25">
      <c r="A161" s="191"/>
      <c r="B161" s="11" t="s">
        <v>121</v>
      </c>
      <c r="C161" s="14"/>
      <c r="D161" s="14"/>
      <c r="E161" s="13">
        <v>0</v>
      </c>
    </row>
    <row r="162" spans="1:5" x14ac:dyDescent="0.25">
      <c r="A162" s="191"/>
      <c r="B162" s="11" t="s">
        <v>122</v>
      </c>
      <c r="C162" s="14"/>
      <c r="D162" s="14"/>
      <c r="E162" s="13">
        <v>0</v>
      </c>
    </row>
    <row r="163" spans="1:5" x14ac:dyDescent="0.25">
      <c r="A163" s="191"/>
      <c r="B163" s="11" t="s">
        <v>123</v>
      </c>
      <c r="C163" s="14"/>
      <c r="D163" s="14"/>
      <c r="E163" s="13">
        <v>0</v>
      </c>
    </row>
    <row r="164" spans="1:5" x14ac:dyDescent="0.25">
      <c r="A164" s="191"/>
      <c r="B164" s="11" t="s">
        <v>124</v>
      </c>
      <c r="C164" s="14"/>
      <c r="D164" s="14"/>
      <c r="E164" s="13">
        <v>0</v>
      </c>
    </row>
    <row r="165" spans="1:5" x14ac:dyDescent="0.25">
      <c r="A165" s="191"/>
      <c r="B165" s="11" t="s">
        <v>125</v>
      </c>
      <c r="C165" s="14"/>
      <c r="D165" s="14"/>
      <c r="E165" s="13">
        <v>0</v>
      </c>
    </row>
    <row r="166" spans="1:5" x14ac:dyDescent="0.25">
      <c r="A166" s="191"/>
      <c r="B166" s="11" t="s">
        <v>126</v>
      </c>
      <c r="C166" s="14"/>
      <c r="D166" s="14"/>
      <c r="E166" s="13">
        <v>0</v>
      </c>
    </row>
    <row r="167" spans="1:5" x14ac:dyDescent="0.25">
      <c r="A167" s="191"/>
      <c r="B167" s="11" t="s">
        <v>127</v>
      </c>
      <c r="C167" s="14"/>
      <c r="D167" s="14"/>
      <c r="E167" s="13">
        <v>0</v>
      </c>
    </row>
    <row r="168" spans="1:5" x14ac:dyDescent="0.25">
      <c r="A168" s="191"/>
      <c r="B168" s="11" t="s">
        <v>128</v>
      </c>
      <c r="C168" s="14"/>
      <c r="D168" s="14"/>
      <c r="E168" s="13">
        <v>0</v>
      </c>
    </row>
    <row r="169" spans="1:5" x14ac:dyDescent="0.25">
      <c r="A169" s="191"/>
      <c r="B169" s="11" t="s">
        <v>129</v>
      </c>
      <c r="C169" s="14"/>
      <c r="D169" s="14"/>
      <c r="E169" s="13">
        <v>0</v>
      </c>
    </row>
    <row r="170" spans="1:5" x14ac:dyDescent="0.25">
      <c r="A170" s="191"/>
      <c r="B170" s="11" t="s">
        <v>130</v>
      </c>
      <c r="C170" s="14"/>
      <c r="D170" s="14"/>
      <c r="E170" s="13">
        <v>0</v>
      </c>
    </row>
    <row r="171" spans="1:5" x14ac:dyDescent="0.25">
      <c r="A171" s="191"/>
      <c r="B171" s="11" t="s">
        <v>131</v>
      </c>
      <c r="C171" s="14"/>
      <c r="D171" s="14"/>
      <c r="E171" s="13">
        <v>0</v>
      </c>
    </row>
    <row r="172" spans="1:5" x14ac:dyDescent="0.25">
      <c r="A172" s="191"/>
      <c r="B172" s="11" t="s">
        <v>132</v>
      </c>
      <c r="C172" s="14"/>
      <c r="D172" s="14"/>
      <c r="E172" s="13">
        <v>0</v>
      </c>
    </row>
    <row r="173" spans="1:5" x14ac:dyDescent="0.25">
      <c r="A173" s="191"/>
      <c r="B173" s="11" t="s">
        <v>133</v>
      </c>
      <c r="C173" s="14"/>
      <c r="D173" s="14"/>
      <c r="E173" s="13">
        <v>0</v>
      </c>
    </row>
    <row r="174" spans="1:5" x14ac:dyDescent="0.25">
      <c r="A174" s="191"/>
      <c r="B174" s="11" t="s">
        <v>134</v>
      </c>
      <c r="C174" s="14"/>
      <c r="D174" s="14"/>
      <c r="E174" s="13">
        <v>0</v>
      </c>
    </row>
    <row r="175" spans="1:5" x14ac:dyDescent="0.25">
      <c r="A175" s="191"/>
      <c r="B175" s="11" t="s">
        <v>135</v>
      </c>
      <c r="C175" s="14"/>
      <c r="D175" s="14"/>
      <c r="E175" s="13">
        <v>0</v>
      </c>
    </row>
    <row r="176" spans="1:5" x14ac:dyDescent="0.25">
      <c r="A176" s="191"/>
      <c r="B176" s="11" t="s">
        <v>136</v>
      </c>
      <c r="C176" s="14"/>
      <c r="D176" s="14"/>
      <c r="E176" s="13">
        <v>0</v>
      </c>
    </row>
    <row r="177" spans="1:5" x14ac:dyDescent="0.25">
      <c r="A177" s="191"/>
      <c r="B177" s="11" t="s">
        <v>137</v>
      </c>
      <c r="C177" s="14"/>
      <c r="D177" s="14"/>
      <c r="E177" s="13">
        <v>0</v>
      </c>
    </row>
    <row r="178" spans="1:5" x14ac:dyDescent="0.25">
      <c r="A178" s="191"/>
      <c r="B178" s="11" t="s">
        <v>138</v>
      </c>
      <c r="C178" s="14"/>
      <c r="D178" s="14"/>
      <c r="E178" s="13">
        <v>0</v>
      </c>
    </row>
    <row r="179" spans="1:5" x14ac:dyDescent="0.25">
      <c r="A179" s="191"/>
      <c r="B179" s="11" t="s">
        <v>139</v>
      </c>
      <c r="C179" s="14"/>
      <c r="D179" s="14"/>
      <c r="E179" s="13">
        <v>0</v>
      </c>
    </row>
    <row r="180" spans="1:5" x14ac:dyDescent="0.25">
      <c r="A180" s="191"/>
      <c r="B180" s="11" t="s">
        <v>140</v>
      </c>
      <c r="C180" s="14"/>
      <c r="D180" s="14"/>
      <c r="E180" s="13">
        <v>0</v>
      </c>
    </row>
    <row r="181" spans="1:5" x14ac:dyDescent="0.25">
      <c r="A181" s="191"/>
      <c r="B181" s="11" t="s">
        <v>141</v>
      </c>
      <c r="C181" s="14"/>
      <c r="D181" s="14"/>
      <c r="E181" s="13">
        <v>0</v>
      </c>
    </row>
    <row r="182" spans="1:5" x14ac:dyDescent="0.25">
      <c r="A182" s="191"/>
      <c r="B182" s="11" t="s">
        <v>142</v>
      </c>
      <c r="C182" s="14"/>
      <c r="D182" s="14"/>
      <c r="E182" s="13">
        <v>0</v>
      </c>
    </row>
    <row r="183" spans="1:5" x14ac:dyDescent="0.25">
      <c r="A183" s="191"/>
      <c r="B183" s="11" t="s">
        <v>143</v>
      </c>
      <c r="C183" s="14"/>
      <c r="D183" s="14"/>
      <c r="E183" s="13">
        <v>0</v>
      </c>
    </row>
    <row r="184" spans="1:5" x14ac:dyDescent="0.25">
      <c r="A184" s="191"/>
      <c r="B184" s="11" t="s">
        <v>144</v>
      </c>
      <c r="C184" s="14"/>
      <c r="D184" s="14"/>
      <c r="E184" s="13">
        <v>0</v>
      </c>
    </row>
    <row r="185" spans="1:5" x14ac:dyDescent="0.25">
      <c r="A185" s="191"/>
      <c r="B185" s="11" t="s">
        <v>145</v>
      </c>
      <c r="C185" s="14"/>
      <c r="D185" s="14"/>
      <c r="E185" s="13">
        <v>0</v>
      </c>
    </row>
    <row r="186" spans="1:5" x14ac:dyDescent="0.25">
      <c r="A186" s="191"/>
      <c r="B186" s="11" t="s">
        <v>146</v>
      </c>
      <c r="C186" s="14"/>
      <c r="D186" s="14"/>
      <c r="E186" s="13">
        <v>0</v>
      </c>
    </row>
    <row r="187" spans="1:5" x14ac:dyDescent="0.25">
      <c r="A187" s="191"/>
      <c r="B187" s="11" t="s">
        <v>147</v>
      </c>
      <c r="C187" s="14"/>
      <c r="D187" s="14"/>
      <c r="E187" s="13">
        <v>0</v>
      </c>
    </row>
    <row r="188" spans="1:5" x14ac:dyDescent="0.25">
      <c r="A188" s="191"/>
      <c r="B188" s="11" t="s">
        <v>148</v>
      </c>
      <c r="C188" s="14"/>
      <c r="D188" s="14"/>
      <c r="E188" s="13">
        <v>0</v>
      </c>
    </row>
    <row r="189" spans="1:5" x14ac:dyDescent="0.25">
      <c r="A189" s="191"/>
      <c r="B189" s="11" t="s">
        <v>149</v>
      </c>
      <c r="C189" s="14"/>
      <c r="D189" s="14"/>
      <c r="E189" s="13">
        <v>0</v>
      </c>
    </row>
    <row r="190" spans="1:5" x14ac:dyDescent="0.25">
      <c r="A190" s="191"/>
      <c r="B190" s="11" t="s">
        <v>150</v>
      </c>
      <c r="C190" s="14"/>
      <c r="D190" s="14"/>
      <c r="E190" s="13">
        <v>0</v>
      </c>
    </row>
    <row r="191" spans="1:5" x14ac:dyDescent="0.25">
      <c r="A191" s="191"/>
      <c r="B191" s="11" t="s">
        <v>151</v>
      </c>
      <c r="C191" s="14"/>
      <c r="D191" s="14"/>
      <c r="E191" s="13">
        <v>0</v>
      </c>
    </row>
    <row r="192" spans="1:5" x14ac:dyDescent="0.25">
      <c r="A192" s="191"/>
      <c r="B192" s="11" t="s">
        <v>152</v>
      </c>
      <c r="C192" s="14"/>
      <c r="D192" s="14"/>
      <c r="E192" s="13">
        <v>0</v>
      </c>
    </row>
    <row r="193" spans="1:5" x14ac:dyDescent="0.25">
      <c r="A193" s="191"/>
      <c r="B193" s="11" t="s">
        <v>153</v>
      </c>
      <c r="C193" s="14"/>
      <c r="D193" s="14"/>
      <c r="E193" s="13">
        <v>0</v>
      </c>
    </row>
    <row r="194" spans="1:5" x14ac:dyDescent="0.25">
      <c r="A194" s="191"/>
      <c r="B194" s="11" t="s">
        <v>154</v>
      </c>
      <c r="C194" s="14"/>
      <c r="D194" s="14"/>
      <c r="E194" s="13">
        <v>0</v>
      </c>
    </row>
    <row r="195" spans="1:5" x14ac:dyDescent="0.25">
      <c r="A195" s="191"/>
      <c r="B195" s="11" t="s">
        <v>155</v>
      </c>
      <c r="C195" s="14"/>
      <c r="D195" s="14"/>
      <c r="E195" s="13">
        <v>0</v>
      </c>
    </row>
    <row r="196" spans="1:5" x14ac:dyDescent="0.25">
      <c r="A196" s="191"/>
      <c r="B196" s="11" t="s">
        <v>156</v>
      </c>
      <c r="C196" s="14"/>
      <c r="D196" s="14"/>
      <c r="E196" s="13">
        <v>0</v>
      </c>
    </row>
    <row r="197" spans="1:5" x14ac:dyDescent="0.25">
      <c r="A197" s="191"/>
      <c r="B197" s="11" t="s">
        <v>157</v>
      </c>
      <c r="C197" s="14"/>
      <c r="D197" s="14"/>
      <c r="E197" s="13">
        <v>0</v>
      </c>
    </row>
    <row r="198" spans="1:5" x14ac:dyDescent="0.25">
      <c r="A198" s="191"/>
      <c r="B198" s="11" t="s">
        <v>158</v>
      </c>
      <c r="C198" s="14"/>
      <c r="D198" s="14"/>
      <c r="E198" s="13">
        <v>0</v>
      </c>
    </row>
    <row r="199" spans="1:5" x14ac:dyDescent="0.25">
      <c r="A199" s="191"/>
      <c r="B199" s="11" t="s">
        <v>159</v>
      </c>
      <c r="C199" s="14"/>
      <c r="D199" s="14"/>
      <c r="E199" s="13">
        <v>0</v>
      </c>
    </row>
    <row r="200" spans="1:5" x14ac:dyDescent="0.25">
      <c r="A200" s="192"/>
      <c r="B200" s="11" t="s">
        <v>160</v>
      </c>
      <c r="C200" s="14"/>
      <c r="D200" s="14"/>
      <c r="E200" s="13">
        <v>0</v>
      </c>
    </row>
    <row r="201" spans="1:5" x14ac:dyDescent="0.25">
      <c r="A201" s="190" t="s">
        <v>161</v>
      </c>
      <c r="B201" s="11" t="s">
        <v>162</v>
      </c>
      <c r="C201" s="14"/>
      <c r="D201" s="14"/>
      <c r="E201" s="13">
        <v>0</v>
      </c>
    </row>
    <row r="202" spans="1:5" x14ac:dyDescent="0.25">
      <c r="A202" s="191"/>
      <c r="B202" s="11" t="s">
        <v>120</v>
      </c>
      <c r="C202" s="14"/>
      <c r="D202" s="14"/>
      <c r="E202" s="13">
        <v>0</v>
      </c>
    </row>
    <row r="203" spans="1:5" x14ac:dyDescent="0.25">
      <c r="A203" s="191"/>
      <c r="B203" s="11" t="s">
        <v>163</v>
      </c>
      <c r="C203" s="14"/>
      <c r="D203" s="14"/>
      <c r="E203" s="13">
        <v>0</v>
      </c>
    </row>
    <row r="204" spans="1:5" x14ac:dyDescent="0.25">
      <c r="A204" s="191"/>
      <c r="B204" s="11" t="s">
        <v>122</v>
      </c>
      <c r="C204" s="14"/>
      <c r="D204" s="14"/>
      <c r="E204" s="13">
        <v>0</v>
      </c>
    </row>
    <row r="205" spans="1:5" x14ac:dyDescent="0.25">
      <c r="A205" s="191"/>
      <c r="B205" s="11" t="s">
        <v>123</v>
      </c>
      <c r="C205" s="14"/>
      <c r="D205" s="14"/>
      <c r="E205" s="13">
        <v>0</v>
      </c>
    </row>
    <row r="206" spans="1:5" x14ac:dyDescent="0.25">
      <c r="A206" s="191"/>
      <c r="B206" s="11" t="s">
        <v>124</v>
      </c>
      <c r="C206" s="14"/>
      <c r="D206" s="14"/>
      <c r="E206" s="13">
        <v>0</v>
      </c>
    </row>
    <row r="207" spans="1:5" x14ac:dyDescent="0.25">
      <c r="A207" s="191"/>
      <c r="B207" s="11" t="s">
        <v>125</v>
      </c>
      <c r="C207" s="14"/>
      <c r="D207" s="14"/>
      <c r="E207" s="13">
        <v>0</v>
      </c>
    </row>
    <row r="208" spans="1:5" x14ac:dyDescent="0.25">
      <c r="A208" s="191"/>
      <c r="B208" s="11" t="s">
        <v>164</v>
      </c>
      <c r="C208" s="14"/>
      <c r="D208" s="14"/>
      <c r="E208" s="13">
        <v>0</v>
      </c>
    </row>
    <row r="209" spans="1:5" x14ac:dyDescent="0.25">
      <c r="A209" s="191"/>
      <c r="B209" s="11" t="s">
        <v>127</v>
      </c>
      <c r="C209" s="14"/>
      <c r="D209" s="14"/>
      <c r="E209" s="13">
        <v>0</v>
      </c>
    </row>
    <row r="210" spans="1:5" x14ac:dyDescent="0.25">
      <c r="A210" s="191"/>
      <c r="B210" s="11" t="s">
        <v>165</v>
      </c>
      <c r="C210" s="14"/>
      <c r="D210" s="14"/>
      <c r="E210" s="13">
        <v>0</v>
      </c>
    </row>
    <row r="211" spans="1:5" x14ac:dyDescent="0.25">
      <c r="A211" s="191"/>
      <c r="B211" s="11" t="s">
        <v>129</v>
      </c>
      <c r="C211" s="14"/>
      <c r="D211" s="14"/>
      <c r="E211" s="13">
        <v>0</v>
      </c>
    </row>
    <row r="212" spans="1:5" x14ac:dyDescent="0.25">
      <c r="A212" s="191"/>
      <c r="B212" s="11" t="s">
        <v>130</v>
      </c>
      <c r="C212" s="14"/>
      <c r="D212" s="14"/>
      <c r="E212" s="13">
        <v>0</v>
      </c>
    </row>
    <row r="213" spans="1:5" x14ac:dyDescent="0.25">
      <c r="A213" s="191"/>
      <c r="B213" s="11" t="s">
        <v>131</v>
      </c>
      <c r="C213" s="14"/>
      <c r="D213" s="14"/>
      <c r="E213" s="13">
        <v>0</v>
      </c>
    </row>
    <row r="214" spans="1:5" x14ac:dyDescent="0.25">
      <c r="A214" s="191"/>
      <c r="B214" s="11" t="s">
        <v>132</v>
      </c>
      <c r="C214" s="14"/>
      <c r="D214" s="14"/>
      <c r="E214" s="13">
        <v>0</v>
      </c>
    </row>
    <row r="215" spans="1:5" x14ac:dyDescent="0.25">
      <c r="A215" s="191"/>
      <c r="B215" s="11" t="s">
        <v>133</v>
      </c>
      <c r="C215" s="14"/>
      <c r="D215" s="14"/>
      <c r="E215" s="13">
        <v>0</v>
      </c>
    </row>
    <row r="216" spans="1:5" x14ac:dyDescent="0.25">
      <c r="A216" s="191"/>
      <c r="B216" s="11" t="s">
        <v>134</v>
      </c>
      <c r="C216" s="14"/>
      <c r="D216" s="14"/>
      <c r="E216" s="13">
        <v>0</v>
      </c>
    </row>
    <row r="217" spans="1:5" x14ac:dyDescent="0.25">
      <c r="A217" s="191"/>
      <c r="B217" s="11" t="s">
        <v>135</v>
      </c>
      <c r="C217" s="14"/>
      <c r="D217" s="14"/>
      <c r="E217" s="13">
        <v>0</v>
      </c>
    </row>
    <row r="218" spans="1:5" x14ac:dyDescent="0.25">
      <c r="A218" s="191"/>
      <c r="B218" s="11" t="s">
        <v>136</v>
      </c>
      <c r="C218" s="14"/>
      <c r="D218" s="14"/>
      <c r="E218" s="13">
        <v>0</v>
      </c>
    </row>
    <row r="219" spans="1:5" x14ac:dyDescent="0.25">
      <c r="A219" s="191"/>
      <c r="B219" s="11" t="s">
        <v>137</v>
      </c>
      <c r="C219" s="14"/>
      <c r="D219" s="14"/>
      <c r="E219" s="13">
        <v>0</v>
      </c>
    </row>
    <row r="220" spans="1:5" x14ac:dyDescent="0.25">
      <c r="A220" s="191"/>
      <c r="B220" s="11" t="s">
        <v>138</v>
      </c>
      <c r="C220" s="14"/>
      <c r="D220" s="14"/>
      <c r="E220" s="13">
        <v>0</v>
      </c>
    </row>
    <row r="221" spans="1:5" x14ac:dyDescent="0.25">
      <c r="A221" s="191"/>
      <c r="B221" s="11" t="s">
        <v>139</v>
      </c>
      <c r="C221" s="14"/>
      <c r="D221" s="14"/>
      <c r="E221" s="13">
        <v>0</v>
      </c>
    </row>
    <row r="222" spans="1:5" x14ac:dyDescent="0.25">
      <c r="A222" s="191"/>
      <c r="B222" s="11" t="s">
        <v>166</v>
      </c>
      <c r="C222" s="14"/>
      <c r="D222" s="14"/>
      <c r="E222" s="13">
        <v>0</v>
      </c>
    </row>
    <row r="223" spans="1:5" x14ac:dyDescent="0.25">
      <c r="A223" s="191"/>
      <c r="B223" s="11" t="s">
        <v>141</v>
      </c>
      <c r="C223" s="14"/>
      <c r="D223" s="14"/>
      <c r="E223" s="13">
        <v>0</v>
      </c>
    </row>
    <row r="224" spans="1:5" x14ac:dyDescent="0.25">
      <c r="A224" s="191"/>
      <c r="B224" s="11" t="s">
        <v>142</v>
      </c>
      <c r="C224" s="14"/>
      <c r="D224" s="14"/>
      <c r="E224" s="13">
        <v>0</v>
      </c>
    </row>
    <row r="225" spans="1:5" x14ac:dyDescent="0.25">
      <c r="A225" s="191"/>
      <c r="B225" s="11" t="s">
        <v>143</v>
      </c>
      <c r="C225" s="14"/>
      <c r="D225" s="14"/>
      <c r="E225" s="13">
        <v>0</v>
      </c>
    </row>
    <row r="226" spans="1:5" x14ac:dyDescent="0.25">
      <c r="A226" s="191"/>
      <c r="B226" s="11" t="s">
        <v>144</v>
      </c>
      <c r="C226" s="14"/>
      <c r="D226" s="14"/>
      <c r="E226" s="13">
        <v>0</v>
      </c>
    </row>
    <row r="227" spans="1:5" x14ac:dyDescent="0.25">
      <c r="A227" s="191"/>
      <c r="B227" s="11" t="s">
        <v>167</v>
      </c>
      <c r="C227" s="14"/>
      <c r="D227" s="14"/>
      <c r="E227" s="13">
        <v>0</v>
      </c>
    </row>
    <row r="228" spans="1:5" x14ac:dyDescent="0.25">
      <c r="A228" s="191"/>
      <c r="B228" s="11" t="s">
        <v>146</v>
      </c>
      <c r="C228" s="14"/>
      <c r="D228" s="14"/>
      <c r="E228" s="13">
        <v>0</v>
      </c>
    </row>
    <row r="229" spans="1:5" x14ac:dyDescent="0.25">
      <c r="A229" s="191"/>
      <c r="B229" s="11" t="s">
        <v>147</v>
      </c>
      <c r="C229" s="14"/>
      <c r="D229" s="14"/>
      <c r="E229" s="13">
        <v>0</v>
      </c>
    </row>
    <row r="230" spans="1:5" x14ac:dyDescent="0.25">
      <c r="A230" s="191"/>
      <c r="B230" s="11" t="s">
        <v>148</v>
      </c>
      <c r="C230" s="14"/>
      <c r="D230" s="14"/>
      <c r="E230" s="13">
        <v>0</v>
      </c>
    </row>
    <row r="231" spans="1:5" x14ac:dyDescent="0.25">
      <c r="A231" s="191"/>
      <c r="B231" s="11" t="s">
        <v>149</v>
      </c>
      <c r="C231" s="14"/>
      <c r="D231" s="14"/>
      <c r="E231" s="13">
        <v>0</v>
      </c>
    </row>
    <row r="232" spans="1:5" x14ac:dyDescent="0.25">
      <c r="A232" s="191"/>
      <c r="B232" s="11" t="s">
        <v>150</v>
      </c>
      <c r="C232" s="14"/>
      <c r="D232" s="14"/>
      <c r="E232" s="13">
        <v>0</v>
      </c>
    </row>
    <row r="233" spans="1:5" x14ac:dyDescent="0.25">
      <c r="A233" s="191"/>
      <c r="B233" s="11" t="s">
        <v>151</v>
      </c>
      <c r="C233" s="14"/>
      <c r="D233" s="14"/>
      <c r="E233" s="13">
        <v>0</v>
      </c>
    </row>
    <row r="234" spans="1:5" x14ac:dyDescent="0.25">
      <c r="A234" s="191"/>
      <c r="B234" s="11" t="s">
        <v>152</v>
      </c>
      <c r="C234" s="14"/>
      <c r="D234" s="14"/>
      <c r="E234" s="13">
        <v>0</v>
      </c>
    </row>
    <row r="235" spans="1:5" x14ac:dyDescent="0.25">
      <c r="A235" s="191"/>
      <c r="B235" s="11" t="s">
        <v>153</v>
      </c>
      <c r="C235" s="14"/>
      <c r="D235" s="14"/>
      <c r="E235" s="13">
        <v>0</v>
      </c>
    </row>
    <row r="236" spans="1:5" x14ac:dyDescent="0.25">
      <c r="A236" s="191"/>
      <c r="B236" s="11" t="s">
        <v>154</v>
      </c>
      <c r="C236" s="14"/>
      <c r="D236" s="14"/>
      <c r="E236" s="13">
        <v>0</v>
      </c>
    </row>
    <row r="237" spans="1:5" x14ac:dyDescent="0.25">
      <c r="A237" s="191"/>
      <c r="B237" s="11" t="s">
        <v>155</v>
      </c>
      <c r="C237" s="14"/>
      <c r="D237" s="14"/>
      <c r="E237" s="13">
        <v>0</v>
      </c>
    </row>
    <row r="238" spans="1:5" x14ac:dyDescent="0.25">
      <c r="A238" s="191"/>
      <c r="B238" s="11" t="s">
        <v>156</v>
      </c>
      <c r="C238" s="14"/>
      <c r="D238" s="14"/>
      <c r="E238" s="13">
        <v>0</v>
      </c>
    </row>
    <row r="239" spans="1:5" x14ac:dyDescent="0.25">
      <c r="A239" s="191"/>
      <c r="B239" s="11" t="s">
        <v>157</v>
      </c>
      <c r="C239" s="14"/>
      <c r="D239" s="14"/>
      <c r="E239" s="13">
        <v>0</v>
      </c>
    </row>
    <row r="240" spans="1:5" x14ac:dyDescent="0.25">
      <c r="A240" s="191"/>
      <c r="B240" s="11" t="s">
        <v>158</v>
      </c>
      <c r="C240" s="14"/>
      <c r="D240" s="14"/>
      <c r="E240" s="13">
        <v>0</v>
      </c>
    </row>
    <row r="241" spans="1:5" x14ac:dyDescent="0.25">
      <c r="A241" s="191"/>
      <c r="B241" s="11" t="s">
        <v>159</v>
      </c>
      <c r="C241" s="14"/>
      <c r="D241" s="14"/>
      <c r="E241" s="13">
        <v>0</v>
      </c>
    </row>
    <row r="242" spans="1:5" x14ac:dyDescent="0.25">
      <c r="A242" s="192"/>
      <c r="B242" s="11" t="s">
        <v>160</v>
      </c>
      <c r="C242" s="14"/>
      <c r="D242" s="14"/>
      <c r="E242" s="13">
        <v>0</v>
      </c>
    </row>
    <row r="243" spans="1:5" x14ac:dyDescent="0.25">
      <c r="A243" s="15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6"/>
      <c r="C246" s="12">
        <v>1</v>
      </c>
      <c r="D246" s="12">
        <v>5</v>
      </c>
      <c r="E246" s="13">
        <v>-0.8</v>
      </c>
    </row>
    <row r="247" spans="1:5" x14ac:dyDescent="0.25">
      <c r="A247" s="10" t="s">
        <v>170</v>
      </c>
      <c r="B247" s="16"/>
      <c r="C247" s="12">
        <v>17</v>
      </c>
      <c r="D247" s="12">
        <v>11</v>
      </c>
      <c r="E247" s="13">
        <v>0.54545454545454497</v>
      </c>
    </row>
    <row r="248" spans="1:5" x14ac:dyDescent="0.25">
      <c r="A248" s="10" t="s">
        <v>171</v>
      </c>
      <c r="B248" s="16"/>
      <c r="C248" s="12">
        <v>17</v>
      </c>
      <c r="D248" s="12">
        <v>17</v>
      </c>
      <c r="E248" s="13">
        <v>0</v>
      </c>
    </row>
    <row r="249" spans="1:5" x14ac:dyDescent="0.25">
      <c r="A249" s="15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6"/>
      <c r="C252" s="12">
        <v>11</v>
      </c>
      <c r="D252" s="12">
        <v>6</v>
      </c>
      <c r="E252" s="13">
        <v>0.83333333333333304</v>
      </c>
    </row>
    <row r="253" spans="1:5" x14ac:dyDescent="0.25">
      <c r="A253" s="190" t="s">
        <v>174</v>
      </c>
      <c r="B253" s="11" t="s">
        <v>175</v>
      </c>
      <c r="C253" s="12">
        <v>1</v>
      </c>
      <c r="D253" s="12">
        <v>0</v>
      </c>
      <c r="E253" s="13">
        <v>0</v>
      </c>
    </row>
    <row r="254" spans="1:5" x14ac:dyDescent="0.25">
      <c r="A254" s="191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2"/>
      <c r="B255" s="11" t="s">
        <v>177</v>
      </c>
      <c r="C255" s="12">
        <v>0</v>
      </c>
      <c r="D255" s="12">
        <v>1</v>
      </c>
      <c r="E255" s="13">
        <v>-1</v>
      </c>
    </row>
    <row r="256" spans="1:5" x14ac:dyDescent="0.25">
      <c r="A256" s="10" t="s">
        <v>178</v>
      </c>
      <c r="B256" s="16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6"/>
      <c r="C257" s="12">
        <v>13</v>
      </c>
      <c r="D257" s="12">
        <v>10</v>
      </c>
      <c r="E257" s="13">
        <v>0.3</v>
      </c>
    </row>
    <row r="258" spans="1:5" x14ac:dyDescent="0.25">
      <c r="A258" s="10" t="s">
        <v>111</v>
      </c>
      <c r="B258" s="16"/>
      <c r="C258" s="12">
        <v>42</v>
      </c>
      <c r="D258" s="12">
        <v>25</v>
      </c>
      <c r="E258" s="13">
        <v>0.68</v>
      </c>
    </row>
    <row r="259" spans="1:5" x14ac:dyDescent="0.25">
      <c r="A259" s="15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6"/>
      <c r="C262" s="12">
        <v>2</v>
      </c>
      <c r="D262" s="12">
        <v>3</v>
      </c>
      <c r="E262" s="13">
        <v>-0.33333333333333298</v>
      </c>
    </row>
    <row r="263" spans="1:5" x14ac:dyDescent="0.25">
      <c r="A263" s="190" t="s">
        <v>69</v>
      </c>
      <c r="B263" s="11" t="s">
        <v>182</v>
      </c>
      <c r="C263" s="12">
        <v>74</v>
      </c>
      <c r="D263" s="12">
        <v>49</v>
      </c>
      <c r="E263" s="13">
        <v>0.51020408163265296</v>
      </c>
    </row>
    <row r="264" spans="1:5" x14ac:dyDescent="0.25">
      <c r="A264" s="192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6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6"/>
      <c r="C266" s="12">
        <v>0</v>
      </c>
      <c r="D266" s="12">
        <v>1</v>
      </c>
      <c r="E266" s="13">
        <v>-1</v>
      </c>
    </row>
    <row r="267" spans="1:5" x14ac:dyDescent="0.25">
      <c r="A267" s="10" t="s">
        <v>185</v>
      </c>
      <c r="B267" s="16"/>
      <c r="C267" s="12">
        <v>0</v>
      </c>
      <c r="D267" s="12">
        <v>0</v>
      </c>
      <c r="E267" s="13">
        <v>0</v>
      </c>
    </row>
    <row r="268" spans="1:5" x14ac:dyDescent="0.25">
      <c r="A268" s="15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0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192"/>
      <c r="B272" s="11" t="s">
        <v>189</v>
      </c>
      <c r="C272" s="12">
        <v>0</v>
      </c>
      <c r="D272" s="12">
        <v>1</v>
      </c>
      <c r="E272" s="13">
        <v>-1</v>
      </c>
    </row>
    <row r="273" spans="1:5" x14ac:dyDescent="0.25">
      <c r="A273" s="10" t="s">
        <v>190</v>
      </c>
      <c r="B273" s="16"/>
      <c r="C273" s="12">
        <v>9</v>
      </c>
      <c r="D273" s="12">
        <v>16</v>
      </c>
      <c r="E273" s="13">
        <v>-0.4375</v>
      </c>
    </row>
    <row r="274" spans="1:5" x14ac:dyDescent="0.25">
      <c r="A274" s="10" t="s">
        <v>191</v>
      </c>
      <c r="B274" s="16"/>
      <c r="C274" s="12">
        <v>13</v>
      </c>
      <c r="D274" s="12">
        <v>6</v>
      </c>
      <c r="E274" s="13">
        <v>1.1666666666666701</v>
      </c>
    </row>
    <row r="275" spans="1:5" x14ac:dyDescent="0.25">
      <c r="A275" s="15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6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6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6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7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88"/>
      <c r="B284" s="11" t="s">
        <v>200</v>
      </c>
      <c r="C284" s="12">
        <v>4</v>
      </c>
      <c r="D284" s="12">
        <v>3</v>
      </c>
      <c r="E284" s="21">
        <v>0</v>
      </c>
    </row>
    <row r="285" spans="1:5" x14ac:dyDescent="0.25">
      <c r="A285" s="189"/>
      <c r="B285" s="11" t="s">
        <v>201</v>
      </c>
      <c r="C285" s="12">
        <v>0</v>
      </c>
      <c r="D285" s="12">
        <v>0</v>
      </c>
      <c r="E285" s="21">
        <v>0</v>
      </c>
    </row>
    <row r="286" spans="1:5" x14ac:dyDescent="0.25">
      <c r="A286" s="187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25">
      <c r="A287" s="188"/>
      <c r="B287" s="11" t="s">
        <v>204</v>
      </c>
      <c r="C287" s="12">
        <v>15</v>
      </c>
      <c r="D287" s="12">
        <v>18</v>
      </c>
      <c r="E287" s="21">
        <v>0</v>
      </c>
    </row>
    <row r="288" spans="1:5" x14ac:dyDescent="0.25">
      <c r="A288" s="189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25">
      <c r="A289" s="20" t="s">
        <v>206</v>
      </c>
      <c r="B289" s="11" t="s">
        <v>207</v>
      </c>
      <c r="C289" s="12">
        <v>4</v>
      </c>
      <c r="D289" s="12">
        <v>3</v>
      </c>
      <c r="E289" s="21">
        <v>1</v>
      </c>
    </row>
    <row r="290" spans="1:5" x14ac:dyDescent="0.25">
      <c r="A290" s="187" t="s">
        <v>208</v>
      </c>
      <c r="B290" s="11" t="s">
        <v>209</v>
      </c>
      <c r="C290" s="12">
        <v>13</v>
      </c>
      <c r="D290" s="12">
        <v>19</v>
      </c>
      <c r="E290" s="21">
        <v>1</v>
      </c>
    </row>
    <row r="291" spans="1:5" x14ac:dyDescent="0.25">
      <c r="A291" s="188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25">
      <c r="A292" s="189"/>
      <c r="B292" s="11" t="s">
        <v>211</v>
      </c>
      <c r="C292" s="12">
        <v>2</v>
      </c>
      <c r="D292" s="12">
        <v>1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87" t="s">
        <v>214</v>
      </c>
      <c r="B294" s="11" t="s">
        <v>205</v>
      </c>
      <c r="C294" s="12">
        <v>0</v>
      </c>
      <c r="D294" s="12">
        <v>0</v>
      </c>
      <c r="E294" s="21">
        <v>0</v>
      </c>
    </row>
    <row r="295" spans="1:5" x14ac:dyDescent="0.25">
      <c r="A295" s="188"/>
      <c r="B295" s="11" t="s">
        <v>215</v>
      </c>
      <c r="C295" s="12">
        <v>1</v>
      </c>
      <c r="D295" s="12">
        <v>1</v>
      </c>
      <c r="E295" s="21">
        <v>2</v>
      </c>
    </row>
    <row r="296" spans="1:5" x14ac:dyDescent="0.25">
      <c r="A296" s="189"/>
      <c r="B296" s="11" t="s">
        <v>216</v>
      </c>
      <c r="C296" s="12">
        <v>0</v>
      </c>
      <c r="D296" s="12">
        <v>0</v>
      </c>
      <c r="E296" s="21">
        <v>0</v>
      </c>
    </row>
    <row r="297" spans="1:5" x14ac:dyDescent="0.25">
      <c r="A297" s="187" t="s">
        <v>217</v>
      </c>
      <c r="B297" s="11" t="s">
        <v>218</v>
      </c>
      <c r="C297" s="12">
        <v>1</v>
      </c>
      <c r="D297" s="12">
        <v>1</v>
      </c>
      <c r="E297" s="21">
        <v>0</v>
      </c>
    </row>
    <row r="298" spans="1:5" x14ac:dyDescent="0.25">
      <c r="A298" s="188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88"/>
      <c r="B299" s="11" t="s">
        <v>220</v>
      </c>
      <c r="C299" s="12">
        <v>33</v>
      </c>
      <c r="D299" s="12">
        <v>86</v>
      </c>
      <c r="E299" s="21">
        <v>22</v>
      </c>
    </row>
    <row r="300" spans="1:5" x14ac:dyDescent="0.25">
      <c r="A300" s="188"/>
      <c r="B300" s="11" t="s">
        <v>221</v>
      </c>
      <c r="C300" s="12">
        <v>65</v>
      </c>
      <c r="D300" s="12">
        <v>97</v>
      </c>
      <c r="E300" s="21">
        <v>0</v>
      </c>
    </row>
    <row r="301" spans="1:5" x14ac:dyDescent="0.25">
      <c r="A301" s="188"/>
      <c r="B301" s="11" t="s">
        <v>222</v>
      </c>
      <c r="C301" s="12">
        <v>12</v>
      </c>
      <c r="D301" s="12">
        <v>6</v>
      </c>
      <c r="E301" s="21">
        <v>0</v>
      </c>
    </row>
    <row r="302" spans="1:5" x14ac:dyDescent="0.25">
      <c r="A302" s="188"/>
      <c r="B302" s="11" t="s">
        <v>223</v>
      </c>
      <c r="C302" s="12">
        <v>53</v>
      </c>
      <c r="D302" s="12">
        <v>128</v>
      </c>
      <c r="E302" s="21">
        <v>28</v>
      </c>
    </row>
    <row r="303" spans="1:5" x14ac:dyDescent="0.25">
      <c r="A303" s="188"/>
      <c r="B303" s="11" t="s">
        <v>224</v>
      </c>
      <c r="C303" s="12">
        <v>16</v>
      </c>
      <c r="D303" s="12">
        <v>22</v>
      </c>
      <c r="E303" s="21">
        <v>0</v>
      </c>
    </row>
    <row r="304" spans="1:5" x14ac:dyDescent="0.25">
      <c r="A304" s="188"/>
      <c r="B304" s="11" t="s">
        <v>225</v>
      </c>
      <c r="C304" s="12">
        <v>0</v>
      </c>
      <c r="D304" s="12">
        <v>0</v>
      </c>
      <c r="E304" s="21">
        <v>0</v>
      </c>
    </row>
    <row r="305" spans="1:5" x14ac:dyDescent="0.25">
      <c r="A305" s="188"/>
      <c r="B305" s="11" t="s">
        <v>226</v>
      </c>
      <c r="C305" s="12">
        <v>28</v>
      </c>
      <c r="D305" s="12">
        <v>7</v>
      </c>
      <c r="E305" s="21">
        <v>9</v>
      </c>
    </row>
    <row r="306" spans="1:5" x14ac:dyDescent="0.25">
      <c r="A306" s="188"/>
      <c r="B306" s="11" t="s">
        <v>227</v>
      </c>
      <c r="C306" s="12">
        <v>0</v>
      </c>
      <c r="D306" s="12">
        <v>0</v>
      </c>
      <c r="E306" s="21">
        <v>0</v>
      </c>
    </row>
    <row r="307" spans="1:5" x14ac:dyDescent="0.25">
      <c r="A307" s="188"/>
      <c r="B307" s="11" t="s">
        <v>228</v>
      </c>
      <c r="C307" s="12">
        <v>0</v>
      </c>
      <c r="D307" s="12">
        <v>0</v>
      </c>
      <c r="E307" s="21">
        <v>0</v>
      </c>
    </row>
    <row r="308" spans="1:5" x14ac:dyDescent="0.25">
      <c r="A308" s="188"/>
      <c r="B308" s="11" t="s">
        <v>229</v>
      </c>
      <c r="C308" s="12">
        <v>54</v>
      </c>
      <c r="D308" s="12">
        <v>110</v>
      </c>
      <c r="E308" s="21">
        <v>19</v>
      </c>
    </row>
    <row r="309" spans="1:5" x14ac:dyDescent="0.25">
      <c r="A309" s="188"/>
      <c r="B309" s="11" t="s">
        <v>230</v>
      </c>
      <c r="C309" s="12">
        <v>64</v>
      </c>
      <c r="D309" s="12">
        <v>90</v>
      </c>
      <c r="E309" s="21">
        <v>0</v>
      </c>
    </row>
    <row r="310" spans="1:5" x14ac:dyDescent="0.25">
      <c r="A310" s="188"/>
      <c r="B310" s="11" t="s">
        <v>231</v>
      </c>
      <c r="C310" s="12">
        <v>0</v>
      </c>
      <c r="D310" s="12">
        <v>0</v>
      </c>
      <c r="E310" s="21">
        <v>0</v>
      </c>
    </row>
    <row r="311" spans="1:5" x14ac:dyDescent="0.25">
      <c r="A311" s="189"/>
      <c r="B311" s="11" t="s">
        <v>232</v>
      </c>
      <c r="C311" s="12">
        <v>1</v>
      </c>
      <c r="D311" s="12">
        <v>2</v>
      </c>
      <c r="E311" s="21">
        <v>0</v>
      </c>
    </row>
    <row r="312" spans="1:5" x14ac:dyDescent="0.25">
      <c r="A312" s="187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88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25">
      <c r="A314" s="188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88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88"/>
      <c r="B316" s="11" t="s">
        <v>238</v>
      </c>
      <c r="C316" s="12">
        <v>6</v>
      </c>
      <c r="D316" s="12">
        <v>12</v>
      </c>
      <c r="E316" s="21">
        <v>0</v>
      </c>
    </row>
    <row r="317" spans="1:5" x14ac:dyDescent="0.25">
      <c r="A317" s="188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25">
      <c r="A318" s="188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88"/>
      <c r="B319" s="11" t="s">
        <v>241</v>
      </c>
      <c r="C319" s="12">
        <v>4</v>
      </c>
      <c r="D319" s="12">
        <v>4</v>
      </c>
      <c r="E319" s="21">
        <v>0</v>
      </c>
    </row>
    <row r="320" spans="1:5" x14ac:dyDescent="0.25">
      <c r="A320" s="188"/>
      <c r="B320" s="11" t="s">
        <v>242</v>
      </c>
      <c r="C320" s="12">
        <v>10</v>
      </c>
      <c r="D320" s="12">
        <v>30</v>
      </c>
      <c r="E320" s="21">
        <v>0</v>
      </c>
    </row>
    <row r="321" spans="1:5" x14ac:dyDescent="0.25">
      <c r="A321" s="188"/>
      <c r="B321" s="11" t="s">
        <v>243</v>
      </c>
      <c r="C321" s="12">
        <v>12</v>
      </c>
      <c r="D321" s="12">
        <v>18</v>
      </c>
      <c r="E321" s="21">
        <v>0</v>
      </c>
    </row>
    <row r="322" spans="1:5" x14ac:dyDescent="0.25">
      <c r="A322" s="188"/>
      <c r="B322" s="11" t="s">
        <v>244</v>
      </c>
      <c r="C322" s="12">
        <v>4</v>
      </c>
      <c r="D322" s="12">
        <v>12</v>
      </c>
      <c r="E322" s="21">
        <v>2</v>
      </c>
    </row>
    <row r="323" spans="1:5" x14ac:dyDescent="0.25">
      <c r="A323" s="188"/>
      <c r="B323" s="11" t="s">
        <v>245</v>
      </c>
      <c r="C323" s="12">
        <v>0</v>
      </c>
      <c r="D323" s="12">
        <v>0</v>
      </c>
      <c r="E323" s="21">
        <v>0</v>
      </c>
    </row>
    <row r="324" spans="1:5" x14ac:dyDescent="0.25">
      <c r="A324" s="188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88"/>
      <c r="B325" s="11" t="s">
        <v>247</v>
      </c>
      <c r="C325" s="12">
        <v>0</v>
      </c>
      <c r="D325" s="12">
        <v>0</v>
      </c>
      <c r="E325" s="21">
        <v>0</v>
      </c>
    </row>
    <row r="326" spans="1:5" x14ac:dyDescent="0.25">
      <c r="A326" s="188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25">
      <c r="A327" s="188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25">
      <c r="A328" s="188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88"/>
      <c r="B329" s="11" t="s">
        <v>251</v>
      </c>
      <c r="C329" s="12">
        <v>0</v>
      </c>
      <c r="D329" s="12">
        <v>0</v>
      </c>
      <c r="E329" s="21">
        <v>0</v>
      </c>
    </row>
    <row r="330" spans="1:5" x14ac:dyDescent="0.25">
      <c r="A330" s="188"/>
      <c r="B330" s="11" t="s">
        <v>252</v>
      </c>
      <c r="C330" s="12">
        <v>2</v>
      </c>
      <c r="D330" s="12">
        <v>1</v>
      </c>
      <c r="E330" s="21">
        <v>1</v>
      </c>
    </row>
    <row r="331" spans="1:5" x14ac:dyDescent="0.25">
      <c r="A331" s="188"/>
      <c r="B331" s="11" t="s">
        <v>253</v>
      </c>
      <c r="C331" s="12">
        <v>0</v>
      </c>
      <c r="D331" s="12">
        <v>0</v>
      </c>
      <c r="E331" s="21">
        <v>0</v>
      </c>
    </row>
    <row r="332" spans="1:5" x14ac:dyDescent="0.25">
      <c r="A332" s="188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88"/>
      <c r="B333" s="11" t="s">
        <v>255</v>
      </c>
      <c r="C333" s="12">
        <v>0</v>
      </c>
      <c r="D333" s="12">
        <v>0</v>
      </c>
      <c r="E333" s="21">
        <v>0</v>
      </c>
    </row>
    <row r="334" spans="1:5" x14ac:dyDescent="0.25">
      <c r="A334" s="188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25">
      <c r="A335" s="188"/>
      <c r="B335" s="11" t="s">
        <v>257</v>
      </c>
      <c r="C335" s="12">
        <v>12</v>
      </c>
      <c r="D335" s="12">
        <v>25</v>
      </c>
      <c r="E335" s="21">
        <v>3</v>
      </c>
    </row>
    <row r="336" spans="1:5" x14ac:dyDescent="0.25">
      <c r="A336" s="188"/>
      <c r="B336" s="11" t="s">
        <v>258</v>
      </c>
      <c r="C336" s="12">
        <v>11</v>
      </c>
      <c r="D336" s="12">
        <v>11</v>
      </c>
      <c r="E336" s="21">
        <v>5</v>
      </c>
    </row>
    <row r="337" spans="1:5" x14ac:dyDescent="0.25">
      <c r="A337" s="188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25">
      <c r="A338" s="188"/>
      <c r="B338" s="11" t="s">
        <v>260</v>
      </c>
      <c r="C338" s="12">
        <v>0</v>
      </c>
      <c r="D338" s="12">
        <v>0</v>
      </c>
      <c r="E338" s="21">
        <v>0</v>
      </c>
    </row>
    <row r="339" spans="1:5" x14ac:dyDescent="0.25">
      <c r="A339" s="188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88"/>
      <c r="B340" s="11" t="s">
        <v>262</v>
      </c>
      <c r="C340" s="12">
        <v>0</v>
      </c>
      <c r="D340" s="12">
        <v>1</v>
      </c>
      <c r="E340" s="21">
        <v>0</v>
      </c>
    </row>
    <row r="341" spans="1:5" x14ac:dyDescent="0.25">
      <c r="A341" s="188"/>
      <c r="B341" s="11" t="s">
        <v>263</v>
      </c>
      <c r="C341" s="12">
        <v>0</v>
      </c>
      <c r="D341" s="12">
        <v>0</v>
      </c>
      <c r="E341" s="21">
        <v>0</v>
      </c>
    </row>
    <row r="342" spans="1:5" x14ac:dyDescent="0.25">
      <c r="A342" s="188"/>
      <c r="B342" s="11" t="s">
        <v>264</v>
      </c>
      <c r="C342" s="12">
        <v>0</v>
      </c>
      <c r="D342" s="12">
        <v>0</v>
      </c>
      <c r="E342" s="21">
        <v>0</v>
      </c>
    </row>
    <row r="343" spans="1:5" x14ac:dyDescent="0.25">
      <c r="A343" s="188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25">
      <c r="A344" s="189"/>
      <c r="B344" s="11" t="s">
        <v>266</v>
      </c>
      <c r="C344" s="12">
        <v>0</v>
      </c>
      <c r="D344" s="12">
        <v>3</v>
      </c>
      <c r="E344" s="21">
        <v>0</v>
      </c>
    </row>
    <row r="345" spans="1:5" x14ac:dyDescent="0.25">
      <c r="A345" s="187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25">
      <c r="A346" s="188"/>
      <c r="B346" s="11" t="s">
        <v>269</v>
      </c>
      <c r="C346" s="12">
        <v>1</v>
      </c>
      <c r="D346" s="12">
        <v>0</v>
      </c>
      <c r="E346" s="21">
        <v>0</v>
      </c>
    </row>
    <row r="347" spans="1:5" x14ac:dyDescent="0.25">
      <c r="A347" s="188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25">
      <c r="A348" s="188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88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88"/>
      <c r="B350" s="11" t="s">
        <v>273</v>
      </c>
      <c r="C350" s="12">
        <v>0</v>
      </c>
      <c r="D350" s="12">
        <v>0</v>
      </c>
      <c r="E350" s="21">
        <v>0</v>
      </c>
    </row>
    <row r="351" spans="1:5" x14ac:dyDescent="0.25">
      <c r="A351" s="188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25">
      <c r="A352" s="188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88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25">
      <c r="A354" s="188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89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87" t="s">
        <v>279</v>
      </c>
      <c r="B356" s="11" t="s">
        <v>280</v>
      </c>
      <c r="C356" s="12">
        <v>14</v>
      </c>
      <c r="D356" s="12">
        <v>22</v>
      </c>
      <c r="E356" s="21">
        <v>0</v>
      </c>
    </row>
    <row r="357" spans="1:5" x14ac:dyDescent="0.25">
      <c r="A357" s="188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25">
      <c r="A358" s="188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88"/>
      <c r="B359" s="11" t="s">
        <v>283</v>
      </c>
      <c r="C359" s="12">
        <v>0</v>
      </c>
      <c r="D359" s="12">
        <v>0</v>
      </c>
      <c r="E359" s="21">
        <v>0</v>
      </c>
    </row>
    <row r="360" spans="1:5" x14ac:dyDescent="0.25">
      <c r="A360" s="188"/>
      <c r="B360" s="11" t="s">
        <v>284</v>
      </c>
      <c r="C360" s="12">
        <v>0</v>
      </c>
      <c r="D360" s="12">
        <v>0</v>
      </c>
      <c r="E360" s="21">
        <v>0</v>
      </c>
    </row>
    <row r="361" spans="1:5" x14ac:dyDescent="0.25">
      <c r="A361" s="188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88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88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89"/>
      <c r="B364" s="11" t="s">
        <v>288</v>
      </c>
      <c r="C364" s="12">
        <v>0</v>
      </c>
      <c r="D364" s="12">
        <v>0</v>
      </c>
      <c r="E364" s="21">
        <v>2</v>
      </c>
    </row>
    <row r="365" spans="1:5" x14ac:dyDescent="0.25">
      <c r="A365" s="187" t="s">
        <v>289</v>
      </c>
      <c r="B365" s="11" t="s">
        <v>290</v>
      </c>
      <c r="C365" s="12">
        <v>2</v>
      </c>
      <c r="D365" s="12">
        <v>2</v>
      </c>
      <c r="E365" s="21">
        <v>0</v>
      </c>
    </row>
    <row r="366" spans="1:5" x14ac:dyDescent="0.25">
      <c r="A366" s="188"/>
      <c r="B366" s="11" t="s">
        <v>291</v>
      </c>
      <c r="C366" s="12">
        <v>0</v>
      </c>
      <c r="D366" s="12">
        <v>0</v>
      </c>
      <c r="E366" s="21">
        <v>0</v>
      </c>
    </row>
    <row r="367" spans="1:5" x14ac:dyDescent="0.25">
      <c r="A367" s="188"/>
      <c r="B367" s="11" t="s">
        <v>292</v>
      </c>
      <c r="C367" s="12">
        <v>0</v>
      </c>
      <c r="D367" s="12">
        <v>0</v>
      </c>
      <c r="E367" s="21">
        <v>0</v>
      </c>
    </row>
    <row r="368" spans="1:5" x14ac:dyDescent="0.25">
      <c r="A368" s="188"/>
      <c r="B368" s="11" t="s">
        <v>293</v>
      </c>
      <c r="C368" s="12">
        <v>1</v>
      </c>
      <c r="D368" s="12">
        <v>1</v>
      </c>
      <c r="E368" s="21">
        <v>0</v>
      </c>
    </row>
    <row r="369" spans="1:5" x14ac:dyDescent="0.25">
      <c r="A369" s="188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25">
      <c r="A370" s="188"/>
      <c r="B370" s="11" t="s">
        <v>294</v>
      </c>
      <c r="C370" s="12">
        <v>0</v>
      </c>
      <c r="D370" s="12">
        <v>0</v>
      </c>
      <c r="E370" s="21">
        <v>0</v>
      </c>
    </row>
    <row r="371" spans="1:5" x14ac:dyDescent="0.25">
      <c r="A371" s="188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25">
      <c r="A372" s="188"/>
      <c r="B372" s="11" t="s">
        <v>296</v>
      </c>
      <c r="C372" s="12">
        <v>0</v>
      </c>
      <c r="D372" s="12">
        <v>1</v>
      </c>
      <c r="E372" s="21">
        <v>0</v>
      </c>
    </row>
    <row r="373" spans="1:5" x14ac:dyDescent="0.25">
      <c r="A373" s="188"/>
      <c r="B373" s="11" t="s">
        <v>297</v>
      </c>
      <c r="C373" s="12">
        <v>0</v>
      </c>
      <c r="D373" s="12">
        <v>0</v>
      </c>
      <c r="E373" s="21">
        <v>0</v>
      </c>
    </row>
    <row r="374" spans="1:5" x14ac:dyDescent="0.25">
      <c r="A374" s="188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88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88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89"/>
      <c r="B377" s="11" t="s">
        <v>301</v>
      </c>
      <c r="C377" s="12">
        <v>2</v>
      </c>
      <c r="D377" s="12">
        <v>2</v>
      </c>
      <c r="E377" s="21">
        <v>0</v>
      </c>
    </row>
  </sheetData>
  <sheetProtection algorithmName="SHA-512" hashValue="FT8ZY7tFP1SRfO10J0eg4kV9/67xvZPmBH/Nq6VQLrnNmGph1W9eEq5uxndku7zdbG3TKnxxPS0rQEmHNc1XyQ==" saltValue="EQm9/pUPkdBQF8P2vax89A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4F44-B36F-426D-BAA8-8B94F8DABA4E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16384" width="11.42578125" style="100"/>
  </cols>
  <sheetData>
    <row r="1" spans="1:26" x14ac:dyDescent="0.2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k2ss2wbXeSZAkB43BXFFI+g4jkeHA0WUw8z80Nls2K05E88Pd/miPxr4A73TiWbIO7zTw4mawLFWnhUzkg9HpA==" saltValue="+pNN8WiemKgcvWnAF92wT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5319-2754-429F-9D89-414B535BDE1B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4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4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4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4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4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4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4.42578125" style="133" customWidth="1"/>
    <col min="61" max="61" width="2.5703125" style="133" customWidth="1"/>
    <col min="62" max="16384" width="11.42578125" style="100"/>
  </cols>
  <sheetData>
    <row r="1" spans="1:61" x14ac:dyDescent="0.2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6ZN9J5SIrU3HlwRzdCvZdHoRwTcK9gDXExi5gdy2+NTzTzwM6CXtQQFyAklBRmjo55pKjbj+/xLq+EQBOVR3Iw==" saltValue="ziMpt/jNIsc8SysFhb9YV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518E-9D89-472C-BD0D-B02C6BD354DD}"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7" width="11.42578125" style="133"/>
    <col min="18" max="18" width="11.42578125" style="75"/>
    <col min="19" max="19" width="2.5703125" style="133" customWidth="1"/>
    <col min="20" max="20" width="7.85546875" style="133" customWidth="1"/>
    <col min="21" max="25" width="11.42578125" style="133"/>
    <col min="26" max="16384" width="11.42578125" style="75"/>
  </cols>
  <sheetData>
    <row r="1" spans="1:26" x14ac:dyDescent="0.2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6" x14ac:dyDescent="0.2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">
      <c r="M6" s="181">
        <f>DatosMedioAmbiente!C53</f>
        <v>1</v>
      </c>
      <c r="N6" s="181">
        <f>DatosMedioAmbiente!C55</f>
        <v>0</v>
      </c>
      <c r="O6" s="181">
        <f>DatosMedioAmbiente!C57</f>
        <v>0</v>
      </c>
      <c r="P6" s="181">
        <f>DatosMedioAmbiente!C59</f>
        <v>2</v>
      </c>
      <c r="Q6" s="181">
        <f>DatosMedioAmbiente!C61</f>
        <v>2</v>
      </c>
      <c r="R6" s="181">
        <f>DatosMedioAmbiente!C63</f>
        <v>2</v>
      </c>
      <c r="S6" s="179"/>
      <c r="U6" s="182">
        <f>DatosMedioAmbiente!C54</f>
        <v>0</v>
      </c>
      <c r="V6" s="182">
        <f>DatosMedioAmbiente!C56</f>
        <v>0</v>
      </c>
      <c r="W6" s="182">
        <f>DatosMedioAmbiente!C58</f>
        <v>0</v>
      </c>
      <c r="X6" s="182">
        <f>DatosMedioAmbiente!C60</f>
        <v>1</v>
      </c>
      <c r="Y6" s="182">
        <f>DatosMedioAmbiente!C62</f>
        <v>1</v>
      </c>
      <c r="Z6" s="182">
        <f>DatosMedioAmbiente!C64</f>
        <v>0</v>
      </c>
    </row>
    <row r="25" spans="1:20" s="75" customFormat="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OzD9mAhW64+Omd17sx1R2VcrdKvgffZjMDIt21Mlno5jUcDjYBT1Zz1ZUr1ZHxrMK20gnUa1mXN06hho4GQYKg==" saltValue="SHaYpISkHahNsVgv5VM4+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3B49-B237-4107-9093-6D29F472AAE2}">
  <dimension ref="A1:BI16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5" customWidth="1"/>
    <col min="19" max="20" width="25.140625" style="75" customWidth="1"/>
    <col min="21" max="21" width="14.42578125" style="75" customWidth="1"/>
    <col min="22" max="22" width="20.42578125" style="75" customWidth="1"/>
    <col min="23" max="23" width="16.5703125" style="75" customWidth="1"/>
    <col min="24" max="24" width="5.42578125" style="75" customWidth="1"/>
    <col min="25" max="25" width="4" style="75" customWidth="1"/>
    <col min="26" max="26" width="13.5703125" style="75" customWidth="1"/>
    <col min="27" max="27" width="22.140625" style="75" customWidth="1"/>
    <col min="28" max="16384" width="11.5703125" style="75"/>
  </cols>
  <sheetData>
    <row r="1" spans="1:61" s="97" customFormat="1" ht="89.25" x14ac:dyDescent="0.2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1645</v>
      </c>
      <c r="G2" s="75" t="s">
        <v>1643</v>
      </c>
      <c r="H2" s="75" t="s">
        <v>1642</v>
      </c>
      <c r="I2" s="75" t="s">
        <v>1628</v>
      </c>
      <c r="J2" s="75" t="s">
        <v>1630</v>
      </c>
      <c r="K2" s="75" t="s">
        <v>1629</v>
      </c>
      <c r="L2" s="75" t="s">
        <v>1628</v>
      </c>
      <c r="N2" s="75" t="s">
        <v>1628</v>
      </c>
      <c r="O2" s="75" t="s">
        <v>1629</v>
      </c>
      <c r="Q2" s="75" t="s">
        <v>1681</v>
      </c>
      <c r="R2" s="75" t="s">
        <v>1063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1205</v>
      </c>
      <c r="AF2" s="75" t="s">
        <v>1107</v>
      </c>
      <c r="AI2" s="75" t="s">
        <v>229</v>
      </c>
      <c r="AL2" s="75" t="s">
        <v>649</v>
      </c>
      <c r="AM2" s="75" t="s">
        <v>647</v>
      </c>
      <c r="AN2" s="75" t="s">
        <v>649</v>
      </c>
      <c r="AO2" s="75" t="s">
        <v>649</v>
      </c>
      <c r="AV2" s="75" t="s">
        <v>647</v>
      </c>
      <c r="AW2" s="75" t="s">
        <v>1204</v>
      </c>
      <c r="AX2" s="75" t="s">
        <v>1207</v>
      </c>
      <c r="BA2" s="75" t="s">
        <v>82</v>
      </c>
      <c r="BC2" s="75" t="s">
        <v>983</v>
      </c>
      <c r="BD2" s="75" t="s">
        <v>961</v>
      </c>
      <c r="BH2" s="75" t="s">
        <v>1163</v>
      </c>
      <c r="BI2" s="75" t="s">
        <v>1168</v>
      </c>
    </row>
    <row r="3" spans="1:61" x14ac:dyDescent="0.2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1629</v>
      </c>
      <c r="F3" s="75" t="s">
        <v>111</v>
      </c>
      <c r="G3" s="75" t="s">
        <v>111</v>
      </c>
      <c r="H3" s="75" t="s">
        <v>1643</v>
      </c>
      <c r="I3" s="75" t="s">
        <v>1629</v>
      </c>
      <c r="J3" s="75" t="s">
        <v>978</v>
      </c>
      <c r="K3" s="75" t="s">
        <v>1632</v>
      </c>
      <c r="L3" s="75" t="s">
        <v>1632</v>
      </c>
      <c r="O3" s="75" t="s">
        <v>978</v>
      </c>
      <c r="Q3" s="75" t="s">
        <v>1630</v>
      </c>
      <c r="R3" s="75" t="s">
        <v>1064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1207</v>
      </c>
      <c r="AF3" s="75" t="s">
        <v>1049</v>
      </c>
      <c r="AI3" s="75" t="s">
        <v>230</v>
      </c>
      <c r="AL3" s="75" t="s">
        <v>651</v>
      </c>
      <c r="AM3" s="75" t="s">
        <v>649</v>
      </c>
      <c r="AN3" s="75" t="s">
        <v>651</v>
      </c>
      <c r="AO3" s="75" t="s">
        <v>651</v>
      </c>
      <c r="AV3" s="75" t="s">
        <v>649</v>
      </c>
      <c r="AW3" s="75" t="s">
        <v>1207</v>
      </c>
      <c r="AX3" s="75" t="s">
        <v>615</v>
      </c>
      <c r="BA3" s="75" t="s">
        <v>1812</v>
      </c>
      <c r="BC3" s="75" t="s">
        <v>989</v>
      </c>
      <c r="BD3" s="75" t="s">
        <v>334</v>
      </c>
      <c r="BH3" s="75" t="s">
        <v>1164</v>
      </c>
      <c r="BI3" s="75" t="s">
        <v>1169</v>
      </c>
    </row>
    <row r="4" spans="1:61" x14ac:dyDescent="0.2">
      <c r="A4" s="75" t="s">
        <v>1770</v>
      </c>
      <c r="B4" s="75" t="s">
        <v>109</v>
      </c>
      <c r="C4" s="75" t="s">
        <v>1753</v>
      </c>
      <c r="D4" s="75" t="s">
        <v>1630</v>
      </c>
      <c r="E4" s="75" t="s">
        <v>1632</v>
      </c>
      <c r="H4" s="75" t="s">
        <v>111</v>
      </c>
      <c r="I4" s="75" t="s">
        <v>978</v>
      </c>
      <c r="J4" s="75" t="s">
        <v>1643</v>
      </c>
      <c r="K4" s="75" t="s">
        <v>1648</v>
      </c>
      <c r="L4" s="75" t="s">
        <v>978</v>
      </c>
      <c r="O4" s="75" t="s">
        <v>1643</v>
      </c>
      <c r="Q4" s="75" t="s">
        <v>1686</v>
      </c>
      <c r="R4" s="75" t="s">
        <v>1066</v>
      </c>
      <c r="S4" s="75" t="s">
        <v>1682</v>
      </c>
      <c r="T4" s="75" t="s">
        <v>1686</v>
      </c>
      <c r="V4" s="75" t="s">
        <v>31</v>
      </c>
      <c r="W4" s="75" t="s">
        <v>1777</v>
      </c>
      <c r="AA4" s="75" t="s">
        <v>1153</v>
      </c>
      <c r="AB4" s="75" t="s">
        <v>1157</v>
      </c>
      <c r="AC4" s="75" t="s">
        <v>1160</v>
      </c>
      <c r="AD4" s="75" t="s">
        <v>651</v>
      </c>
      <c r="AE4" s="75" t="s">
        <v>1208</v>
      </c>
      <c r="AF4" s="75" t="s">
        <v>1214</v>
      </c>
      <c r="AI4" s="75" t="s">
        <v>111</v>
      </c>
      <c r="AL4" s="75" t="s">
        <v>655</v>
      </c>
      <c r="AM4" s="75" t="s">
        <v>651</v>
      </c>
      <c r="AN4" s="75" t="s">
        <v>655</v>
      </c>
      <c r="AO4" s="75" t="s">
        <v>653</v>
      </c>
      <c r="AV4" s="75" t="s">
        <v>651</v>
      </c>
      <c r="AW4" s="75" t="s">
        <v>615</v>
      </c>
      <c r="BA4" s="75" t="s">
        <v>1813</v>
      </c>
      <c r="BC4" s="75" t="s">
        <v>990</v>
      </c>
      <c r="BD4" s="75" t="s">
        <v>962</v>
      </c>
      <c r="BH4" s="75" t="s">
        <v>1165</v>
      </c>
    </row>
    <row r="5" spans="1:61" x14ac:dyDescent="0.2">
      <c r="A5" s="75" t="s">
        <v>1051</v>
      </c>
      <c r="B5" s="75" t="s">
        <v>110</v>
      </c>
      <c r="C5" s="75" t="s">
        <v>174</v>
      </c>
      <c r="D5" s="75" t="s">
        <v>978</v>
      </c>
      <c r="E5" s="75" t="s">
        <v>978</v>
      </c>
      <c r="I5" s="75" t="s">
        <v>1642</v>
      </c>
      <c r="J5" s="75" t="s">
        <v>1646</v>
      </c>
      <c r="O5" s="75" t="s">
        <v>111</v>
      </c>
      <c r="R5" s="75" t="s">
        <v>1069</v>
      </c>
      <c r="S5" s="75" t="s">
        <v>1686</v>
      </c>
      <c r="V5" s="75" t="s">
        <v>33</v>
      </c>
      <c r="AB5" s="75" t="s">
        <v>1155</v>
      </c>
      <c r="AD5" s="75" t="s">
        <v>653</v>
      </c>
      <c r="AF5" s="75" t="s">
        <v>1215</v>
      </c>
      <c r="AL5" s="75" t="s">
        <v>657</v>
      </c>
      <c r="AM5" s="75" t="s">
        <v>653</v>
      </c>
      <c r="AN5" s="75" t="s">
        <v>657</v>
      </c>
      <c r="AO5" s="75" t="s">
        <v>655</v>
      </c>
      <c r="AV5" s="75" t="s">
        <v>655</v>
      </c>
      <c r="AW5" s="75" t="s">
        <v>1208</v>
      </c>
      <c r="BC5" s="75" t="s">
        <v>993</v>
      </c>
      <c r="BD5" s="75" t="s">
        <v>964</v>
      </c>
    </row>
    <row r="6" spans="1:61" x14ac:dyDescent="0.2">
      <c r="A6" s="75" t="s">
        <v>1771</v>
      </c>
      <c r="C6" s="75" t="s">
        <v>1754</v>
      </c>
      <c r="D6" s="75" t="s">
        <v>1643</v>
      </c>
      <c r="E6" s="75" t="s">
        <v>1642</v>
      </c>
      <c r="I6" s="75" t="s">
        <v>1643</v>
      </c>
      <c r="J6" s="75" t="s">
        <v>111</v>
      </c>
      <c r="AD6" s="75" t="s">
        <v>655</v>
      </c>
      <c r="AL6" s="75" t="s">
        <v>659</v>
      </c>
      <c r="AM6" s="75" t="s">
        <v>655</v>
      </c>
      <c r="AO6" s="75" t="s">
        <v>657</v>
      </c>
      <c r="AV6" s="75" t="s">
        <v>657</v>
      </c>
      <c r="BC6" s="75" t="s">
        <v>1815</v>
      </c>
      <c r="BD6" s="75" t="s">
        <v>965</v>
      </c>
    </row>
    <row r="7" spans="1:61" x14ac:dyDescent="0.2">
      <c r="C7" s="75" t="s">
        <v>1755</v>
      </c>
      <c r="D7" s="75" t="s">
        <v>1646</v>
      </c>
      <c r="E7" s="75" t="s">
        <v>1646</v>
      </c>
      <c r="I7" s="75" t="s">
        <v>1646</v>
      </c>
      <c r="AD7" s="75" t="s">
        <v>657</v>
      </c>
      <c r="AM7" s="75" t="s">
        <v>657</v>
      </c>
      <c r="BC7" s="75" t="s">
        <v>995</v>
      </c>
      <c r="BD7" s="75" t="s">
        <v>966</v>
      </c>
    </row>
    <row r="8" spans="1:61" x14ac:dyDescent="0.2">
      <c r="C8" s="75" t="s">
        <v>1756</v>
      </c>
      <c r="D8" s="75" t="s">
        <v>1652</v>
      </c>
      <c r="E8" s="75" t="s">
        <v>1652</v>
      </c>
      <c r="I8" s="75" t="s">
        <v>1648</v>
      </c>
      <c r="AD8" s="75" t="s">
        <v>659</v>
      </c>
      <c r="BD8" s="75" t="s">
        <v>518</v>
      </c>
    </row>
    <row r="9" spans="1:61" x14ac:dyDescent="0.2">
      <c r="C9" s="75" t="s">
        <v>209</v>
      </c>
      <c r="D9" s="75" t="s">
        <v>111</v>
      </c>
      <c r="I9" s="75" t="s">
        <v>111</v>
      </c>
      <c r="BD9" s="75" t="s">
        <v>967</v>
      </c>
    </row>
    <row r="10" spans="1:61" x14ac:dyDescent="0.2">
      <c r="C10" s="75" t="s">
        <v>1757</v>
      </c>
      <c r="BD10" s="75" t="s">
        <v>969</v>
      </c>
    </row>
    <row r="11" spans="1:61" x14ac:dyDescent="0.2">
      <c r="C11" s="75" t="s">
        <v>289</v>
      </c>
      <c r="BD11" s="75" t="s">
        <v>970</v>
      </c>
    </row>
    <row r="12" spans="1:61" x14ac:dyDescent="0.2">
      <c r="BD12" s="75" t="s">
        <v>971</v>
      </c>
    </row>
    <row r="13" spans="1:61" x14ac:dyDescent="0.2">
      <c r="BD13" s="75" t="s">
        <v>972</v>
      </c>
    </row>
    <row r="14" spans="1:61" x14ac:dyDescent="0.2">
      <c r="BD14" s="75" t="s">
        <v>973</v>
      </c>
    </row>
    <row r="15" spans="1:61" x14ac:dyDescent="0.2">
      <c r="BD15" s="75" t="s">
        <v>974</v>
      </c>
    </row>
    <row r="16" spans="1:61" x14ac:dyDescent="0.2">
      <c r="BD16" s="75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BDE6-FA29-4524-8888-AA4C2DC1D0B4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SUM(DatosViolenciaGénero!C63:C69)</f>
        <v>175</v>
      </c>
      <c r="D4" s="92">
        <f>SUM(DatosViolenciaGénero!D63:D69)</f>
        <v>98</v>
      </c>
    </row>
    <row r="5" spans="2:4" x14ac:dyDescent="0.2">
      <c r="B5" s="91" t="s">
        <v>1630</v>
      </c>
      <c r="C5" s="92">
        <f>SUM(DatosViolenciaGénero!C70:C73)</f>
        <v>38</v>
      </c>
      <c r="D5" s="92">
        <f>SUM(DatosViolenciaGénero!D70:D73)</f>
        <v>25</v>
      </c>
    </row>
    <row r="6" spans="2:4" ht="12.75" customHeight="1" x14ac:dyDescent="0.2">
      <c r="B6" s="91" t="s">
        <v>1682</v>
      </c>
      <c r="C6" s="92">
        <f>DatosViolenciaGénero!C74</f>
        <v>1</v>
      </c>
      <c r="D6" s="92">
        <f>DatosViolenciaGénero!D74</f>
        <v>0</v>
      </c>
    </row>
    <row r="7" spans="2:4" ht="12.75" customHeight="1" x14ac:dyDescent="0.2">
      <c r="B7" s="91" t="s">
        <v>1683</v>
      </c>
      <c r="C7" s="92">
        <f>SUM(DatosViolenciaGénero!C75:C77)</f>
        <v>0</v>
      </c>
      <c r="D7" s="92">
        <f>SUM(DatosViolenciaGénero!D75:D77)</f>
        <v>0</v>
      </c>
    </row>
    <row r="8" spans="2:4" ht="12.75" customHeight="1" x14ac:dyDescent="0.2">
      <c r="B8" s="91" t="s">
        <v>1684</v>
      </c>
      <c r="C8" s="92">
        <f>DatosViolenciaGénero!C81</f>
        <v>0</v>
      </c>
      <c r="D8" s="92">
        <f>DatosViolenciaGénero!D81</f>
        <v>0</v>
      </c>
    </row>
    <row r="9" spans="2:4" ht="12.75" customHeight="1" x14ac:dyDescent="0.2">
      <c r="B9" s="91" t="s">
        <v>1685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1" t="s">
        <v>1686</v>
      </c>
      <c r="C10" s="92">
        <f>SUM(DatosViolenciaGénero!C79:C80)</f>
        <v>45</v>
      </c>
      <c r="D10" s="92">
        <f>SUM(DatosViolenciaGénero!D79:D80)</f>
        <v>40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3" t="s">
        <v>1688</v>
      </c>
      <c r="C15" s="94">
        <f>DatosViolenciaGénero!C38</f>
        <v>95</v>
      </c>
    </row>
    <row r="16" spans="2:4" ht="13.5" thickBot="1" x14ac:dyDescent="0.25">
      <c r="B16" s="95" t="s">
        <v>1689</v>
      </c>
      <c r="C16" s="96">
        <f>DatosViolenciaGénero!C39</f>
        <v>38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EB81-4D96-439D-81BD-CB42622300A1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SUM(DatosViolenciaDoméstica!C48:C54)</f>
        <v>0</v>
      </c>
      <c r="D4" s="92">
        <f>SUM(DatosViolenciaDoméstica!D48:D54)</f>
        <v>19</v>
      </c>
    </row>
    <row r="5" spans="2:4" x14ac:dyDescent="0.2">
      <c r="B5" s="91" t="s">
        <v>1630</v>
      </c>
      <c r="C5" s="92">
        <f>SUM(DatosViolenciaDoméstica!C55:C58)</f>
        <v>0</v>
      </c>
      <c r="D5" s="92">
        <f>SUM(DatosViolenciaDoméstica!D55:D58)</f>
        <v>3</v>
      </c>
    </row>
    <row r="6" spans="2:4" ht="12.75" customHeight="1" x14ac:dyDescent="0.2">
      <c r="B6" s="91" t="s">
        <v>1682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1683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">
      <c r="B8" s="91" t="s">
        <v>1684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1685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1686</v>
      </c>
      <c r="C10" s="92">
        <f>SUM(DatosViolenciaDoméstica!C64:C65)</f>
        <v>0</v>
      </c>
      <c r="D10" s="92">
        <f>SUM(DatosViolenciaDoméstica!D64:D65)</f>
        <v>12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3" t="s">
        <v>1688</v>
      </c>
      <c r="C15" s="94">
        <f>DatosViolenciaDoméstica!C33</f>
        <v>1</v>
      </c>
    </row>
    <row r="16" spans="2:4" ht="13.5" thickBot="1" x14ac:dyDescent="0.25">
      <c r="B16" s="95" t="s">
        <v>1689</v>
      </c>
      <c r="C16" s="96">
        <f>DatosViolenciaDoméstica!C34</f>
        <v>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340B-45FA-4BF3-BBD9-103D0BD62B30}"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">
      <c r="B2" s="73" t="s">
        <v>1025</v>
      </c>
      <c r="C2" s="74"/>
      <c r="D2" s="74"/>
    </row>
    <row r="3" spans="2:6" ht="12.95" customHeight="1" x14ac:dyDescent="0.2">
      <c r="B3" s="76" t="s">
        <v>1026</v>
      </c>
      <c r="C3" s="74"/>
      <c r="D3" s="74"/>
    </row>
    <row r="4" spans="2:6" x14ac:dyDescent="0.2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79" t="s">
        <v>1018</v>
      </c>
      <c r="D5" s="80">
        <f>DatosMenores!C86</f>
        <v>24</v>
      </c>
      <c r="E5" s="81" t="s">
        <v>1667</v>
      </c>
      <c r="F5" s="82">
        <f>DatosMenores!C105+DatosMenores!C106</f>
        <v>12</v>
      </c>
    </row>
    <row r="6" spans="2:6" ht="33.75" x14ac:dyDescent="0.2">
      <c r="B6" s="238"/>
      <c r="C6" s="79" t="s">
        <v>1012</v>
      </c>
      <c r="D6" s="80">
        <f>DatosMenores!C87</f>
        <v>18</v>
      </c>
      <c r="E6" s="83" t="s">
        <v>1668</v>
      </c>
      <c r="F6" s="82">
        <f>DatosMenores!C107</f>
        <v>7</v>
      </c>
    </row>
    <row r="7" spans="2:6" ht="33.75" x14ac:dyDescent="0.2">
      <c r="B7" s="237" t="s">
        <v>1669</v>
      </c>
      <c r="C7" s="79" t="s">
        <v>1018</v>
      </c>
      <c r="D7" s="80">
        <f>DatosMenores!C88</f>
        <v>9</v>
      </c>
      <c r="E7" s="83" t="s">
        <v>1670</v>
      </c>
      <c r="F7" s="82">
        <f>DatosMenores!C108</f>
        <v>0</v>
      </c>
    </row>
    <row r="8" spans="2:6" ht="33.75" x14ac:dyDescent="0.2">
      <c r="B8" s="238"/>
      <c r="C8" s="79" t="s">
        <v>1012</v>
      </c>
      <c r="D8" s="80">
        <f>DatosMenores!C89</f>
        <v>3</v>
      </c>
      <c r="E8" s="83" t="s">
        <v>1671</v>
      </c>
      <c r="F8" s="82">
        <f>DatosMenores!C109</f>
        <v>0</v>
      </c>
    </row>
    <row r="9" spans="2:6" ht="33.75" x14ac:dyDescent="0.2">
      <c r="B9" s="237" t="s">
        <v>266</v>
      </c>
      <c r="C9" s="79" t="s">
        <v>1018</v>
      </c>
      <c r="D9" s="80">
        <f>DatosMenores!C90</f>
        <v>25</v>
      </c>
      <c r="E9" s="83" t="s">
        <v>1672</v>
      </c>
      <c r="F9" s="82">
        <f>DatosMenores!C110</f>
        <v>0</v>
      </c>
    </row>
    <row r="10" spans="2:6" ht="22.5" x14ac:dyDescent="0.2">
      <c r="B10" s="238"/>
      <c r="C10" s="79" t="s">
        <v>1012</v>
      </c>
      <c r="D10" s="80">
        <f>DatosMenores!C91</f>
        <v>21</v>
      </c>
      <c r="E10" s="83" t="s">
        <v>1673</v>
      </c>
      <c r="F10" s="82">
        <f>DatosMenores!C111</f>
        <v>0</v>
      </c>
    </row>
    <row r="11" spans="2:6" ht="45" x14ac:dyDescent="0.2">
      <c r="B11" s="237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0</v>
      </c>
    </row>
    <row r="12" spans="2:6" x14ac:dyDescent="0.2">
      <c r="B12" s="238"/>
      <c r="C12" s="79" t="s">
        <v>1012</v>
      </c>
      <c r="D12" s="80">
        <f>DatosMenores!C93</f>
        <v>0</v>
      </c>
    </row>
    <row r="13" spans="2:6" x14ac:dyDescent="0.2">
      <c r="B13" s="237" t="s">
        <v>1676</v>
      </c>
      <c r="C13" s="79" t="s">
        <v>1018</v>
      </c>
      <c r="D13" s="80">
        <f>DatosMenores!C94</f>
        <v>2</v>
      </c>
    </row>
    <row r="14" spans="2:6" x14ac:dyDescent="0.2">
      <c r="B14" s="238"/>
      <c r="C14" s="79" t="s">
        <v>1012</v>
      </c>
      <c r="D14" s="80">
        <f>DatosMenores!C95</f>
        <v>0</v>
      </c>
    </row>
    <row r="15" spans="2:6" x14ac:dyDescent="0.2">
      <c r="B15" s="237" t="s">
        <v>1677</v>
      </c>
      <c r="C15" s="79" t="s">
        <v>1018</v>
      </c>
      <c r="D15" s="80">
        <f>DatosMenores!C96</f>
        <v>0</v>
      </c>
    </row>
    <row r="16" spans="2:6" x14ac:dyDescent="0.2">
      <c r="B16" s="238"/>
      <c r="C16" s="79" t="s">
        <v>1012</v>
      </c>
      <c r="D16" s="80">
        <f>DatosMenores!C97</f>
        <v>0</v>
      </c>
    </row>
    <row r="17" spans="2:4" x14ac:dyDescent="0.2">
      <c r="B17" s="237" t="s">
        <v>1678</v>
      </c>
      <c r="C17" s="79" t="s">
        <v>1018</v>
      </c>
      <c r="D17" s="80">
        <f>DatosMenores!C98</f>
        <v>0</v>
      </c>
    </row>
    <row r="18" spans="2:4" x14ac:dyDescent="0.2">
      <c r="B18" s="238"/>
      <c r="C18" s="79" t="s">
        <v>1012</v>
      </c>
      <c r="D18" s="80">
        <f>DatosMenores!C99</f>
        <v>0</v>
      </c>
    </row>
    <row r="19" spans="2:4" ht="22.5" x14ac:dyDescent="0.2">
      <c r="B19" s="84" t="s">
        <v>1679</v>
      </c>
      <c r="C19" s="85"/>
      <c r="D19" s="80">
        <f>DatosMenores!C100</f>
        <v>8</v>
      </c>
    </row>
    <row r="20" spans="2:4" ht="22.5" x14ac:dyDescent="0.2">
      <c r="B20" s="84" t="s">
        <v>1680</v>
      </c>
      <c r="C20" s="85"/>
      <c r="D20" s="80">
        <f>DatosMenores!C101</f>
        <v>0</v>
      </c>
    </row>
    <row r="21" spans="2:4" x14ac:dyDescent="0.2">
      <c r="B21" s="86"/>
      <c r="C21" s="74"/>
      <c r="D21" s="74"/>
    </row>
    <row r="22" spans="2:4" x14ac:dyDescent="0.2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8936-7267-4D73-A342-B67EA29C434A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5" customWidth="1"/>
    <col min="2" max="4" width="13.85546875" style="45" customWidth="1"/>
    <col min="5" max="6" width="15" style="45" customWidth="1"/>
    <col min="7" max="13" width="13.85546875" style="45" customWidth="1"/>
    <col min="14" max="16384" width="11.42578125" style="45"/>
  </cols>
  <sheetData>
    <row r="2" spans="2:13" s="41" customFormat="1" ht="15.75" x14ac:dyDescent="0.25">
      <c r="B2" s="41" t="s">
        <v>1617</v>
      </c>
    </row>
    <row r="4" spans="2:13" ht="39" thickBot="1" x14ac:dyDescent="0.25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35" customHeight="1" x14ac:dyDescent="0.2">
      <c r="B11" s="240" t="s">
        <v>1628</v>
      </c>
      <c r="C11" s="240"/>
      <c r="D11" s="58">
        <f>DatosDelitos!C5+DatosDelitos!C13-DatosDelitos!C17</f>
        <v>1828</v>
      </c>
      <c r="E11" s="59">
        <f>DatosDelitos!H5+DatosDelitos!H13-DatosDelitos!H17</f>
        <v>131</v>
      </c>
      <c r="F11" s="59">
        <f>DatosDelitos!I5+DatosDelitos!I13-DatosDelitos!I17</f>
        <v>45</v>
      </c>
      <c r="G11" s="59">
        <f>DatosDelitos!J5+DatosDelitos!J13-DatosDelitos!J17</f>
        <v>0</v>
      </c>
      <c r="H11" s="60">
        <f>DatosDelitos!K5+DatosDelitos!K13-DatosDelitos!K17</f>
        <v>1</v>
      </c>
      <c r="I11" s="60">
        <f>DatosDelitos!L5+DatosDelitos!L13-DatosDelitos!L17</f>
        <v>0</v>
      </c>
      <c r="J11" s="60">
        <f>DatosDelitos!M5+DatosDelitos!M13-DatosDelitos!M17</f>
        <v>1</v>
      </c>
      <c r="K11" s="60">
        <f>DatosDelitos!O5+DatosDelitos!O13-DatosDelitos!O17</f>
        <v>1</v>
      </c>
      <c r="L11" s="61">
        <f>DatosDelitos!P5+DatosDelitos!P13-DatosDelitos!P17</f>
        <v>35</v>
      </c>
    </row>
    <row r="12" spans="2:13" ht="13.35" customHeight="1" x14ac:dyDescent="0.2">
      <c r="B12" s="241" t="s">
        <v>329</v>
      </c>
      <c r="C12" s="241"/>
      <c r="D12" s="62">
        <f>DatosDelitos!C10</f>
        <v>0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241" t="s">
        <v>347</v>
      </c>
      <c r="C13" s="241"/>
      <c r="D13" s="62">
        <f>DatosDelitos!C20</f>
        <v>1</v>
      </c>
      <c r="E13" s="63">
        <f>DatosDelitos!H20</f>
        <v>0</v>
      </c>
      <c r="F13" s="63">
        <f>DatosDelitos!I20</f>
        <v>0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35" customHeight="1" x14ac:dyDescent="0.2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241" t="s">
        <v>1629</v>
      </c>
      <c r="C15" s="241"/>
      <c r="D15" s="62">
        <f>DatosDelitos!C17+DatosDelitos!C44</f>
        <v>378</v>
      </c>
      <c r="E15" s="63">
        <f>DatosDelitos!H17+DatosDelitos!H44</f>
        <v>184</v>
      </c>
      <c r="F15" s="63">
        <f>DatosDelitos!I16+DatosDelitos!I44</f>
        <v>18</v>
      </c>
      <c r="G15" s="63">
        <f>DatosDelitos!J17+DatosDelitos!J44</f>
        <v>2</v>
      </c>
      <c r="H15" s="63">
        <f>DatosDelitos!K17+DatosDelitos!K44</f>
        <v>0</v>
      </c>
      <c r="I15" s="63">
        <f>DatosDelitos!L17+DatosDelitos!L44</f>
        <v>0</v>
      </c>
      <c r="J15" s="63">
        <f>DatosDelitos!M17+DatosDelitos!M44</f>
        <v>0</v>
      </c>
      <c r="K15" s="63">
        <f>DatosDelitos!O17+DatosDelitos!O44</f>
        <v>1</v>
      </c>
      <c r="L15" s="64">
        <f>DatosDelitos!P17+DatosDelitos!P44</f>
        <v>52</v>
      </c>
    </row>
    <row r="16" spans="2:13" ht="13.35" customHeight="1" x14ac:dyDescent="0.2">
      <c r="B16" s="241" t="s">
        <v>1630</v>
      </c>
      <c r="C16" s="241"/>
      <c r="D16" s="62">
        <f>DatosDelitos!C30</f>
        <v>384</v>
      </c>
      <c r="E16" s="63">
        <f>DatosDelitos!H30</f>
        <v>46</v>
      </c>
      <c r="F16" s="63">
        <f>DatosDelitos!I30</f>
        <v>57</v>
      </c>
      <c r="G16" s="63">
        <f>DatosDelitos!J30</f>
        <v>0</v>
      </c>
      <c r="H16" s="63">
        <f>DatosDelitos!K30</f>
        <v>0</v>
      </c>
      <c r="I16" s="63">
        <f>DatosDelitos!L30</f>
        <v>0</v>
      </c>
      <c r="J16" s="63">
        <f>DatosDelitos!M30</f>
        <v>0</v>
      </c>
      <c r="K16" s="63">
        <f>DatosDelitos!O30</f>
        <v>0</v>
      </c>
      <c r="L16" s="64">
        <f>DatosDelitos!P30</f>
        <v>30</v>
      </c>
    </row>
    <row r="17" spans="2:12" ht="13.35" customHeight="1" x14ac:dyDescent="0.2">
      <c r="B17" s="242" t="s">
        <v>1631</v>
      </c>
      <c r="C17" s="242"/>
      <c r="D17" s="62">
        <f>DatosDelitos!C42-DatosDelitos!C44</f>
        <v>6</v>
      </c>
      <c r="E17" s="63">
        <f>DatosDelitos!H42-DatosDelitos!H44</f>
        <v>3</v>
      </c>
      <c r="F17" s="63">
        <f>DatosDelitos!I42-DatosDelitos!I44</f>
        <v>1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0</v>
      </c>
    </row>
    <row r="18" spans="2:12" ht="13.35" customHeight="1" x14ac:dyDescent="0.2">
      <c r="B18" s="241" t="s">
        <v>1632</v>
      </c>
      <c r="C18" s="241"/>
      <c r="D18" s="62">
        <f>DatosDelitos!C50</f>
        <v>68</v>
      </c>
      <c r="E18" s="63">
        <f>DatosDelitos!H50</f>
        <v>34</v>
      </c>
      <c r="F18" s="63">
        <f>DatosDelitos!I50</f>
        <v>12</v>
      </c>
      <c r="G18" s="63">
        <f>DatosDelitos!J50</f>
        <v>7</v>
      </c>
      <c r="H18" s="63">
        <f>DatosDelitos!K50</f>
        <v>6</v>
      </c>
      <c r="I18" s="63">
        <f>DatosDelitos!L50</f>
        <v>0</v>
      </c>
      <c r="J18" s="63">
        <f>DatosDelitos!M50</f>
        <v>0</v>
      </c>
      <c r="K18" s="63">
        <f>DatosDelitos!O50</f>
        <v>1</v>
      </c>
      <c r="L18" s="64">
        <f>DatosDelitos!P50</f>
        <v>4</v>
      </c>
    </row>
    <row r="19" spans="2:12" ht="13.35" customHeight="1" x14ac:dyDescent="0.2">
      <c r="B19" s="241" t="s">
        <v>1633</v>
      </c>
      <c r="C19" s="241"/>
      <c r="D19" s="62">
        <f>DatosDelitos!C72</f>
        <v>0</v>
      </c>
      <c r="E19" s="63">
        <f>DatosDelitos!H72</f>
        <v>0</v>
      </c>
      <c r="F19" s="63">
        <f>DatosDelitos!I72</f>
        <v>0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0</v>
      </c>
      <c r="K19" s="63">
        <f>DatosDelitos!O72</f>
        <v>0</v>
      </c>
      <c r="L19" s="64">
        <f>DatosDelitos!P72</f>
        <v>0</v>
      </c>
    </row>
    <row r="20" spans="2:12" ht="27" customHeight="1" x14ac:dyDescent="0.2">
      <c r="B20" s="241" t="s">
        <v>1634</v>
      </c>
      <c r="C20" s="241"/>
      <c r="D20" s="62">
        <f>DatosDelitos!C74</f>
        <v>13</v>
      </c>
      <c r="E20" s="63">
        <f>DatosDelitos!H74</f>
        <v>2</v>
      </c>
      <c r="F20" s="63">
        <f>DatosDelitos!I74</f>
        <v>2</v>
      </c>
      <c r="G20" s="63">
        <f>DatosDelitos!J74</f>
        <v>0</v>
      </c>
      <c r="H20" s="63">
        <f>DatosDelitos!K74</f>
        <v>0</v>
      </c>
      <c r="I20" s="63">
        <f>DatosDelitos!L74</f>
        <v>0</v>
      </c>
      <c r="J20" s="63">
        <f>DatosDelitos!M74</f>
        <v>0</v>
      </c>
      <c r="K20" s="63">
        <f>DatosDelitos!O74</f>
        <v>0</v>
      </c>
      <c r="L20" s="64">
        <f>DatosDelitos!P74</f>
        <v>1</v>
      </c>
    </row>
    <row r="21" spans="2:12" ht="13.35" customHeight="1" x14ac:dyDescent="0.2">
      <c r="B21" s="242" t="s">
        <v>1635</v>
      </c>
      <c r="C21" s="242"/>
      <c r="D21" s="62">
        <f>DatosDelitos!C82</f>
        <v>46</v>
      </c>
      <c r="E21" s="63">
        <f>DatosDelitos!H82</f>
        <v>2</v>
      </c>
      <c r="F21" s="63">
        <f>DatosDelitos!I82</f>
        <v>2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3</v>
      </c>
    </row>
    <row r="22" spans="2:12" ht="13.35" customHeight="1" x14ac:dyDescent="0.2">
      <c r="B22" s="241" t="s">
        <v>1636</v>
      </c>
      <c r="C22" s="241"/>
      <c r="D22" s="62">
        <f>DatosDelitos!C85</f>
        <v>75</v>
      </c>
      <c r="E22" s="63">
        <f>DatosDelitos!H85</f>
        <v>30</v>
      </c>
      <c r="F22" s="63">
        <f>DatosDelitos!I85</f>
        <v>14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9</v>
      </c>
    </row>
    <row r="23" spans="2:12" ht="13.35" customHeight="1" x14ac:dyDescent="0.2">
      <c r="B23" s="241" t="s">
        <v>978</v>
      </c>
      <c r="C23" s="241"/>
      <c r="D23" s="62">
        <f>DatosDelitos!C97</f>
        <v>1265</v>
      </c>
      <c r="E23" s="63">
        <f>DatosDelitos!H97</f>
        <v>391</v>
      </c>
      <c r="F23" s="63">
        <f>DatosDelitos!I97</f>
        <v>174</v>
      </c>
      <c r="G23" s="63">
        <f>DatosDelitos!J97</f>
        <v>0</v>
      </c>
      <c r="H23" s="63">
        <f>DatosDelitos!K97</f>
        <v>1</v>
      </c>
      <c r="I23" s="63">
        <f>DatosDelitos!L97</f>
        <v>0</v>
      </c>
      <c r="J23" s="63">
        <f>DatosDelitos!M97</f>
        <v>0</v>
      </c>
      <c r="K23" s="63">
        <f>DatosDelitos!O97</f>
        <v>7</v>
      </c>
      <c r="L23" s="64">
        <f>DatosDelitos!P97</f>
        <v>92</v>
      </c>
    </row>
    <row r="24" spans="2:12" ht="27" customHeight="1" x14ac:dyDescent="0.2">
      <c r="B24" s="241" t="s">
        <v>1637</v>
      </c>
      <c r="C24" s="241"/>
      <c r="D24" s="62">
        <f>DatosDelitos!C131</f>
        <v>2</v>
      </c>
      <c r="E24" s="63">
        <f>DatosDelitos!H131</f>
        <v>8</v>
      </c>
      <c r="F24" s="63">
        <f>DatosDelitos!I131</f>
        <v>3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1</v>
      </c>
    </row>
    <row r="25" spans="2:12" ht="13.35" customHeight="1" x14ac:dyDescent="0.2">
      <c r="B25" s="241" t="s">
        <v>1638</v>
      </c>
      <c r="C25" s="241"/>
      <c r="D25" s="62">
        <f>DatosDelitos!C137</f>
        <v>13</v>
      </c>
      <c r="E25" s="63">
        <f>DatosDelitos!H137</f>
        <v>0</v>
      </c>
      <c r="F25" s="63">
        <f>DatosDelitos!I137</f>
        <v>3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5</v>
      </c>
    </row>
    <row r="26" spans="2:12" ht="13.35" customHeight="1" x14ac:dyDescent="0.2">
      <c r="B26" s="242" t="s">
        <v>1639</v>
      </c>
      <c r="C26" s="242"/>
      <c r="D26" s="62">
        <f>DatosDelitos!C144</f>
        <v>0</v>
      </c>
      <c r="E26" s="63">
        <f>DatosDelitos!H144</f>
        <v>0</v>
      </c>
      <c r="F26" s="63">
        <f>DatosDelitos!I144</f>
        <v>0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0</v>
      </c>
    </row>
    <row r="27" spans="2:12" ht="38.25" customHeight="1" x14ac:dyDescent="0.2">
      <c r="B27" s="241" t="s">
        <v>1640</v>
      </c>
      <c r="C27" s="241"/>
      <c r="D27" s="62">
        <f>DatosDelitos!C147</f>
        <v>32</v>
      </c>
      <c r="E27" s="63">
        <f>DatosDelitos!H147</f>
        <v>10</v>
      </c>
      <c r="F27" s="63">
        <f>DatosDelitos!I147</f>
        <v>11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5</v>
      </c>
    </row>
    <row r="28" spans="2:12" ht="13.35" customHeight="1" x14ac:dyDescent="0.2">
      <c r="B28" s="241" t="s">
        <v>1641</v>
      </c>
      <c r="C28" s="241"/>
      <c r="D28" s="62">
        <f>DatosDelitos!C156+SUM(DatosDelitos!C167:C172)</f>
        <v>57</v>
      </c>
      <c r="E28" s="63">
        <f>DatosDelitos!H156+SUM(DatosDelitos!H167:H172)</f>
        <v>9</v>
      </c>
      <c r="F28" s="63">
        <f>DatosDelitos!I156+SUM(DatosDelitos!I167:I172)</f>
        <v>1</v>
      </c>
      <c r="G28" s="63">
        <f>DatosDelitos!J156+SUM(DatosDelitos!J167:J172)</f>
        <v>0</v>
      </c>
      <c r="H28" s="63">
        <f>DatosDelitos!K156+SUM(DatosDelitos!K167:K172)</f>
        <v>0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0</v>
      </c>
      <c r="L28" s="63">
        <f>DatosDelitos!P156+SUM(DatosDelitos!P167:Q172)</f>
        <v>2</v>
      </c>
    </row>
    <row r="29" spans="2:12" ht="13.35" customHeight="1" x14ac:dyDescent="0.2">
      <c r="B29" s="241" t="s">
        <v>1642</v>
      </c>
      <c r="C29" s="241"/>
      <c r="D29" s="62">
        <f>SUM(DatosDelitos!C173:C177)</f>
        <v>50</v>
      </c>
      <c r="E29" s="63">
        <f>SUM(DatosDelitos!H173:H177)</f>
        <v>52</v>
      </c>
      <c r="F29" s="63">
        <f>SUM(DatosDelitos!I173:I177)</f>
        <v>29</v>
      </c>
      <c r="G29" s="63">
        <f>SUM(DatosDelitos!J173:J177)</f>
        <v>0</v>
      </c>
      <c r="H29" s="63">
        <f>SUM(DatosDelitos!K173:K177)</f>
        <v>0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6</v>
      </c>
      <c r="L29" s="63">
        <f>SUM(DatosDelitos!P173:P177)</f>
        <v>22</v>
      </c>
    </row>
    <row r="30" spans="2:12" ht="13.35" customHeight="1" x14ac:dyDescent="0.2">
      <c r="B30" s="241" t="s">
        <v>1643</v>
      </c>
      <c r="C30" s="241"/>
      <c r="D30" s="62">
        <f>DatosDelitos!C178</f>
        <v>149</v>
      </c>
      <c r="E30" s="63">
        <f>DatosDelitos!H178</f>
        <v>97</v>
      </c>
      <c r="F30" s="63">
        <f>DatosDelitos!I178</f>
        <v>65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0</v>
      </c>
      <c r="L30" s="63">
        <f>DatosDelitos!P178</f>
        <v>214</v>
      </c>
    </row>
    <row r="31" spans="2:12" ht="13.35" customHeight="1" x14ac:dyDescent="0.2">
      <c r="B31" s="241" t="s">
        <v>1644</v>
      </c>
      <c r="C31" s="241"/>
      <c r="D31" s="62">
        <f>DatosDelitos!C186</f>
        <v>62</v>
      </c>
      <c r="E31" s="63">
        <f>DatosDelitos!H186</f>
        <v>10</v>
      </c>
      <c r="F31" s="63">
        <f>DatosDelitos!I186</f>
        <v>12</v>
      </c>
      <c r="G31" s="63">
        <f>DatosDelitos!J186</f>
        <v>0</v>
      </c>
      <c r="H31" s="63">
        <f>DatosDelitos!K186</f>
        <v>0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3">
        <f>DatosDelitos!P186</f>
        <v>6</v>
      </c>
    </row>
    <row r="32" spans="2:12" ht="13.35" customHeight="1" x14ac:dyDescent="0.2">
      <c r="B32" s="241" t="s">
        <v>1645</v>
      </c>
      <c r="C32" s="241"/>
      <c r="D32" s="62">
        <f>DatosDelitos!C201</f>
        <v>8</v>
      </c>
      <c r="E32" s="63">
        <f>DatosDelitos!H201</f>
        <v>0</v>
      </c>
      <c r="F32" s="63">
        <f>DatosDelitos!I201</f>
        <v>0</v>
      </c>
      <c r="G32" s="63">
        <f>DatosDelitos!J201</f>
        <v>0</v>
      </c>
      <c r="H32" s="63">
        <f>DatosDelitos!K201</f>
        <v>0</v>
      </c>
      <c r="I32" s="63">
        <f>DatosDelitos!L201</f>
        <v>0</v>
      </c>
      <c r="J32" s="63">
        <f>DatosDelitos!M201</f>
        <v>0</v>
      </c>
      <c r="K32" s="63">
        <f>DatosDelitos!O201</f>
        <v>0</v>
      </c>
      <c r="L32" s="63">
        <f>DatosDelitos!P201</f>
        <v>0</v>
      </c>
    </row>
    <row r="33" spans="2:13" ht="13.35" customHeight="1" x14ac:dyDescent="0.2">
      <c r="B33" s="241" t="s">
        <v>1646</v>
      </c>
      <c r="C33" s="241"/>
      <c r="D33" s="62">
        <f>DatosDelitos!C223</f>
        <v>269</v>
      </c>
      <c r="E33" s="63">
        <f>DatosDelitos!H223</f>
        <v>176</v>
      </c>
      <c r="F33" s="63">
        <f>DatosDelitos!I223</f>
        <v>80</v>
      </c>
      <c r="G33" s="63">
        <f>DatosDelitos!J223</f>
        <v>0</v>
      </c>
      <c r="H33" s="63">
        <f>DatosDelitos!K223</f>
        <v>0</v>
      </c>
      <c r="I33" s="63">
        <f>DatosDelitos!L223</f>
        <v>0</v>
      </c>
      <c r="J33" s="63">
        <f>DatosDelitos!M223</f>
        <v>0</v>
      </c>
      <c r="K33" s="63">
        <f>DatosDelitos!O223</f>
        <v>8</v>
      </c>
      <c r="L33" s="63">
        <f>DatosDelitos!P223</f>
        <v>46</v>
      </c>
    </row>
    <row r="34" spans="2:13" ht="13.35" customHeight="1" x14ac:dyDescent="0.2">
      <c r="B34" s="241" t="s">
        <v>1647</v>
      </c>
      <c r="C34" s="241"/>
      <c r="D34" s="62">
        <f>DatosDelitos!C244</f>
        <v>2</v>
      </c>
      <c r="E34" s="63">
        <f>DatosDelitos!H244</f>
        <v>1</v>
      </c>
      <c r="F34" s="63">
        <f>DatosDelitos!I244</f>
        <v>1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3">
        <f>DatosDelitos!P244</f>
        <v>0</v>
      </c>
    </row>
    <row r="35" spans="2:13" ht="13.35" customHeight="1" x14ac:dyDescent="0.2">
      <c r="B35" s="241" t="s">
        <v>1648</v>
      </c>
      <c r="C35" s="241"/>
      <c r="D35" s="62">
        <f>DatosDelitos!C271</f>
        <v>68</v>
      </c>
      <c r="E35" s="63">
        <f>DatosDelitos!H271</f>
        <v>59</v>
      </c>
      <c r="F35" s="63">
        <f>DatosDelitos!I271</f>
        <v>49</v>
      </c>
      <c r="G35" s="63">
        <f>DatosDelitos!J271</f>
        <v>1</v>
      </c>
      <c r="H35" s="63">
        <f>DatosDelitos!K271</f>
        <v>0</v>
      </c>
      <c r="I35" s="63">
        <f>DatosDelitos!L271</f>
        <v>0</v>
      </c>
      <c r="J35" s="63">
        <f>DatosDelitos!M271</f>
        <v>0</v>
      </c>
      <c r="K35" s="63">
        <f>DatosDelitos!O271</f>
        <v>0</v>
      </c>
      <c r="L35" s="63">
        <f>DatosDelitos!P271</f>
        <v>31</v>
      </c>
    </row>
    <row r="36" spans="2:13" ht="38.25" customHeight="1" x14ac:dyDescent="0.2">
      <c r="B36" s="241" t="s">
        <v>1649</v>
      </c>
      <c r="C36" s="241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35" customHeight="1" x14ac:dyDescent="0.2">
      <c r="B37" s="241" t="s">
        <v>1650</v>
      </c>
      <c r="C37" s="241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35" customHeight="1" x14ac:dyDescent="0.2">
      <c r="B38" s="241" t="s">
        <v>1651</v>
      </c>
      <c r="C38" s="241"/>
      <c r="D38" s="62">
        <f>DatosDelitos!C312+DatosDelitos!C318+DatosDelitos!C320</f>
        <v>1</v>
      </c>
      <c r="E38" s="63">
        <f>DatosDelitos!H312+DatosDelitos!H318+DatosDelitos!H320</f>
        <v>0</v>
      </c>
      <c r="F38" s="63">
        <f>DatosDelitos!I312+DatosDelitos!I318+DatosDelitos!I320</f>
        <v>0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0</v>
      </c>
      <c r="L38" s="63">
        <f>DatosDelitos!P312+DatosDelitos!P318+DatosDelitos!P320</f>
        <v>0</v>
      </c>
    </row>
    <row r="39" spans="2:13" ht="13.35" customHeight="1" x14ac:dyDescent="0.2">
      <c r="B39" s="241" t="s">
        <v>1652</v>
      </c>
      <c r="C39" s="241"/>
      <c r="D39" s="62">
        <f>DatosDelitos!C323</f>
        <v>1198</v>
      </c>
      <c r="E39" s="63">
        <f>DatosDelitos!H323</f>
        <v>46</v>
      </c>
      <c r="F39" s="63">
        <f>DatosDelitos!I323</f>
        <v>0</v>
      </c>
      <c r="G39" s="63">
        <f>DatosDelitos!J323</f>
        <v>0</v>
      </c>
      <c r="H39" s="63">
        <f>DatosDelitos!K323</f>
        <v>0</v>
      </c>
      <c r="I39" s="63">
        <f>DatosDelitos!L323</f>
        <v>0</v>
      </c>
      <c r="J39" s="63">
        <f>DatosDelitos!M323</f>
        <v>0</v>
      </c>
      <c r="K39" s="63">
        <f>DatosDelitos!O323</f>
        <v>1</v>
      </c>
      <c r="L39" s="63">
        <f>DatosDelitos!P323</f>
        <v>1</v>
      </c>
    </row>
    <row r="40" spans="2:13" ht="13.35" customHeight="1" x14ac:dyDescent="0.2">
      <c r="B40" s="241" t="s">
        <v>1653</v>
      </c>
      <c r="C40" s="241"/>
      <c r="D40" s="62">
        <f>DatosDelitos!C325</f>
        <v>2</v>
      </c>
      <c r="E40" s="62">
        <f>DatosDelitos!H325</f>
        <v>0</v>
      </c>
      <c r="F40" s="62">
        <f>DatosDelitos!I325</f>
        <v>0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0</v>
      </c>
      <c r="L40" s="62">
        <f>DatosDelitos!P325</f>
        <v>0</v>
      </c>
    </row>
    <row r="41" spans="2:13" ht="13.35" customHeight="1" x14ac:dyDescent="0.2">
      <c r="B41" s="241" t="s">
        <v>952</v>
      </c>
      <c r="C41" s="241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35" customHeight="1" x14ac:dyDescent="0.2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" customHeight="1" thickBot="1" x14ac:dyDescent="0.25">
      <c r="B43" s="244" t="s">
        <v>956</v>
      </c>
      <c r="C43" s="244"/>
      <c r="D43" s="65">
        <f>SUM(D11:D42)</f>
        <v>5977</v>
      </c>
      <c r="E43" s="65">
        <f t="shared" ref="E43:L43" si="0">SUM(E11:E42)</f>
        <v>1291</v>
      </c>
      <c r="F43" s="65">
        <f t="shared" si="0"/>
        <v>579</v>
      </c>
      <c r="G43" s="65">
        <f t="shared" si="0"/>
        <v>10</v>
      </c>
      <c r="H43" s="65">
        <f t="shared" si="0"/>
        <v>8</v>
      </c>
      <c r="I43" s="65">
        <f t="shared" si="0"/>
        <v>0</v>
      </c>
      <c r="J43" s="65">
        <f t="shared" si="0"/>
        <v>1</v>
      </c>
      <c r="K43" s="65">
        <f t="shared" si="0"/>
        <v>25</v>
      </c>
      <c r="L43" s="65">
        <f t="shared" si="0"/>
        <v>559</v>
      </c>
    </row>
    <row r="46" spans="2:13" ht="15.75" x14ac:dyDescent="0.2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" thickBot="1" x14ac:dyDescent="0.25">
      <c r="D48" s="42" t="s">
        <v>1618</v>
      </c>
      <c r="E48" s="44" t="s">
        <v>1619</v>
      </c>
    </row>
    <row r="49" spans="2:5" ht="13.35" customHeight="1" x14ac:dyDescent="0.25">
      <c r="B49" s="243" t="s">
        <v>1656</v>
      </c>
      <c r="C49" s="243"/>
      <c r="D49" s="68">
        <f>DatosDelitos!F5</f>
        <v>0</v>
      </c>
      <c r="E49" s="68">
        <f>DatosDelitos!G5</f>
        <v>0</v>
      </c>
    </row>
    <row r="50" spans="2:5" ht="13.35" customHeight="1" x14ac:dyDescent="0.25">
      <c r="B50" s="243" t="s">
        <v>1657</v>
      </c>
      <c r="C50" s="243"/>
      <c r="D50" s="68">
        <f>DatosDelitos!F13-DatosDelitos!F17</f>
        <v>1</v>
      </c>
      <c r="E50" s="68">
        <f>DatosDelitos!G13-DatosDelitos!G17</f>
        <v>1</v>
      </c>
    </row>
    <row r="51" spans="2:5" ht="13.35" customHeight="1" x14ac:dyDescent="0.25">
      <c r="B51" s="243" t="s">
        <v>329</v>
      </c>
      <c r="C51" s="243"/>
      <c r="D51" s="68">
        <f>DatosDelitos!F10</f>
        <v>0</v>
      </c>
      <c r="E51" s="68">
        <f>DatosDelitos!G10</f>
        <v>0</v>
      </c>
    </row>
    <row r="52" spans="2:5" ht="13.35" customHeight="1" x14ac:dyDescent="0.25">
      <c r="B52" s="243" t="s">
        <v>347</v>
      </c>
      <c r="C52" s="243"/>
      <c r="D52" s="68">
        <f>DatosDelitos!F20</f>
        <v>0</v>
      </c>
      <c r="E52" s="68">
        <f>DatosDelitos!G20</f>
        <v>0</v>
      </c>
    </row>
    <row r="53" spans="2:5" ht="13.35" customHeight="1" x14ac:dyDescent="0.2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35" customHeight="1" x14ac:dyDescent="0.25">
      <c r="B54" s="243" t="s">
        <v>1629</v>
      </c>
      <c r="C54" s="243"/>
      <c r="D54" s="68">
        <f>DatosDelitos!F17+DatosDelitos!F44</f>
        <v>9</v>
      </c>
      <c r="E54" s="68">
        <f>DatosDelitos!G17+DatosDelitos!G44</f>
        <v>2</v>
      </c>
    </row>
    <row r="55" spans="2:5" ht="13.35" customHeight="1" x14ac:dyDescent="0.25">
      <c r="B55" s="243" t="s">
        <v>1630</v>
      </c>
      <c r="C55" s="243"/>
      <c r="D55" s="68">
        <f>DatosDelitos!F30</f>
        <v>0</v>
      </c>
      <c r="E55" s="68">
        <f>DatosDelitos!G30</f>
        <v>2</v>
      </c>
    </row>
    <row r="56" spans="2:5" ht="13.35" customHeight="1" x14ac:dyDescent="0.25">
      <c r="B56" s="243" t="s">
        <v>1631</v>
      </c>
      <c r="C56" s="243"/>
      <c r="D56" s="68">
        <f>DatosDelitos!F42-DatosDelitos!F44</f>
        <v>0</v>
      </c>
      <c r="E56" s="68">
        <f>DatosDelitos!G42-DatosDelitos!G44</f>
        <v>0</v>
      </c>
    </row>
    <row r="57" spans="2:5" ht="13.35" customHeight="1" x14ac:dyDescent="0.25">
      <c r="B57" s="243" t="s">
        <v>1632</v>
      </c>
      <c r="C57" s="243"/>
      <c r="D57" s="68">
        <f>DatosDelitos!F50</f>
        <v>0</v>
      </c>
      <c r="E57" s="68">
        <f>DatosDelitos!G50</f>
        <v>0</v>
      </c>
    </row>
    <row r="58" spans="2:5" ht="13.35" customHeight="1" x14ac:dyDescent="0.25">
      <c r="B58" s="243" t="s">
        <v>1633</v>
      </c>
      <c r="C58" s="243"/>
      <c r="D58" s="68">
        <f>DatosDelitos!F72</f>
        <v>0</v>
      </c>
      <c r="E58" s="68">
        <f>DatosDelitos!G72</f>
        <v>0</v>
      </c>
    </row>
    <row r="59" spans="2:5" ht="27" customHeight="1" x14ac:dyDescent="0.25">
      <c r="B59" s="243" t="s">
        <v>1658</v>
      </c>
      <c r="C59" s="243"/>
      <c r="D59" s="68">
        <f>DatosDelitos!F74</f>
        <v>0</v>
      </c>
      <c r="E59" s="68">
        <f>DatosDelitos!G74</f>
        <v>0</v>
      </c>
    </row>
    <row r="60" spans="2:5" ht="13.35" customHeight="1" x14ac:dyDescent="0.25">
      <c r="B60" s="243" t="s">
        <v>1635</v>
      </c>
      <c r="C60" s="243"/>
      <c r="D60" s="68">
        <f>DatosDelitos!F82</f>
        <v>0</v>
      </c>
      <c r="E60" s="68">
        <f>DatosDelitos!G82</f>
        <v>0</v>
      </c>
    </row>
    <row r="61" spans="2:5" ht="13.35" customHeight="1" x14ac:dyDescent="0.25">
      <c r="B61" s="243" t="s">
        <v>1636</v>
      </c>
      <c r="C61" s="243"/>
      <c r="D61" s="68">
        <f>DatosDelitos!F85</f>
        <v>0</v>
      </c>
      <c r="E61" s="68">
        <f>DatosDelitos!G85</f>
        <v>0</v>
      </c>
    </row>
    <row r="62" spans="2:5" ht="13.35" customHeight="1" x14ac:dyDescent="0.25">
      <c r="B62" s="243" t="s">
        <v>978</v>
      </c>
      <c r="C62" s="243"/>
      <c r="D62" s="68">
        <f>DatosDelitos!F97</f>
        <v>2</v>
      </c>
      <c r="E62" s="68">
        <f>DatosDelitos!G97</f>
        <v>1</v>
      </c>
    </row>
    <row r="63" spans="2:5" ht="27" customHeight="1" x14ac:dyDescent="0.25">
      <c r="B63" s="243" t="s">
        <v>1659</v>
      </c>
      <c r="C63" s="243"/>
      <c r="D63" s="68">
        <f>DatosDelitos!F131</f>
        <v>0</v>
      </c>
      <c r="E63" s="68">
        <f>DatosDelitos!G131</f>
        <v>0</v>
      </c>
    </row>
    <row r="64" spans="2:5" ht="13.35" customHeight="1" x14ac:dyDescent="0.25">
      <c r="B64" s="243" t="s">
        <v>1638</v>
      </c>
      <c r="C64" s="243"/>
      <c r="D64" s="68">
        <f>DatosDelitos!F137</f>
        <v>0</v>
      </c>
      <c r="E64" s="68">
        <f>DatosDelitos!G137</f>
        <v>0</v>
      </c>
    </row>
    <row r="65" spans="2:5" ht="13.35" customHeight="1" x14ac:dyDescent="0.25">
      <c r="B65" s="243" t="s">
        <v>1639</v>
      </c>
      <c r="C65" s="243"/>
      <c r="D65" s="68">
        <f>DatosDelitos!F144</f>
        <v>0</v>
      </c>
      <c r="E65" s="68">
        <f>DatosDelitos!G144</f>
        <v>0</v>
      </c>
    </row>
    <row r="66" spans="2:5" ht="40.5" customHeight="1" x14ac:dyDescent="0.25">
      <c r="B66" s="243" t="s">
        <v>1640</v>
      </c>
      <c r="C66" s="243"/>
      <c r="D66" s="68">
        <f>DatosDelitos!F147</f>
        <v>0</v>
      </c>
      <c r="E66" s="68">
        <f>DatosDelitos!G147</f>
        <v>0</v>
      </c>
    </row>
    <row r="67" spans="2:5" ht="13.35" customHeight="1" x14ac:dyDescent="0.25">
      <c r="B67" s="243" t="s">
        <v>1641</v>
      </c>
      <c r="C67" s="243"/>
      <c r="D67" s="68">
        <f>DatosDelitos!F156+SUM(DatosDelitos!F167:G172)</f>
        <v>1</v>
      </c>
      <c r="E67" s="68">
        <f>DatosDelitos!G156+SUM(DatosDelitos!G167:H172)</f>
        <v>4</v>
      </c>
    </row>
    <row r="68" spans="2:5" ht="13.35" customHeight="1" x14ac:dyDescent="0.25">
      <c r="B68" s="243" t="s">
        <v>1642</v>
      </c>
      <c r="C68" s="243"/>
      <c r="D68" s="68">
        <f>SUM(DatosDelitos!F173:G177)</f>
        <v>5</v>
      </c>
      <c r="E68" s="68">
        <f>SUM(DatosDelitos!G173:H177)</f>
        <v>53</v>
      </c>
    </row>
    <row r="69" spans="2:5" ht="13.35" customHeight="1" x14ac:dyDescent="0.25">
      <c r="B69" s="243" t="s">
        <v>1643</v>
      </c>
      <c r="C69" s="243"/>
      <c r="D69" s="68">
        <f>DatosDelitos!F178</f>
        <v>271</v>
      </c>
      <c r="E69" s="68">
        <f>DatosDelitos!G178</f>
        <v>199</v>
      </c>
    </row>
    <row r="70" spans="2:5" ht="13.35" customHeight="1" x14ac:dyDescent="0.25">
      <c r="B70" s="243" t="s">
        <v>1644</v>
      </c>
      <c r="C70" s="243"/>
      <c r="D70" s="68">
        <f>DatosDelitos!F186</f>
        <v>2</v>
      </c>
      <c r="E70" s="68">
        <f>DatosDelitos!G186</f>
        <v>2</v>
      </c>
    </row>
    <row r="71" spans="2:5" ht="13.35" customHeight="1" x14ac:dyDescent="0.25">
      <c r="B71" s="243" t="s">
        <v>1645</v>
      </c>
      <c r="C71" s="243"/>
      <c r="D71" s="68">
        <f>DatosDelitos!F201</f>
        <v>0</v>
      </c>
      <c r="E71" s="68">
        <f>DatosDelitos!G201</f>
        <v>0</v>
      </c>
    </row>
    <row r="72" spans="2:5" ht="13.35" customHeight="1" x14ac:dyDescent="0.25">
      <c r="B72" s="243" t="s">
        <v>1646</v>
      </c>
      <c r="C72" s="243"/>
      <c r="D72" s="68">
        <f>DatosDelitos!F223</f>
        <v>14</v>
      </c>
      <c r="E72" s="68">
        <f>DatosDelitos!G223</f>
        <v>7</v>
      </c>
    </row>
    <row r="73" spans="2:5" ht="13.35" customHeight="1" x14ac:dyDescent="0.25">
      <c r="B73" s="243" t="s">
        <v>1647</v>
      </c>
      <c r="C73" s="243"/>
      <c r="D73" s="68">
        <f>DatosDelitos!F244</f>
        <v>0</v>
      </c>
      <c r="E73" s="68">
        <f>DatosDelitos!G244</f>
        <v>0</v>
      </c>
    </row>
    <row r="74" spans="2:5" ht="13.35" customHeight="1" x14ac:dyDescent="0.25">
      <c r="B74" s="243" t="s">
        <v>1648</v>
      </c>
      <c r="C74" s="243"/>
      <c r="D74" s="68">
        <f>DatosDelitos!F271</f>
        <v>6</v>
      </c>
      <c r="E74" s="68">
        <f>DatosDelitos!G271</f>
        <v>5</v>
      </c>
    </row>
    <row r="75" spans="2:5" ht="38.25" customHeight="1" x14ac:dyDescent="0.2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35" customHeight="1" x14ac:dyDescent="0.2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35" customHeight="1" x14ac:dyDescent="0.25">
      <c r="B77" s="243" t="s">
        <v>1651</v>
      </c>
      <c r="C77" s="243"/>
      <c r="D77" s="68">
        <f>DatosDelitos!F312+DatosDelitos!F318+DatosDelitos!F320</f>
        <v>0</v>
      </c>
      <c r="E77" s="68">
        <f>DatosDelitos!G312+DatosDelitos!G318+DatosDelitos!G320</f>
        <v>0</v>
      </c>
    </row>
    <row r="78" spans="2:5" ht="14.1" customHeight="1" x14ac:dyDescent="0.25">
      <c r="B78" s="243" t="s">
        <v>1652</v>
      </c>
      <c r="C78" s="243"/>
      <c r="D78" s="68">
        <f>DatosDelitos!F323</f>
        <v>7</v>
      </c>
      <c r="E78" s="68">
        <f>DatosDelitos!G323</f>
        <v>0</v>
      </c>
    </row>
    <row r="79" spans="2:5" ht="15" customHeight="1" x14ac:dyDescent="0.2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2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2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25">
      <c r="B82" s="245" t="s">
        <v>1660</v>
      </c>
      <c r="C82" s="245"/>
      <c r="D82" s="68">
        <f>SUM(D49:D81)</f>
        <v>318</v>
      </c>
      <c r="E82" s="68">
        <f>SUM(E49:E81)</f>
        <v>276</v>
      </c>
    </row>
    <row r="84" spans="2:13" s="71" customFormat="1" ht="15.75" x14ac:dyDescent="0.2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5.5" x14ac:dyDescent="0.2">
      <c r="D86" s="72" t="s">
        <v>315</v>
      </c>
    </row>
    <row r="87" spans="2:13" ht="13.35" customHeight="1" x14ac:dyDescent="0.25">
      <c r="B87" s="243" t="s">
        <v>1628</v>
      </c>
      <c r="C87" s="243"/>
      <c r="D87" s="68">
        <f>DatosDelitos!N5+DatosDelitos!N13-DatosDelitos!N17</f>
        <v>10</v>
      </c>
    </row>
    <row r="88" spans="2:13" ht="13.35" customHeight="1" x14ac:dyDescent="0.25">
      <c r="B88" s="243" t="s">
        <v>329</v>
      </c>
      <c r="C88" s="243"/>
      <c r="D88" s="68">
        <f>DatosDelitos!N10</f>
        <v>0</v>
      </c>
    </row>
    <row r="89" spans="2:13" ht="13.35" customHeight="1" x14ac:dyDescent="0.25">
      <c r="B89" s="243" t="s">
        <v>347</v>
      </c>
      <c r="C89" s="243"/>
      <c r="D89" s="68">
        <f>DatosDelitos!N20</f>
        <v>0</v>
      </c>
    </row>
    <row r="90" spans="2:13" ht="13.35" customHeight="1" x14ac:dyDescent="0.25">
      <c r="B90" s="243" t="s">
        <v>352</v>
      </c>
      <c r="C90" s="243"/>
      <c r="D90" s="68">
        <f>DatosDelitos!N23</f>
        <v>0</v>
      </c>
    </row>
    <row r="91" spans="2:13" ht="13.35" customHeight="1" x14ac:dyDescent="0.25">
      <c r="B91" s="243" t="s">
        <v>1662</v>
      </c>
      <c r="C91" s="243"/>
      <c r="D91" s="68">
        <f>SUM(DatosDelitos!N17,DatosDelitos!N44)</f>
        <v>0</v>
      </c>
    </row>
    <row r="92" spans="2:13" ht="13.35" customHeight="1" x14ac:dyDescent="0.25">
      <c r="B92" s="243" t="s">
        <v>1630</v>
      </c>
      <c r="C92" s="243"/>
      <c r="D92" s="68">
        <f>DatosDelitos!N30</f>
        <v>1</v>
      </c>
    </row>
    <row r="93" spans="2:13" ht="13.35" customHeight="1" x14ac:dyDescent="0.25">
      <c r="B93" s="243" t="s">
        <v>1631</v>
      </c>
      <c r="C93" s="243"/>
      <c r="D93" s="68">
        <f>DatosDelitos!N42-DatosDelitos!N44</f>
        <v>0</v>
      </c>
    </row>
    <row r="94" spans="2:13" ht="13.35" customHeight="1" x14ac:dyDescent="0.25">
      <c r="B94" s="243" t="s">
        <v>1632</v>
      </c>
      <c r="C94" s="243"/>
      <c r="D94" s="68">
        <f>DatosDelitos!N50</f>
        <v>0</v>
      </c>
    </row>
    <row r="95" spans="2:13" ht="13.35" customHeight="1" x14ac:dyDescent="0.25">
      <c r="B95" s="243" t="s">
        <v>1633</v>
      </c>
      <c r="C95" s="243"/>
      <c r="D95" s="68">
        <f>DatosDelitos!N72</f>
        <v>0</v>
      </c>
    </row>
    <row r="96" spans="2:13" ht="27" customHeight="1" x14ac:dyDescent="0.25">
      <c r="B96" s="243" t="s">
        <v>1658</v>
      </c>
      <c r="C96" s="243"/>
      <c r="D96" s="68">
        <f>DatosDelitos!N74</f>
        <v>0</v>
      </c>
    </row>
    <row r="97" spans="2:4" ht="13.35" customHeight="1" x14ac:dyDescent="0.25">
      <c r="B97" s="243" t="s">
        <v>1635</v>
      </c>
      <c r="C97" s="243"/>
      <c r="D97" s="68">
        <f>DatosDelitos!N82</f>
        <v>0</v>
      </c>
    </row>
    <row r="98" spans="2:4" ht="13.35" customHeight="1" x14ac:dyDescent="0.25">
      <c r="B98" s="243" t="s">
        <v>1636</v>
      </c>
      <c r="C98" s="243"/>
      <c r="D98" s="68">
        <f>DatosDelitos!N85</f>
        <v>3</v>
      </c>
    </row>
    <row r="99" spans="2:4" ht="13.35" customHeight="1" x14ac:dyDescent="0.25">
      <c r="B99" s="243" t="s">
        <v>978</v>
      </c>
      <c r="C99" s="243"/>
      <c r="D99" s="68">
        <f>DatosDelitos!N97</f>
        <v>5</v>
      </c>
    </row>
    <row r="100" spans="2:4" ht="27" customHeight="1" x14ac:dyDescent="0.25">
      <c r="B100" s="243" t="s">
        <v>1659</v>
      </c>
      <c r="C100" s="243"/>
      <c r="D100" s="68">
        <f>DatosDelitos!N131</f>
        <v>1</v>
      </c>
    </row>
    <row r="101" spans="2:4" ht="13.35" customHeight="1" x14ac:dyDescent="0.25">
      <c r="B101" s="243" t="s">
        <v>1638</v>
      </c>
      <c r="C101" s="243"/>
      <c r="D101" s="68">
        <f>DatosDelitos!N137</f>
        <v>0</v>
      </c>
    </row>
    <row r="102" spans="2:4" ht="13.35" customHeight="1" x14ac:dyDescent="0.25">
      <c r="B102" s="243" t="s">
        <v>1639</v>
      </c>
      <c r="C102" s="243"/>
      <c r="D102" s="68">
        <f>DatosDelitos!N144</f>
        <v>0</v>
      </c>
    </row>
    <row r="103" spans="2:4" ht="13.35" customHeight="1" x14ac:dyDescent="0.25">
      <c r="B103" s="243" t="s">
        <v>1663</v>
      </c>
      <c r="C103" s="243"/>
      <c r="D103" s="68">
        <f>DatosDelitos!N148</f>
        <v>1</v>
      </c>
    </row>
    <row r="104" spans="2:4" ht="13.35" customHeight="1" x14ac:dyDescent="0.25">
      <c r="B104" s="243" t="s">
        <v>1206</v>
      </c>
      <c r="C104" s="243"/>
      <c r="D104" s="68">
        <f>SUM(DatosDelitos!N149,DatosDelitos!N150)</f>
        <v>0</v>
      </c>
    </row>
    <row r="105" spans="2:4" ht="13.35" customHeight="1" x14ac:dyDescent="0.25">
      <c r="B105" s="243" t="s">
        <v>1204</v>
      </c>
      <c r="C105" s="243"/>
      <c r="D105" s="68">
        <f>SUM(DatosDelitos!N151:N155)</f>
        <v>2</v>
      </c>
    </row>
    <row r="106" spans="2:4" ht="13.35" customHeight="1" x14ac:dyDescent="0.25">
      <c r="B106" s="243" t="s">
        <v>1641</v>
      </c>
      <c r="C106" s="243"/>
      <c r="D106" s="68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8">
        <f>SUM(DatosDelitos!N161:N165)</f>
        <v>0</v>
      </c>
    </row>
    <row r="108" spans="2:4" ht="13.35" customHeight="1" x14ac:dyDescent="0.25">
      <c r="B108" s="243" t="s">
        <v>1642</v>
      </c>
      <c r="C108" s="243"/>
      <c r="D108" s="68">
        <f>SUM(DatosDelitos!N173:N177)</f>
        <v>0</v>
      </c>
    </row>
    <row r="109" spans="2:4" ht="13.35" customHeight="1" x14ac:dyDescent="0.25">
      <c r="B109" s="243" t="s">
        <v>1643</v>
      </c>
      <c r="C109" s="243"/>
      <c r="D109" s="68">
        <f>DatosDelitos!N178</f>
        <v>0</v>
      </c>
    </row>
    <row r="110" spans="2:4" ht="13.35" customHeight="1" x14ac:dyDescent="0.25">
      <c r="B110" s="243" t="s">
        <v>1644</v>
      </c>
      <c r="C110" s="243"/>
      <c r="D110" s="68">
        <f>DatosDelitos!N186</f>
        <v>5</v>
      </c>
    </row>
    <row r="111" spans="2:4" ht="13.35" customHeight="1" x14ac:dyDescent="0.25">
      <c r="B111" s="243" t="s">
        <v>1645</v>
      </c>
      <c r="C111" s="243"/>
      <c r="D111" s="68">
        <f>DatosDelitos!N201</f>
        <v>11</v>
      </c>
    </row>
    <row r="112" spans="2:4" ht="13.35" customHeight="1" x14ac:dyDescent="0.25">
      <c r="B112" s="243" t="s">
        <v>1646</v>
      </c>
      <c r="C112" s="243"/>
      <c r="D112" s="68">
        <f>DatosDelitos!N223</f>
        <v>0</v>
      </c>
    </row>
    <row r="113" spans="2:4" ht="13.35" customHeight="1" x14ac:dyDescent="0.25">
      <c r="B113" s="243" t="s">
        <v>1647</v>
      </c>
      <c r="C113" s="243"/>
      <c r="D113" s="68">
        <f>DatosDelitos!N244</f>
        <v>1</v>
      </c>
    </row>
    <row r="114" spans="2:4" ht="13.35" customHeight="1" x14ac:dyDescent="0.25">
      <c r="B114" s="243" t="s">
        <v>1648</v>
      </c>
      <c r="C114" s="243"/>
      <c r="D114" s="68">
        <f>DatosDelitos!N271</f>
        <v>0</v>
      </c>
    </row>
    <row r="115" spans="2:4" ht="38.25" customHeight="1" x14ac:dyDescent="0.25">
      <c r="B115" s="243" t="s">
        <v>1649</v>
      </c>
      <c r="C115" s="243"/>
      <c r="D115" s="68">
        <f>DatosDelitos!N301</f>
        <v>0</v>
      </c>
    </row>
    <row r="116" spans="2:4" ht="13.35" customHeight="1" x14ac:dyDescent="0.25">
      <c r="B116" s="243" t="s">
        <v>1650</v>
      </c>
      <c r="C116" s="243"/>
      <c r="D116" s="68">
        <f>DatosDelitos!N305</f>
        <v>0</v>
      </c>
    </row>
    <row r="117" spans="2:4" ht="13.35" customHeight="1" x14ac:dyDescent="0.25">
      <c r="B117" s="243" t="s">
        <v>1651</v>
      </c>
      <c r="C117" s="243"/>
      <c r="D117" s="68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8">
        <f>DatosDelitos!N318</f>
        <v>0</v>
      </c>
    </row>
    <row r="119" spans="2:4" ht="14.1" customHeight="1" x14ac:dyDescent="0.25">
      <c r="B119" s="243" t="s">
        <v>1652</v>
      </c>
      <c r="C119" s="243"/>
      <c r="D119" s="68">
        <f>DatosDelitos!N323</f>
        <v>6</v>
      </c>
    </row>
    <row r="120" spans="2:4" ht="12.75" customHeight="1" x14ac:dyDescent="0.25">
      <c r="B120" s="245" t="s">
        <v>1653</v>
      </c>
      <c r="C120" s="245"/>
      <c r="D120" s="68">
        <f>DatosDelitos!N325</f>
        <v>0</v>
      </c>
    </row>
    <row r="121" spans="2:4" ht="15" customHeight="1" x14ac:dyDescent="0.25">
      <c r="B121" s="245" t="s">
        <v>952</v>
      </c>
      <c r="C121" s="245"/>
      <c r="D121" s="68">
        <f>DatosDelitos!N337</f>
        <v>0</v>
      </c>
    </row>
    <row r="122" spans="2:4" ht="15" customHeight="1" x14ac:dyDescent="0.25">
      <c r="B122" s="245" t="s">
        <v>1654</v>
      </c>
      <c r="C122" s="245"/>
      <c r="D122" s="68">
        <f>DatosDelitos!N339</f>
        <v>0</v>
      </c>
    </row>
    <row r="123" spans="2:4" ht="15" customHeight="1" x14ac:dyDescent="0.25">
      <c r="B123" s="243" t="s">
        <v>1660</v>
      </c>
      <c r="C123" s="243"/>
      <c r="D123" s="68">
        <f>SUM(D87:D122)</f>
        <v>46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97" t="s">
        <v>318</v>
      </c>
      <c r="B5" s="198"/>
      <c r="C5" s="23">
        <v>6</v>
      </c>
      <c r="D5" s="23">
        <v>6</v>
      </c>
      <c r="E5" s="24">
        <v>0</v>
      </c>
      <c r="F5" s="23">
        <v>0</v>
      </c>
      <c r="G5" s="23">
        <v>0</v>
      </c>
      <c r="H5" s="23">
        <v>3</v>
      </c>
      <c r="I5" s="23">
        <v>3</v>
      </c>
      <c r="J5" s="23">
        <v>0</v>
      </c>
      <c r="K5" s="23">
        <v>1</v>
      </c>
      <c r="L5" s="23">
        <v>0</v>
      </c>
      <c r="M5" s="23">
        <v>1</v>
      </c>
      <c r="N5" s="23">
        <v>0</v>
      </c>
      <c r="O5" s="23">
        <v>1</v>
      </c>
      <c r="P5" s="25">
        <v>3</v>
      </c>
    </row>
    <row r="6" spans="1:16" x14ac:dyDescent="0.25">
      <c r="A6" s="26" t="s">
        <v>319</v>
      </c>
      <c r="B6" s="26" t="s">
        <v>320</v>
      </c>
      <c r="C6" s="12">
        <v>3</v>
      </c>
      <c r="D6" s="12">
        <v>1</v>
      </c>
      <c r="E6" s="27">
        <v>2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21">
        <v>1</v>
      </c>
    </row>
    <row r="7" spans="1:16" x14ac:dyDescent="0.25">
      <c r="A7" s="26" t="s">
        <v>321</v>
      </c>
      <c r="B7" s="26" t="s">
        <v>322</v>
      </c>
      <c r="C7" s="12">
        <v>0</v>
      </c>
      <c r="D7" s="12">
        <v>0</v>
      </c>
      <c r="E7" s="27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</v>
      </c>
      <c r="L7" s="12">
        <v>0</v>
      </c>
      <c r="M7" s="12">
        <v>1</v>
      </c>
      <c r="N7" s="12">
        <v>0</v>
      </c>
      <c r="O7" s="12">
        <v>0</v>
      </c>
      <c r="P7" s="21">
        <v>1</v>
      </c>
    </row>
    <row r="8" spans="1:16" x14ac:dyDescent="0.25">
      <c r="A8" s="26" t="s">
        <v>323</v>
      </c>
      <c r="B8" s="26" t="s">
        <v>324</v>
      </c>
      <c r="C8" s="12">
        <v>3</v>
      </c>
      <c r="D8" s="12">
        <v>4</v>
      </c>
      <c r="E8" s="27">
        <v>-0.25</v>
      </c>
      <c r="F8" s="12">
        <v>0</v>
      </c>
      <c r="G8" s="12">
        <v>0</v>
      </c>
      <c r="H8" s="12">
        <v>3</v>
      </c>
      <c r="I8" s="12">
        <v>3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1</v>
      </c>
    </row>
    <row r="9" spans="1:16" x14ac:dyDescent="0.25">
      <c r="A9" s="26" t="s">
        <v>325</v>
      </c>
      <c r="B9" s="26" t="s">
        <v>326</v>
      </c>
      <c r="C9" s="12">
        <v>0</v>
      </c>
      <c r="D9" s="12">
        <v>1</v>
      </c>
      <c r="E9" s="27">
        <v>-1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7" t="s">
        <v>327</v>
      </c>
      <c r="B10" s="198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2">
        <v>0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7" t="s">
        <v>332</v>
      </c>
      <c r="B13" s="198"/>
      <c r="C13" s="23">
        <v>1996</v>
      </c>
      <c r="D13" s="23">
        <v>2142</v>
      </c>
      <c r="E13" s="24">
        <v>-6.81605975723623E-2</v>
      </c>
      <c r="F13" s="23">
        <v>3</v>
      </c>
      <c r="G13" s="23">
        <v>3</v>
      </c>
      <c r="H13" s="23">
        <v>205</v>
      </c>
      <c r="I13" s="23">
        <v>118</v>
      </c>
      <c r="J13" s="23">
        <v>0</v>
      </c>
      <c r="K13" s="23">
        <v>0</v>
      </c>
      <c r="L13" s="23">
        <v>0</v>
      </c>
      <c r="M13" s="23">
        <v>0</v>
      </c>
      <c r="N13" s="23">
        <v>10</v>
      </c>
      <c r="O13" s="23">
        <v>0</v>
      </c>
      <c r="P13" s="25">
        <v>75</v>
      </c>
    </row>
    <row r="14" spans="1:16" x14ac:dyDescent="0.25">
      <c r="A14" s="26" t="s">
        <v>333</v>
      </c>
      <c r="B14" s="26" t="s">
        <v>334</v>
      </c>
      <c r="C14" s="12">
        <v>1294</v>
      </c>
      <c r="D14" s="12">
        <v>1102</v>
      </c>
      <c r="E14" s="27">
        <v>0.17422867513611601</v>
      </c>
      <c r="F14" s="12">
        <v>1</v>
      </c>
      <c r="G14" s="12">
        <v>1</v>
      </c>
      <c r="H14" s="12">
        <v>100</v>
      </c>
      <c r="I14" s="12">
        <v>35</v>
      </c>
      <c r="J14" s="12">
        <v>0</v>
      </c>
      <c r="K14" s="12">
        <v>0</v>
      </c>
      <c r="L14" s="12">
        <v>0</v>
      </c>
      <c r="M14" s="12">
        <v>0</v>
      </c>
      <c r="N14" s="12">
        <v>6</v>
      </c>
      <c r="O14" s="12">
        <v>0</v>
      </c>
      <c r="P14" s="21">
        <v>29</v>
      </c>
    </row>
    <row r="15" spans="1:16" x14ac:dyDescent="0.25">
      <c r="A15" s="26" t="s">
        <v>335</v>
      </c>
      <c r="B15" s="26" t="s">
        <v>336</v>
      </c>
      <c r="C15" s="12">
        <v>11</v>
      </c>
      <c r="D15" s="12">
        <v>9</v>
      </c>
      <c r="E15" s="27">
        <v>0.22222222222222199</v>
      </c>
      <c r="F15" s="12">
        <v>0</v>
      </c>
      <c r="G15" s="12">
        <v>0</v>
      </c>
      <c r="H15" s="12">
        <v>0</v>
      </c>
      <c r="I15" s="12">
        <v>1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1">
        <v>0</v>
      </c>
    </row>
    <row r="16" spans="1:16" x14ac:dyDescent="0.25">
      <c r="A16" s="26" t="s">
        <v>337</v>
      </c>
      <c r="B16" s="26" t="s">
        <v>338</v>
      </c>
      <c r="C16" s="12">
        <v>506</v>
      </c>
      <c r="D16" s="12">
        <v>817</v>
      </c>
      <c r="E16" s="27">
        <v>-0.380660954712362</v>
      </c>
      <c r="F16" s="12">
        <v>0</v>
      </c>
      <c r="G16" s="12">
        <v>0</v>
      </c>
      <c r="H16" s="12">
        <v>25</v>
      </c>
      <c r="I16" s="12">
        <v>6</v>
      </c>
      <c r="J16" s="12">
        <v>0</v>
      </c>
      <c r="K16" s="12">
        <v>0</v>
      </c>
      <c r="L16" s="12">
        <v>0</v>
      </c>
      <c r="M16" s="12">
        <v>0</v>
      </c>
      <c r="N16" s="12">
        <v>4</v>
      </c>
      <c r="O16" s="12">
        <v>0</v>
      </c>
      <c r="P16" s="21">
        <v>3</v>
      </c>
    </row>
    <row r="17" spans="1:16" ht="33.75" x14ac:dyDescent="0.25">
      <c r="A17" s="26" t="s">
        <v>339</v>
      </c>
      <c r="B17" s="26" t="s">
        <v>340</v>
      </c>
      <c r="C17" s="12">
        <v>174</v>
      </c>
      <c r="D17" s="12">
        <v>205</v>
      </c>
      <c r="E17" s="27">
        <v>-0.151219512195122</v>
      </c>
      <c r="F17" s="12">
        <v>2</v>
      </c>
      <c r="G17" s="12">
        <v>2</v>
      </c>
      <c r="H17" s="12">
        <v>77</v>
      </c>
      <c r="I17" s="12">
        <v>76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1">
        <v>43</v>
      </c>
    </row>
    <row r="18" spans="1:16" x14ac:dyDescent="0.25">
      <c r="A18" s="26" t="s">
        <v>341</v>
      </c>
      <c r="B18" s="26" t="s">
        <v>342</v>
      </c>
      <c r="C18" s="12">
        <v>11</v>
      </c>
      <c r="D18" s="12">
        <v>9</v>
      </c>
      <c r="E18" s="27">
        <v>0.22222222222222199</v>
      </c>
      <c r="F18" s="12">
        <v>0</v>
      </c>
      <c r="G18" s="12">
        <v>0</v>
      </c>
      <c r="H18" s="12">
        <v>3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7" t="s">
        <v>345</v>
      </c>
      <c r="B20" s="198"/>
      <c r="C20" s="23">
        <v>1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2">
        <v>0</v>
      </c>
      <c r="D21" s="12">
        <v>0</v>
      </c>
      <c r="E21" s="27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2">
        <v>1</v>
      </c>
      <c r="D22" s="12">
        <v>0</v>
      </c>
      <c r="E22" s="27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25">
      <c r="A23" s="197" t="s">
        <v>350</v>
      </c>
      <c r="B23" s="198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7" t="s">
        <v>363</v>
      </c>
      <c r="B30" s="198"/>
      <c r="C30" s="23">
        <v>384</v>
      </c>
      <c r="D30" s="23">
        <v>346</v>
      </c>
      <c r="E30" s="24">
        <v>0.109826589595376</v>
      </c>
      <c r="F30" s="23">
        <v>0</v>
      </c>
      <c r="G30" s="23">
        <v>2</v>
      </c>
      <c r="H30" s="23">
        <v>46</v>
      </c>
      <c r="I30" s="23">
        <v>57</v>
      </c>
      <c r="J30" s="23">
        <v>0</v>
      </c>
      <c r="K30" s="23">
        <v>0</v>
      </c>
      <c r="L30" s="23">
        <v>0</v>
      </c>
      <c r="M30" s="23">
        <v>0</v>
      </c>
      <c r="N30" s="23">
        <v>1</v>
      </c>
      <c r="O30" s="23">
        <v>0</v>
      </c>
      <c r="P30" s="25">
        <v>30</v>
      </c>
    </row>
    <row r="31" spans="1:16" x14ac:dyDescent="0.25">
      <c r="A31" s="26" t="s">
        <v>364</v>
      </c>
      <c r="B31" s="26" t="s">
        <v>365</v>
      </c>
      <c r="C31" s="12">
        <v>3</v>
      </c>
      <c r="D31" s="12">
        <v>0</v>
      </c>
      <c r="E31" s="27">
        <v>0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1">
        <v>0</v>
      </c>
    </row>
    <row r="32" spans="1:16" x14ac:dyDescent="0.25">
      <c r="A32" s="26" t="s">
        <v>366</v>
      </c>
      <c r="B32" s="26" t="s">
        <v>367</v>
      </c>
      <c r="C32" s="12">
        <v>0</v>
      </c>
      <c r="D32" s="12">
        <v>0</v>
      </c>
      <c r="E32" s="27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2">
        <v>253</v>
      </c>
      <c r="D33" s="12">
        <v>230</v>
      </c>
      <c r="E33" s="27">
        <v>0.1</v>
      </c>
      <c r="F33" s="12">
        <v>0</v>
      </c>
      <c r="G33" s="12">
        <v>2</v>
      </c>
      <c r="H33" s="12">
        <v>24</v>
      </c>
      <c r="I33" s="12">
        <v>19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0</v>
      </c>
      <c r="P33" s="21">
        <v>12</v>
      </c>
    </row>
    <row r="34" spans="1:16" x14ac:dyDescent="0.25">
      <c r="A34" s="26" t="s">
        <v>370</v>
      </c>
      <c r="B34" s="26" t="s">
        <v>371</v>
      </c>
      <c r="C34" s="12">
        <v>3</v>
      </c>
      <c r="D34" s="12">
        <v>11</v>
      </c>
      <c r="E34" s="27">
        <v>-0.72727272727272696</v>
      </c>
      <c r="F34" s="12">
        <v>0</v>
      </c>
      <c r="G34" s="12">
        <v>0</v>
      </c>
      <c r="H34" s="12">
        <v>2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1</v>
      </c>
    </row>
    <row r="35" spans="1:16" x14ac:dyDescent="0.25">
      <c r="A35" s="26" t="s">
        <v>372</v>
      </c>
      <c r="B35" s="26" t="s">
        <v>373</v>
      </c>
      <c r="C35" s="12">
        <v>66</v>
      </c>
      <c r="D35" s="12">
        <v>53</v>
      </c>
      <c r="E35" s="27">
        <v>0.245283018867925</v>
      </c>
      <c r="F35" s="12">
        <v>0</v>
      </c>
      <c r="G35" s="12">
        <v>0</v>
      </c>
      <c r="H35" s="12">
        <v>8</v>
      </c>
      <c r="I35" s="12">
        <v>3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1">
        <v>3</v>
      </c>
    </row>
    <row r="36" spans="1:16" ht="22.5" x14ac:dyDescent="0.25">
      <c r="A36" s="26" t="s">
        <v>374</v>
      </c>
      <c r="B36" s="26" t="s">
        <v>375</v>
      </c>
      <c r="C36" s="12">
        <v>35</v>
      </c>
      <c r="D36" s="12">
        <v>24</v>
      </c>
      <c r="E36" s="27">
        <v>0.45833333333333298</v>
      </c>
      <c r="F36" s="12">
        <v>0</v>
      </c>
      <c r="G36" s="12">
        <v>0</v>
      </c>
      <c r="H36" s="12">
        <v>4</v>
      </c>
      <c r="I36" s="12">
        <v>21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1">
        <v>12</v>
      </c>
    </row>
    <row r="37" spans="1:16" ht="22.5" x14ac:dyDescent="0.25">
      <c r="A37" s="26" t="s">
        <v>376</v>
      </c>
      <c r="B37" s="26" t="s">
        <v>377</v>
      </c>
      <c r="C37" s="12">
        <v>3</v>
      </c>
      <c r="D37" s="12">
        <v>4</v>
      </c>
      <c r="E37" s="27">
        <v>-0.25</v>
      </c>
      <c r="F37" s="12">
        <v>0</v>
      </c>
      <c r="G37" s="12">
        <v>0</v>
      </c>
      <c r="H37" s="12">
        <v>0</v>
      </c>
      <c r="I37" s="12">
        <v>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0</v>
      </c>
    </row>
    <row r="38" spans="1:16" ht="22.5" x14ac:dyDescent="0.25">
      <c r="A38" s="26" t="s">
        <v>378</v>
      </c>
      <c r="B38" s="26" t="s">
        <v>379</v>
      </c>
      <c r="C38" s="12">
        <v>0</v>
      </c>
      <c r="D38" s="12">
        <v>2</v>
      </c>
      <c r="E38" s="27">
        <v>-1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0</v>
      </c>
    </row>
    <row r="39" spans="1:16" ht="33.75" x14ac:dyDescent="0.2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2">
        <v>21</v>
      </c>
      <c r="D41" s="12">
        <v>22</v>
      </c>
      <c r="E41" s="27">
        <v>-4.5454545454545497E-2</v>
      </c>
      <c r="F41" s="12">
        <v>0</v>
      </c>
      <c r="G41" s="12">
        <v>0</v>
      </c>
      <c r="H41" s="12">
        <v>8</v>
      </c>
      <c r="I41" s="12">
        <v>7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1">
        <v>2</v>
      </c>
    </row>
    <row r="42" spans="1:16" x14ac:dyDescent="0.25">
      <c r="A42" s="197" t="s">
        <v>386</v>
      </c>
      <c r="B42" s="198"/>
      <c r="C42" s="23">
        <v>210</v>
      </c>
      <c r="D42" s="23">
        <v>188</v>
      </c>
      <c r="E42" s="24">
        <v>0.117021276595745</v>
      </c>
      <c r="F42" s="23">
        <v>7</v>
      </c>
      <c r="G42" s="23">
        <v>0</v>
      </c>
      <c r="H42" s="23">
        <v>110</v>
      </c>
      <c r="I42" s="23">
        <v>13</v>
      </c>
      <c r="J42" s="23">
        <v>2</v>
      </c>
      <c r="K42" s="23">
        <v>0</v>
      </c>
      <c r="L42" s="23">
        <v>0</v>
      </c>
      <c r="M42" s="23">
        <v>0</v>
      </c>
      <c r="N42" s="23">
        <v>0</v>
      </c>
      <c r="O42" s="23">
        <v>1</v>
      </c>
      <c r="P42" s="25">
        <v>9</v>
      </c>
    </row>
    <row r="43" spans="1:16" x14ac:dyDescent="0.25">
      <c r="A43" s="26" t="s">
        <v>387</v>
      </c>
      <c r="B43" s="26" t="s">
        <v>388</v>
      </c>
      <c r="C43" s="12">
        <v>1</v>
      </c>
      <c r="D43" s="12">
        <v>5</v>
      </c>
      <c r="E43" s="27">
        <v>-0.8</v>
      </c>
      <c r="F43" s="12">
        <v>0</v>
      </c>
      <c r="G43" s="12">
        <v>0</v>
      </c>
      <c r="H43" s="12">
        <v>1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2">
        <v>204</v>
      </c>
      <c r="D44" s="12">
        <v>180</v>
      </c>
      <c r="E44" s="27">
        <v>0.133333333333333</v>
      </c>
      <c r="F44" s="12">
        <v>7</v>
      </c>
      <c r="G44" s="12">
        <v>0</v>
      </c>
      <c r="H44" s="12">
        <v>107</v>
      </c>
      <c r="I44" s="12">
        <v>12</v>
      </c>
      <c r="J44" s="12">
        <v>2</v>
      </c>
      <c r="K44" s="12">
        <v>0</v>
      </c>
      <c r="L44" s="12">
        <v>0</v>
      </c>
      <c r="M44" s="12">
        <v>0</v>
      </c>
      <c r="N44" s="12">
        <v>0</v>
      </c>
      <c r="O44" s="12">
        <v>1</v>
      </c>
      <c r="P44" s="21">
        <v>9</v>
      </c>
    </row>
    <row r="45" spans="1:16" x14ac:dyDescent="0.25">
      <c r="A45" s="26" t="s">
        <v>391</v>
      </c>
      <c r="B45" s="26" t="s">
        <v>392</v>
      </c>
      <c r="C45" s="12">
        <v>0</v>
      </c>
      <c r="D45" s="12">
        <v>0</v>
      </c>
      <c r="E45" s="27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2">
        <v>0</v>
      </c>
      <c r="D46" s="12">
        <v>0</v>
      </c>
      <c r="E46" s="27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0</v>
      </c>
    </row>
    <row r="47" spans="1:16" ht="22.5" x14ac:dyDescent="0.2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2">
        <v>5</v>
      </c>
      <c r="D48" s="12">
        <v>3</v>
      </c>
      <c r="E48" s="27">
        <v>0.66666666666666696</v>
      </c>
      <c r="F48" s="12">
        <v>0</v>
      </c>
      <c r="G48" s="12">
        <v>0</v>
      </c>
      <c r="H48" s="12">
        <v>2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2">
        <v>0</v>
      </c>
      <c r="D49" s="12">
        <v>0</v>
      </c>
      <c r="E49" s="27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7" t="s">
        <v>401</v>
      </c>
      <c r="B50" s="198"/>
      <c r="C50" s="23">
        <v>68</v>
      </c>
      <c r="D50" s="23">
        <v>57</v>
      </c>
      <c r="E50" s="24">
        <v>0.19298245614035101</v>
      </c>
      <c r="F50" s="23">
        <v>0</v>
      </c>
      <c r="G50" s="23">
        <v>0</v>
      </c>
      <c r="H50" s="23">
        <v>34</v>
      </c>
      <c r="I50" s="23">
        <v>12</v>
      </c>
      <c r="J50" s="23">
        <v>7</v>
      </c>
      <c r="K50" s="23">
        <v>6</v>
      </c>
      <c r="L50" s="23">
        <v>0</v>
      </c>
      <c r="M50" s="23">
        <v>0</v>
      </c>
      <c r="N50" s="23">
        <v>0</v>
      </c>
      <c r="O50" s="23">
        <v>1</v>
      </c>
      <c r="P50" s="25">
        <v>4</v>
      </c>
    </row>
    <row r="51" spans="1:16" x14ac:dyDescent="0.25">
      <c r="A51" s="26" t="s">
        <v>402</v>
      </c>
      <c r="B51" s="26" t="s">
        <v>403</v>
      </c>
      <c r="C51" s="12">
        <v>46</v>
      </c>
      <c r="D51" s="12">
        <v>39</v>
      </c>
      <c r="E51" s="27">
        <v>0.17948717948717899</v>
      </c>
      <c r="F51" s="12">
        <v>0</v>
      </c>
      <c r="G51" s="12">
        <v>0</v>
      </c>
      <c r="H51" s="12">
        <v>25</v>
      </c>
      <c r="I51" s="12">
        <v>3</v>
      </c>
      <c r="J51" s="12">
        <v>5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1">
        <v>0</v>
      </c>
    </row>
    <row r="52" spans="1:16" x14ac:dyDescent="0.25">
      <c r="A52" s="26" t="s">
        <v>404</v>
      </c>
      <c r="B52" s="26" t="s">
        <v>405</v>
      </c>
      <c r="C52" s="12">
        <v>0</v>
      </c>
      <c r="D52" s="12">
        <v>0</v>
      </c>
      <c r="E52" s="27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1">
        <v>0</v>
      </c>
    </row>
    <row r="53" spans="1:16" x14ac:dyDescent="0.25">
      <c r="A53" s="26" t="s">
        <v>406</v>
      </c>
      <c r="B53" s="26" t="s">
        <v>407</v>
      </c>
      <c r="C53" s="12">
        <v>3</v>
      </c>
      <c r="D53" s="12">
        <v>6</v>
      </c>
      <c r="E53" s="27">
        <v>-0.5</v>
      </c>
      <c r="F53" s="12">
        <v>0</v>
      </c>
      <c r="G53" s="12">
        <v>0</v>
      </c>
      <c r="H53" s="12">
        <v>1</v>
      </c>
      <c r="I53" s="12">
        <v>2</v>
      </c>
      <c r="J53" s="12">
        <v>1</v>
      </c>
      <c r="K53" s="12">
        <v>1</v>
      </c>
      <c r="L53" s="12">
        <v>0</v>
      </c>
      <c r="M53" s="12">
        <v>0</v>
      </c>
      <c r="N53" s="12">
        <v>0</v>
      </c>
      <c r="O53" s="12">
        <v>0</v>
      </c>
      <c r="P53" s="21">
        <v>0</v>
      </c>
    </row>
    <row r="54" spans="1:16" ht="22.5" x14ac:dyDescent="0.25">
      <c r="A54" s="26" t="s">
        <v>408</v>
      </c>
      <c r="B54" s="26" t="s">
        <v>409</v>
      </c>
      <c r="C54" s="12">
        <v>1</v>
      </c>
      <c r="D54" s="12">
        <v>0</v>
      </c>
      <c r="E54" s="27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1">
        <v>0</v>
      </c>
    </row>
    <row r="55" spans="1:16" x14ac:dyDescent="0.25">
      <c r="A55" s="26" t="s">
        <v>410</v>
      </c>
      <c r="B55" s="26" t="s">
        <v>411</v>
      </c>
      <c r="C55" s="12">
        <v>0</v>
      </c>
      <c r="D55" s="12">
        <v>0</v>
      </c>
      <c r="E55" s="27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2">
        <v>5</v>
      </c>
      <c r="D56" s="12">
        <v>3</v>
      </c>
      <c r="E56" s="27">
        <v>0.66666666666666696</v>
      </c>
      <c r="F56" s="12">
        <v>0</v>
      </c>
      <c r="G56" s="12">
        <v>0</v>
      </c>
      <c r="H56" s="12">
        <v>2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0</v>
      </c>
    </row>
    <row r="57" spans="1:16" ht="22.5" x14ac:dyDescent="0.25">
      <c r="A57" s="26" t="s">
        <v>414</v>
      </c>
      <c r="B57" s="26" t="s">
        <v>415</v>
      </c>
      <c r="C57" s="12">
        <v>3</v>
      </c>
      <c r="D57" s="12">
        <v>0</v>
      </c>
      <c r="E57" s="27">
        <v>0</v>
      </c>
      <c r="F57" s="12">
        <v>0</v>
      </c>
      <c r="G57" s="12">
        <v>0</v>
      </c>
      <c r="H57" s="12">
        <v>1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1</v>
      </c>
    </row>
    <row r="58" spans="1:16" ht="22.5" x14ac:dyDescent="0.25">
      <c r="A58" s="26" t="s">
        <v>416</v>
      </c>
      <c r="B58" s="26" t="s">
        <v>417</v>
      </c>
      <c r="C58" s="12">
        <v>0</v>
      </c>
      <c r="D58" s="12">
        <v>0</v>
      </c>
      <c r="E58" s="27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2">
        <v>0</v>
      </c>
      <c r="D59" s="12">
        <v>3</v>
      </c>
      <c r="E59" s="27">
        <v>-1</v>
      </c>
      <c r="F59" s="12">
        <v>0</v>
      </c>
      <c r="G59" s="12">
        <v>0</v>
      </c>
      <c r="H59" s="12">
        <v>0</v>
      </c>
      <c r="I59" s="12">
        <v>1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2">
        <v>1</v>
      </c>
      <c r="D60" s="12">
        <v>2</v>
      </c>
      <c r="E60" s="27">
        <v>-0.5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0</v>
      </c>
    </row>
    <row r="61" spans="1:16" ht="33.75" x14ac:dyDescent="0.25">
      <c r="A61" s="26" t="s">
        <v>422</v>
      </c>
      <c r="B61" s="26" t="s">
        <v>423</v>
      </c>
      <c r="C61" s="12">
        <v>1</v>
      </c>
      <c r="D61" s="12">
        <v>1</v>
      </c>
      <c r="E61" s="27">
        <v>0</v>
      </c>
      <c r="F61" s="12">
        <v>0</v>
      </c>
      <c r="G61" s="12">
        <v>0</v>
      </c>
      <c r="H61" s="12">
        <v>2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0</v>
      </c>
    </row>
    <row r="62" spans="1:16" x14ac:dyDescent="0.25">
      <c r="A62" s="26" t="s">
        <v>424</v>
      </c>
      <c r="B62" s="26" t="s">
        <v>425</v>
      </c>
      <c r="C62" s="12">
        <v>0</v>
      </c>
      <c r="D62" s="12">
        <v>0</v>
      </c>
      <c r="E62" s="27">
        <v>0</v>
      </c>
      <c r="F62" s="12">
        <v>0</v>
      </c>
      <c r="G62" s="12">
        <v>0</v>
      </c>
      <c r="H62" s="12">
        <v>0</v>
      </c>
      <c r="I62" s="12">
        <v>1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1</v>
      </c>
    </row>
    <row r="63" spans="1:16" ht="22.5" x14ac:dyDescent="0.25">
      <c r="A63" s="26" t="s">
        <v>426</v>
      </c>
      <c r="B63" s="26" t="s">
        <v>427</v>
      </c>
      <c r="C63" s="12">
        <v>1</v>
      </c>
      <c r="D63" s="12">
        <v>1</v>
      </c>
      <c r="E63" s="27">
        <v>0</v>
      </c>
      <c r="F63" s="12">
        <v>0</v>
      </c>
      <c r="G63" s="12">
        <v>0</v>
      </c>
      <c r="H63" s="12">
        <v>0</v>
      </c>
      <c r="I63" s="12">
        <v>2</v>
      </c>
      <c r="J63" s="12">
        <v>0</v>
      </c>
      <c r="K63" s="12">
        <v>1</v>
      </c>
      <c r="L63" s="12">
        <v>0</v>
      </c>
      <c r="M63" s="12">
        <v>0</v>
      </c>
      <c r="N63" s="12">
        <v>0</v>
      </c>
      <c r="O63" s="12">
        <v>0</v>
      </c>
      <c r="P63" s="21">
        <v>2</v>
      </c>
    </row>
    <row r="64" spans="1:16" ht="22.5" x14ac:dyDescent="0.25">
      <c r="A64" s="26" t="s">
        <v>428</v>
      </c>
      <c r="B64" s="26" t="s">
        <v>429</v>
      </c>
      <c r="C64" s="12">
        <v>6</v>
      </c>
      <c r="D64" s="12">
        <v>1</v>
      </c>
      <c r="E64" s="27">
        <v>5</v>
      </c>
      <c r="F64" s="12">
        <v>0</v>
      </c>
      <c r="G64" s="12">
        <v>0</v>
      </c>
      <c r="H64" s="12">
        <v>2</v>
      </c>
      <c r="I64" s="12">
        <v>1</v>
      </c>
      <c r="J64" s="12">
        <v>1</v>
      </c>
      <c r="K64" s="12">
        <v>3</v>
      </c>
      <c r="L64" s="12">
        <v>0</v>
      </c>
      <c r="M64" s="12">
        <v>0</v>
      </c>
      <c r="N64" s="12">
        <v>0</v>
      </c>
      <c r="O64" s="12">
        <v>1</v>
      </c>
      <c r="P64" s="21">
        <v>0</v>
      </c>
    </row>
    <row r="65" spans="1:16" ht="33.75" x14ac:dyDescent="0.25">
      <c r="A65" s="26" t="s">
        <v>430</v>
      </c>
      <c r="B65" s="26" t="s">
        <v>431</v>
      </c>
      <c r="C65" s="12">
        <v>0</v>
      </c>
      <c r="D65" s="12">
        <v>0</v>
      </c>
      <c r="E65" s="27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2">
        <v>0</v>
      </c>
      <c r="D66" s="12">
        <v>0</v>
      </c>
      <c r="E66" s="27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2">
        <v>0</v>
      </c>
      <c r="D67" s="12">
        <v>0</v>
      </c>
      <c r="E67" s="27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1">
        <v>0</v>
      </c>
    </row>
    <row r="68" spans="1:16" ht="33.75" x14ac:dyDescent="0.2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2">
        <v>1</v>
      </c>
      <c r="D69" s="12">
        <v>0</v>
      </c>
      <c r="E69" s="27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2">
        <v>0</v>
      </c>
      <c r="D70" s="12">
        <v>1</v>
      </c>
      <c r="E70" s="27">
        <v>-1</v>
      </c>
      <c r="F70" s="12">
        <v>0</v>
      </c>
      <c r="G70" s="12">
        <v>0</v>
      </c>
      <c r="H70" s="12">
        <v>1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2">
        <v>0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25">
      <c r="A72" s="197" t="s">
        <v>444</v>
      </c>
      <c r="B72" s="198"/>
      <c r="C72" s="23">
        <v>0</v>
      </c>
      <c r="D72" s="23">
        <v>1</v>
      </c>
      <c r="E72" s="24">
        <v>-1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0</v>
      </c>
    </row>
    <row r="73" spans="1:16" x14ac:dyDescent="0.25">
      <c r="A73" s="26" t="s">
        <v>445</v>
      </c>
      <c r="B73" s="26" t="s">
        <v>446</v>
      </c>
      <c r="C73" s="12">
        <v>0</v>
      </c>
      <c r="D73" s="12">
        <v>1</v>
      </c>
      <c r="E73" s="27">
        <v>-1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1">
        <v>0</v>
      </c>
    </row>
    <row r="74" spans="1:16" x14ac:dyDescent="0.25">
      <c r="A74" s="197" t="s">
        <v>447</v>
      </c>
      <c r="B74" s="198"/>
      <c r="C74" s="23">
        <v>13</v>
      </c>
      <c r="D74" s="23">
        <v>14</v>
      </c>
      <c r="E74" s="24">
        <v>-7.1428571428571397E-2</v>
      </c>
      <c r="F74" s="23">
        <v>0</v>
      </c>
      <c r="G74" s="23">
        <v>0</v>
      </c>
      <c r="H74" s="23">
        <v>2</v>
      </c>
      <c r="I74" s="23">
        <v>2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5">
        <v>1</v>
      </c>
    </row>
    <row r="75" spans="1:16" x14ac:dyDescent="0.25">
      <c r="A75" s="26" t="s">
        <v>448</v>
      </c>
      <c r="B75" s="26" t="s">
        <v>449</v>
      </c>
      <c r="C75" s="12">
        <v>4</v>
      </c>
      <c r="D75" s="12">
        <v>3</v>
      </c>
      <c r="E75" s="27">
        <v>0.33333333333333298</v>
      </c>
      <c r="F75" s="12">
        <v>0</v>
      </c>
      <c r="G75" s="12">
        <v>0</v>
      </c>
      <c r="H75" s="12">
        <v>0</v>
      </c>
      <c r="I75" s="12">
        <v>1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1</v>
      </c>
    </row>
    <row r="76" spans="1:16" ht="33.75" x14ac:dyDescent="0.25">
      <c r="A76" s="26" t="s">
        <v>450</v>
      </c>
      <c r="B76" s="26" t="s">
        <v>451</v>
      </c>
      <c r="C76" s="12">
        <v>0</v>
      </c>
      <c r="D76" s="12">
        <v>3</v>
      </c>
      <c r="E76" s="27">
        <v>-1</v>
      </c>
      <c r="F76" s="12">
        <v>0</v>
      </c>
      <c r="G76" s="12">
        <v>0</v>
      </c>
      <c r="H76" s="12">
        <v>2</v>
      </c>
      <c r="I76" s="12">
        <v>1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2">
        <v>2</v>
      </c>
      <c r="D77" s="12">
        <v>4</v>
      </c>
      <c r="E77" s="27">
        <v>-0.5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1">
        <v>0</v>
      </c>
    </row>
    <row r="78" spans="1:16" x14ac:dyDescent="0.25">
      <c r="A78" s="26" t="s">
        <v>454</v>
      </c>
      <c r="B78" s="26" t="s">
        <v>455</v>
      </c>
      <c r="C78" s="12">
        <v>0</v>
      </c>
      <c r="D78" s="12">
        <v>0</v>
      </c>
      <c r="E78" s="27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2">
        <v>6</v>
      </c>
      <c r="D79" s="12">
        <v>3</v>
      </c>
      <c r="E79" s="27">
        <v>1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0</v>
      </c>
    </row>
    <row r="80" spans="1:16" ht="33.75" x14ac:dyDescent="0.25">
      <c r="A80" s="26" t="s">
        <v>458</v>
      </c>
      <c r="B80" s="26" t="s">
        <v>459</v>
      </c>
      <c r="C80" s="12">
        <v>1</v>
      </c>
      <c r="D80" s="12">
        <v>1</v>
      </c>
      <c r="E80" s="27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2">
        <v>0</v>
      </c>
      <c r="D81" s="12">
        <v>0</v>
      </c>
      <c r="E81" s="27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0</v>
      </c>
    </row>
    <row r="82" spans="1:16" x14ac:dyDescent="0.25">
      <c r="A82" s="197" t="s">
        <v>462</v>
      </c>
      <c r="B82" s="198"/>
      <c r="C82" s="23">
        <v>46</v>
      </c>
      <c r="D82" s="23">
        <v>36</v>
      </c>
      <c r="E82" s="24">
        <v>0.27777777777777801</v>
      </c>
      <c r="F82" s="23">
        <v>0</v>
      </c>
      <c r="G82" s="23">
        <v>0</v>
      </c>
      <c r="H82" s="23">
        <v>2</v>
      </c>
      <c r="I82" s="23">
        <v>2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3</v>
      </c>
    </row>
    <row r="83" spans="1:16" x14ac:dyDescent="0.25">
      <c r="A83" s="26" t="s">
        <v>463</v>
      </c>
      <c r="B83" s="26" t="s">
        <v>464</v>
      </c>
      <c r="C83" s="12">
        <v>13</v>
      </c>
      <c r="D83" s="12">
        <v>13</v>
      </c>
      <c r="E83" s="27">
        <v>0</v>
      </c>
      <c r="F83" s="12">
        <v>0</v>
      </c>
      <c r="G83" s="12">
        <v>0</v>
      </c>
      <c r="H83" s="12">
        <v>2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2">
        <v>33</v>
      </c>
      <c r="D84" s="12">
        <v>23</v>
      </c>
      <c r="E84" s="27">
        <v>0.434782608695652</v>
      </c>
      <c r="F84" s="12">
        <v>0</v>
      </c>
      <c r="G84" s="12">
        <v>0</v>
      </c>
      <c r="H84" s="12">
        <v>0</v>
      </c>
      <c r="I84" s="12">
        <v>2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1">
        <v>3</v>
      </c>
    </row>
    <row r="85" spans="1:16" x14ac:dyDescent="0.25">
      <c r="A85" s="197" t="s">
        <v>467</v>
      </c>
      <c r="B85" s="198"/>
      <c r="C85" s="23">
        <v>75</v>
      </c>
      <c r="D85" s="23">
        <v>73</v>
      </c>
      <c r="E85" s="24">
        <v>2.7397260273972601E-2</v>
      </c>
      <c r="F85" s="23">
        <v>0</v>
      </c>
      <c r="G85" s="23">
        <v>0</v>
      </c>
      <c r="H85" s="23">
        <v>30</v>
      </c>
      <c r="I85" s="23">
        <v>14</v>
      </c>
      <c r="J85" s="23">
        <v>0</v>
      </c>
      <c r="K85" s="23">
        <v>0</v>
      </c>
      <c r="L85" s="23">
        <v>0</v>
      </c>
      <c r="M85" s="23">
        <v>0</v>
      </c>
      <c r="N85" s="23">
        <v>3</v>
      </c>
      <c r="O85" s="23">
        <v>0</v>
      </c>
      <c r="P85" s="25">
        <v>9</v>
      </c>
    </row>
    <row r="86" spans="1:16" x14ac:dyDescent="0.25">
      <c r="A86" s="26" t="s">
        <v>468</v>
      </c>
      <c r="B86" s="26" t="s">
        <v>469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2">
        <v>28</v>
      </c>
      <c r="D89" s="12">
        <v>27</v>
      </c>
      <c r="E89" s="27">
        <v>3.7037037037037E-2</v>
      </c>
      <c r="F89" s="12">
        <v>0</v>
      </c>
      <c r="G89" s="12">
        <v>0</v>
      </c>
      <c r="H89" s="12">
        <v>0</v>
      </c>
      <c r="I89" s="12">
        <v>1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2">
        <v>2</v>
      </c>
      <c r="D90" s="12">
        <v>3</v>
      </c>
      <c r="E90" s="27">
        <v>-0.33333333333333298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2">
        <v>3</v>
      </c>
      <c r="D91" s="12">
        <v>7</v>
      </c>
      <c r="E91" s="27">
        <v>-0.57142857142857095</v>
      </c>
      <c r="F91" s="12">
        <v>0</v>
      </c>
      <c r="G91" s="12">
        <v>0</v>
      </c>
      <c r="H91" s="12">
        <v>1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0</v>
      </c>
    </row>
    <row r="92" spans="1:16" x14ac:dyDescent="0.25">
      <c r="A92" s="26" t="s">
        <v>480</v>
      </c>
      <c r="B92" s="26" t="s">
        <v>481</v>
      </c>
      <c r="C92" s="12">
        <v>10</v>
      </c>
      <c r="D92" s="12">
        <v>7</v>
      </c>
      <c r="E92" s="27">
        <v>0.42857142857142799</v>
      </c>
      <c r="F92" s="12">
        <v>0</v>
      </c>
      <c r="G92" s="12">
        <v>0</v>
      </c>
      <c r="H92" s="12">
        <v>10</v>
      </c>
      <c r="I92" s="12">
        <v>4</v>
      </c>
      <c r="J92" s="12">
        <v>0</v>
      </c>
      <c r="K92" s="12">
        <v>0</v>
      </c>
      <c r="L92" s="12">
        <v>0</v>
      </c>
      <c r="M92" s="12">
        <v>0</v>
      </c>
      <c r="N92" s="12">
        <v>3</v>
      </c>
      <c r="O92" s="12">
        <v>0</v>
      </c>
      <c r="P92" s="21">
        <v>6</v>
      </c>
    </row>
    <row r="93" spans="1:16" x14ac:dyDescent="0.25">
      <c r="A93" s="26" t="s">
        <v>482</v>
      </c>
      <c r="B93" s="26" t="s">
        <v>483</v>
      </c>
      <c r="C93" s="12">
        <v>7</v>
      </c>
      <c r="D93" s="12">
        <v>1</v>
      </c>
      <c r="E93" s="27">
        <v>6</v>
      </c>
      <c r="F93" s="12">
        <v>0</v>
      </c>
      <c r="G93" s="12">
        <v>0</v>
      </c>
      <c r="H93" s="12">
        <v>2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0</v>
      </c>
    </row>
    <row r="94" spans="1:16" x14ac:dyDescent="0.25">
      <c r="A94" s="26" t="s">
        <v>484</v>
      </c>
      <c r="B94" s="26" t="s">
        <v>485</v>
      </c>
      <c r="C94" s="12">
        <v>25</v>
      </c>
      <c r="D94" s="12">
        <v>28</v>
      </c>
      <c r="E94" s="27">
        <v>-0.107142857142857</v>
      </c>
      <c r="F94" s="12">
        <v>0</v>
      </c>
      <c r="G94" s="12">
        <v>0</v>
      </c>
      <c r="H94" s="12">
        <v>17</v>
      </c>
      <c r="I94" s="12">
        <v>6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3</v>
      </c>
    </row>
    <row r="95" spans="1:16" ht="22.5" x14ac:dyDescent="0.25">
      <c r="A95" s="26" t="s">
        <v>486</v>
      </c>
      <c r="B95" s="26" t="s">
        <v>487</v>
      </c>
      <c r="C95" s="12">
        <v>0</v>
      </c>
      <c r="D95" s="12">
        <v>0</v>
      </c>
      <c r="E95" s="27">
        <v>0</v>
      </c>
      <c r="F95" s="12">
        <v>0</v>
      </c>
      <c r="G95" s="12">
        <v>0</v>
      </c>
      <c r="H95" s="12">
        <v>0</v>
      </c>
      <c r="I95" s="12">
        <v>1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2">
        <v>0</v>
      </c>
      <c r="D96" s="12">
        <v>0</v>
      </c>
      <c r="E96" s="27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7" t="s">
        <v>490</v>
      </c>
      <c r="B97" s="198"/>
      <c r="C97" s="23">
        <v>1265</v>
      </c>
      <c r="D97" s="23">
        <v>1116</v>
      </c>
      <c r="E97" s="24">
        <v>0.13351254480286701</v>
      </c>
      <c r="F97" s="23">
        <v>2</v>
      </c>
      <c r="G97" s="23">
        <v>1</v>
      </c>
      <c r="H97" s="23">
        <v>391</v>
      </c>
      <c r="I97" s="23">
        <v>174</v>
      </c>
      <c r="J97" s="23">
        <v>0</v>
      </c>
      <c r="K97" s="23">
        <v>1</v>
      </c>
      <c r="L97" s="23">
        <v>0</v>
      </c>
      <c r="M97" s="23">
        <v>0</v>
      </c>
      <c r="N97" s="23">
        <v>5</v>
      </c>
      <c r="O97" s="23">
        <v>7</v>
      </c>
      <c r="P97" s="25">
        <v>92</v>
      </c>
    </row>
    <row r="98" spans="1:16" x14ac:dyDescent="0.25">
      <c r="A98" s="26" t="s">
        <v>491</v>
      </c>
      <c r="B98" s="26" t="s">
        <v>492</v>
      </c>
      <c r="C98" s="12">
        <v>245</v>
      </c>
      <c r="D98" s="12">
        <v>183</v>
      </c>
      <c r="E98" s="27">
        <v>0.33879781420764998</v>
      </c>
      <c r="F98" s="12">
        <v>1</v>
      </c>
      <c r="G98" s="12">
        <v>0</v>
      </c>
      <c r="H98" s="12">
        <v>84</v>
      </c>
      <c r="I98" s="12">
        <v>34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1</v>
      </c>
      <c r="P98" s="21">
        <v>13</v>
      </c>
    </row>
    <row r="99" spans="1:16" x14ac:dyDescent="0.25">
      <c r="A99" s="26" t="s">
        <v>493</v>
      </c>
      <c r="B99" s="26" t="s">
        <v>494</v>
      </c>
      <c r="C99" s="12">
        <v>108</v>
      </c>
      <c r="D99" s="12">
        <v>97</v>
      </c>
      <c r="E99" s="27">
        <v>0.11340206185567001</v>
      </c>
      <c r="F99" s="12">
        <v>0</v>
      </c>
      <c r="G99" s="12">
        <v>0</v>
      </c>
      <c r="H99" s="12">
        <v>46</v>
      </c>
      <c r="I99" s="12">
        <v>13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1">
        <v>13</v>
      </c>
    </row>
    <row r="100" spans="1:16" ht="33.75" x14ac:dyDescent="0.25">
      <c r="A100" s="26" t="s">
        <v>495</v>
      </c>
      <c r="B100" s="26" t="s">
        <v>496</v>
      </c>
      <c r="C100" s="12">
        <v>10</v>
      </c>
      <c r="D100" s="12">
        <v>21</v>
      </c>
      <c r="E100" s="27">
        <v>-0.52380952380952395</v>
      </c>
      <c r="F100" s="12">
        <v>0</v>
      </c>
      <c r="G100" s="12">
        <v>0</v>
      </c>
      <c r="H100" s="12">
        <v>12</v>
      </c>
      <c r="I100" s="12">
        <v>15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1">
        <v>9</v>
      </c>
    </row>
    <row r="101" spans="1:16" ht="22.5" x14ac:dyDescent="0.25">
      <c r="A101" s="26" t="s">
        <v>497</v>
      </c>
      <c r="B101" s="26" t="s">
        <v>498</v>
      </c>
      <c r="C101" s="12">
        <v>24</v>
      </c>
      <c r="D101" s="12">
        <v>18</v>
      </c>
      <c r="E101" s="27">
        <v>0.33333333333333298</v>
      </c>
      <c r="F101" s="12">
        <v>0</v>
      </c>
      <c r="G101" s="12">
        <v>0</v>
      </c>
      <c r="H101" s="12">
        <v>19</v>
      </c>
      <c r="I101" s="12">
        <v>11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6</v>
      </c>
      <c r="P101" s="21">
        <v>5</v>
      </c>
    </row>
    <row r="102" spans="1:16" x14ac:dyDescent="0.25">
      <c r="A102" s="26" t="s">
        <v>499</v>
      </c>
      <c r="B102" s="26" t="s">
        <v>500</v>
      </c>
      <c r="C102" s="12">
        <v>4</v>
      </c>
      <c r="D102" s="12">
        <v>4</v>
      </c>
      <c r="E102" s="27">
        <v>0</v>
      </c>
      <c r="F102" s="12">
        <v>0</v>
      </c>
      <c r="G102" s="12">
        <v>0</v>
      </c>
      <c r="H102" s="12">
        <v>2</v>
      </c>
      <c r="I102" s="12">
        <v>1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0</v>
      </c>
    </row>
    <row r="103" spans="1:16" ht="22.5" x14ac:dyDescent="0.25">
      <c r="A103" s="26" t="s">
        <v>501</v>
      </c>
      <c r="B103" s="26" t="s">
        <v>502</v>
      </c>
      <c r="C103" s="12">
        <v>24</v>
      </c>
      <c r="D103" s="12">
        <v>15</v>
      </c>
      <c r="E103" s="27">
        <v>0.6</v>
      </c>
      <c r="F103" s="12">
        <v>0</v>
      </c>
      <c r="G103" s="12">
        <v>0</v>
      </c>
      <c r="H103" s="12">
        <v>4</v>
      </c>
      <c r="I103" s="12">
        <v>1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1</v>
      </c>
    </row>
    <row r="104" spans="1:16" x14ac:dyDescent="0.25">
      <c r="A104" s="26" t="s">
        <v>503</v>
      </c>
      <c r="B104" s="26" t="s">
        <v>504</v>
      </c>
      <c r="C104" s="12">
        <v>13</v>
      </c>
      <c r="D104" s="12">
        <v>24</v>
      </c>
      <c r="E104" s="27">
        <v>-0.45833333333333298</v>
      </c>
      <c r="F104" s="12">
        <v>0</v>
      </c>
      <c r="G104" s="12">
        <v>0</v>
      </c>
      <c r="H104" s="12">
        <v>2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0</v>
      </c>
    </row>
    <row r="105" spans="1:16" x14ac:dyDescent="0.25">
      <c r="A105" s="26" t="s">
        <v>505</v>
      </c>
      <c r="B105" s="26" t="s">
        <v>506</v>
      </c>
      <c r="C105" s="12">
        <v>434</v>
      </c>
      <c r="D105" s="12">
        <v>411</v>
      </c>
      <c r="E105" s="27">
        <v>5.59610705596107E-2</v>
      </c>
      <c r="F105" s="12">
        <v>1</v>
      </c>
      <c r="G105" s="12">
        <v>1</v>
      </c>
      <c r="H105" s="12">
        <v>156</v>
      </c>
      <c r="I105" s="12">
        <v>70</v>
      </c>
      <c r="J105" s="12">
        <v>0</v>
      </c>
      <c r="K105" s="12">
        <v>1</v>
      </c>
      <c r="L105" s="12">
        <v>0</v>
      </c>
      <c r="M105" s="12">
        <v>0</v>
      </c>
      <c r="N105" s="12">
        <v>2</v>
      </c>
      <c r="O105" s="12">
        <v>0</v>
      </c>
      <c r="P105" s="21">
        <v>26</v>
      </c>
    </row>
    <row r="106" spans="1:16" ht="22.5" x14ac:dyDescent="0.25">
      <c r="A106" s="26" t="s">
        <v>507</v>
      </c>
      <c r="B106" s="26" t="s">
        <v>508</v>
      </c>
      <c r="C106" s="12">
        <v>95</v>
      </c>
      <c r="D106" s="12">
        <v>81</v>
      </c>
      <c r="E106" s="27">
        <v>0.172839506172839</v>
      </c>
      <c r="F106" s="12">
        <v>0</v>
      </c>
      <c r="G106" s="12">
        <v>0</v>
      </c>
      <c r="H106" s="12">
        <v>21</v>
      </c>
      <c r="I106" s="12">
        <v>8</v>
      </c>
      <c r="J106" s="12">
        <v>0</v>
      </c>
      <c r="K106" s="12">
        <v>0</v>
      </c>
      <c r="L106" s="12">
        <v>0</v>
      </c>
      <c r="M106" s="12">
        <v>0</v>
      </c>
      <c r="N106" s="12">
        <v>2</v>
      </c>
      <c r="O106" s="12">
        <v>0</v>
      </c>
      <c r="P106" s="21">
        <v>2</v>
      </c>
    </row>
    <row r="107" spans="1:16" ht="22.5" x14ac:dyDescent="0.25">
      <c r="A107" s="26" t="s">
        <v>509</v>
      </c>
      <c r="B107" s="26" t="s">
        <v>510</v>
      </c>
      <c r="C107" s="12">
        <v>2</v>
      </c>
      <c r="D107" s="12">
        <v>12</v>
      </c>
      <c r="E107" s="27">
        <v>-0.83333333333333304</v>
      </c>
      <c r="F107" s="12">
        <v>0</v>
      </c>
      <c r="G107" s="12">
        <v>0</v>
      </c>
      <c r="H107" s="12">
        <v>3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3</v>
      </c>
    </row>
    <row r="108" spans="1:16" x14ac:dyDescent="0.25">
      <c r="A108" s="26" t="s">
        <v>511</v>
      </c>
      <c r="B108" s="26" t="s">
        <v>512</v>
      </c>
      <c r="C108" s="12">
        <v>2</v>
      </c>
      <c r="D108" s="12">
        <v>1</v>
      </c>
      <c r="E108" s="27">
        <v>1</v>
      </c>
      <c r="F108" s="12">
        <v>0</v>
      </c>
      <c r="G108" s="12">
        <v>0</v>
      </c>
      <c r="H108" s="12">
        <v>2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1">
        <v>3</v>
      </c>
    </row>
    <row r="109" spans="1:16" x14ac:dyDescent="0.25">
      <c r="A109" s="26" t="s">
        <v>513</v>
      </c>
      <c r="B109" s="26" t="s">
        <v>514</v>
      </c>
      <c r="C109" s="12">
        <v>0</v>
      </c>
      <c r="D109" s="12">
        <v>0</v>
      </c>
      <c r="E109" s="27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1</v>
      </c>
    </row>
    <row r="110" spans="1:16" ht="22.5" x14ac:dyDescent="0.25">
      <c r="A110" s="26" t="s">
        <v>515</v>
      </c>
      <c r="B110" s="26" t="s">
        <v>516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2">
        <v>281</v>
      </c>
      <c r="D111" s="12">
        <v>238</v>
      </c>
      <c r="E111" s="27">
        <v>0.18067226890756299</v>
      </c>
      <c r="F111" s="12">
        <v>0</v>
      </c>
      <c r="G111" s="12">
        <v>0</v>
      </c>
      <c r="H111" s="12">
        <v>27</v>
      </c>
      <c r="I111" s="12">
        <v>13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1">
        <v>10</v>
      </c>
    </row>
    <row r="112" spans="1:16" ht="22.5" x14ac:dyDescent="0.2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2">
        <v>1</v>
      </c>
      <c r="D113" s="12">
        <v>0</v>
      </c>
      <c r="E113" s="27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2">
        <v>1</v>
      </c>
      <c r="D114" s="12">
        <v>2</v>
      </c>
      <c r="E114" s="27">
        <v>-0.5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2">
        <v>12</v>
      </c>
      <c r="D115" s="12">
        <v>2</v>
      </c>
      <c r="E115" s="27">
        <v>5</v>
      </c>
      <c r="F115" s="12">
        <v>0</v>
      </c>
      <c r="G115" s="12">
        <v>0</v>
      </c>
      <c r="H115" s="12">
        <v>3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2.5" x14ac:dyDescent="0.25">
      <c r="A116" s="26" t="s">
        <v>527</v>
      </c>
      <c r="B116" s="26" t="s">
        <v>528</v>
      </c>
      <c r="C116" s="12">
        <v>2</v>
      </c>
      <c r="D116" s="12">
        <v>2</v>
      </c>
      <c r="E116" s="27">
        <v>0</v>
      </c>
      <c r="F116" s="12">
        <v>0</v>
      </c>
      <c r="G116" s="12">
        <v>0</v>
      </c>
      <c r="H116" s="12">
        <v>5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0</v>
      </c>
    </row>
    <row r="117" spans="1:16" ht="22.5" x14ac:dyDescent="0.25">
      <c r="A117" s="26" t="s">
        <v>529</v>
      </c>
      <c r="B117" s="26" t="s">
        <v>530</v>
      </c>
      <c r="C117" s="12">
        <v>0</v>
      </c>
      <c r="D117" s="12">
        <v>0</v>
      </c>
      <c r="E117" s="27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2">
        <v>2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2">
        <v>0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2">
        <v>2</v>
      </c>
      <c r="D120" s="12">
        <v>1</v>
      </c>
      <c r="E120" s="27">
        <v>1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2">
        <v>1</v>
      </c>
      <c r="D121" s="12">
        <v>1</v>
      </c>
      <c r="E121" s="27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1</v>
      </c>
    </row>
    <row r="122" spans="1:16" x14ac:dyDescent="0.25">
      <c r="A122" s="26" t="s">
        <v>539</v>
      </c>
      <c r="B122" s="26" t="s">
        <v>540</v>
      </c>
      <c r="C122" s="12">
        <v>1</v>
      </c>
      <c r="D122" s="12">
        <v>1</v>
      </c>
      <c r="E122" s="27">
        <v>0</v>
      </c>
      <c r="F122" s="12">
        <v>0</v>
      </c>
      <c r="G122" s="12">
        <v>0</v>
      </c>
      <c r="H122" s="12">
        <v>2</v>
      </c>
      <c r="I122" s="12">
        <v>3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0</v>
      </c>
      <c r="P122" s="21">
        <v>2</v>
      </c>
    </row>
    <row r="123" spans="1:16" x14ac:dyDescent="0.25">
      <c r="A123" s="26" t="s">
        <v>541</v>
      </c>
      <c r="B123" s="26" t="s">
        <v>542</v>
      </c>
      <c r="C123" s="12">
        <v>0</v>
      </c>
      <c r="D123" s="12">
        <v>0</v>
      </c>
      <c r="E123" s="27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2">
        <v>0</v>
      </c>
      <c r="D124" s="12">
        <v>0</v>
      </c>
      <c r="E124" s="27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2">
        <v>0</v>
      </c>
      <c r="D126" s="12">
        <v>2</v>
      </c>
      <c r="E126" s="27">
        <v>-1</v>
      </c>
      <c r="F126" s="12">
        <v>0</v>
      </c>
      <c r="G126" s="12">
        <v>0</v>
      </c>
      <c r="H126" s="12">
        <v>3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2</v>
      </c>
    </row>
    <row r="127" spans="1:16" ht="22.5" x14ac:dyDescent="0.25">
      <c r="A127" s="26" t="s">
        <v>549</v>
      </c>
      <c r="B127" s="26" t="s">
        <v>550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2">
        <v>0</v>
      </c>
      <c r="D128" s="12">
        <v>0</v>
      </c>
      <c r="E128" s="27">
        <v>0</v>
      </c>
      <c r="F128" s="12">
        <v>0</v>
      </c>
      <c r="G128" s="12">
        <v>0</v>
      </c>
      <c r="H128" s="12">
        <v>0</v>
      </c>
      <c r="I128" s="12">
        <v>3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0</v>
      </c>
    </row>
    <row r="129" spans="1:16" ht="22.5" x14ac:dyDescent="0.2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1</v>
      </c>
    </row>
    <row r="130" spans="1:16" ht="22.5" x14ac:dyDescent="0.25">
      <c r="A130" s="26" t="s">
        <v>555</v>
      </c>
      <c r="B130" s="26" t="s">
        <v>556</v>
      </c>
      <c r="C130" s="12">
        <v>1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197" t="s">
        <v>557</v>
      </c>
      <c r="B131" s="198"/>
      <c r="C131" s="23">
        <v>2</v>
      </c>
      <c r="D131" s="23">
        <v>2</v>
      </c>
      <c r="E131" s="24">
        <v>0</v>
      </c>
      <c r="F131" s="23">
        <v>0</v>
      </c>
      <c r="G131" s="23">
        <v>0</v>
      </c>
      <c r="H131" s="23">
        <v>8</v>
      </c>
      <c r="I131" s="23">
        <v>3</v>
      </c>
      <c r="J131" s="23">
        <v>0</v>
      </c>
      <c r="K131" s="23">
        <v>0</v>
      </c>
      <c r="L131" s="23">
        <v>0</v>
      </c>
      <c r="M131" s="23">
        <v>0</v>
      </c>
      <c r="N131" s="23">
        <v>1</v>
      </c>
      <c r="O131" s="23">
        <v>0</v>
      </c>
      <c r="P131" s="25">
        <v>1</v>
      </c>
    </row>
    <row r="132" spans="1:16" x14ac:dyDescent="0.25">
      <c r="A132" s="26" t="s">
        <v>558</v>
      </c>
      <c r="B132" s="26" t="s">
        <v>559</v>
      </c>
      <c r="C132" s="12">
        <v>1</v>
      </c>
      <c r="D132" s="12">
        <v>1</v>
      </c>
      <c r="E132" s="27">
        <v>0</v>
      </c>
      <c r="F132" s="12">
        <v>0</v>
      </c>
      <c r="G132" s="12">
        <v>0</v>
      </c>
      <c r="H132" s="12">
        <v>4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1">
        <v>1</v>
      </c>
    </row>
    <row r="133" spans="1:16" x14ac:dyDescent="0.2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2">
        <v>1</v>
      </c>
      <c r="D134" s="12">
        <v>0</v>
      </c>
      <c r="E134" s="27">
        <v>0</v>
      </c>
      <c r="F134" s="12">
        <v>0</v>
      </c>
      <c r="G134" s="12">
        <v>0</v>
      </c>
      <c r="H134" s="12">
        <v>1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0</v>
      </c>
    </row>
    <row r="135" spans="1:16" x14ac:dyDescent="0.25">
      <c r="A135" s="26" t="s">
        <v>564</v>
      </c>
      <c r="B135" s="26" t="s">
        <v>565</v>
      </c>
      <c r="C135" s="12">
        <v>0</v>
      </c>
      <c r="D135" s="12">
        <v>1</v>
      </c>
      <c r="E135" s="27">
        <v>-1</v>
      </c>
      <c r="F135" s="12">
        <v>0</v>
      </c>
      <c r="G135" s="12">
        <v>0</v>
      </c>
      <c r="H135" s="12">
        <v>3</v>
      </c>
      <c r="I135" s="12">
        <v>2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7" t="s">
        <v>568</v>
      </c>
      <c r="B137" s="198"/>
      <c r="C137" s="23">
        <v>13</v>
      </c>
      <c r="D137" s="23">
        <v>10</v>
      </c>
      <c r="E137" s="24">
        <v>0.3</v>
      </c>
      <c r="F137" s="23">
        <v>0</v>
      </c>
      <c r="G137" s="23">
        <v>0</v>
      </c>
      <c r="H137" s="23">
        <v>0</v>
      </c>
      <c r="I137" s="23">
        <v>3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5">
        <v>5</v>
      </c>
    </row>
    <row r="138" spans="1:16" ht="22.5" x14ac:dyDescent="0.25">
      <c r="A138" s="26" t="s">
        <v>569</v>
      </c>
      <c r="B138" s="26" t="s">
        <v>570</v>
      </c>
      <c r="C138" s="12">
        <v>5</v>
      </c>
      <c r="D138" s="12">
        <v>5</v>
      </c>
      <c r="E138" s="27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2">
        <v>1</v>
      </c>
      <c r="D139" s="12">
        <v>0</v>
      </c>
      <c r="E139" s="27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2">
        <v>0</v>
      </c>
      <c r="D140" s="12">
        <v>0</v>
      </c>
      <c r="E140" s="27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2">
        <v>0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2">
        <v>5</v>
      </c>
      <c r="D142" s="12">
        <v>2</v>
      </c>
      <c r="E142" s="27">
        <v>1.5</v>
      </c>
      <c r="F142" s="12">
        <v>0</v>
      </c>
      <c r="G142" s="12">
        <v>0</v>
      </c>
      <c r="H142" s="12">
        <v>0</v>
      </c>
      <c r="I142" s="12">
        <v>3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1">
        <v>2</v>
      </c>
    </row>
    <row r="143" spans="1:16" ht="22.5" x14ac:dyDescent="0.25">
      <c r="A143" s="26" t="s">
        <v>579</v>
      </c>
      <c r="B143" s="26" t="s">
        <v>580</v>
      </c>
      <c r="C143" s="12">
        <v>2</v>
      </c>
      <c r="D143" s="12">
        <v>3</v>
      </c>
      <c r="E143" s="27">
        <v>-0.33333333333333298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3</v>
      </c>
    </row>
    <row r="144" spans="1:16" x14ac:dyDescent="0.25">
      <c r="A144" s="197" t="s">
        <v>581</v>
      </c>
      <c r="B144" s="198"/>
      <c r="C144" s="23">
        <v>0</v>
      </c>
      <c r="D144" s="23">
        <v>0</v>
      </c>
      <c r="E144" s="24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2">
        <v>0</v>
      </c>
      <c r="D145" s="12">
        <v>0</v>
      </c>
      <c r="E145" s="27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2">
        <v>0</v>
      </c>
      <c r="D146" s="12">
        <v>0</v>
      </c>
      <c r="E146" s="27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197" t="s">
        <v>586</v>
      </c>
      <c r="B147" s="198"/>
      <c r="C147" s="23">
        <v>32</v>
      </c>
      <c r="D147" s="23">
        <v>20</v>
      </c>
      <c r="E147" s="24">
        <v>0.6</v>
      </c>
      <c r="F147" s="23">
        <v>0</v>
      </c>
      <c r="G147" s="23">
        <v>0</v>
      </c>
      <c r="H147" s="23">
        <v>10</v>
      </c>
      <c r="I147" s="23">
        <v>11</v>
      </c>
      <c r="J147" s="23">
        <v>0</v>
      </c>
      <c r="K147" s="23">
        <v>0</v>
      </c>
      <c r="L147" s="23">
        <v>0</v>
      </c>
      <c r="M147" s="23">
        <v>0</v>
      </c>
      <c r="N147" s="23">
        <v>3</v>
      </c>
      <c r="O147" s="23">
        <v>0</v>
      </c>
      <c r="P147" s="25">
        <v>5</v>
      </c>
    </row>
    <row r="148" spans="1:16" ht="22.5" x14ac:dyDescent="0.25">
      <c r="A148" s="26" t="s">
        <v>587</v>
      </c>
      <c r="B148" s="26" t="s">
        <v>588</v>
      </c>
      <c r="C148" s="12">
        <v>2</v>
      </c>
      <c r="D148" s="12">
        <v>1</v>
      </c>
      <c r="E148" s="27">
        <v>1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</v>
      </c>
      <c r="O148" s="12">
        <v>0</v>
      </c>
      <c r="P148" s="21">
        <v>0</v>
      </c>
    </row>
    <row r="149" spans="1:16" x14ac:dyDescent="0.25">
      <c r="A149" s="26" t="s">
        <v>589</v>
      </c>
      <c r="B149" s="26" t="s">
        <v>590</v>
      </c>
      <c r="C149" s="12">
        <v>1</v>
      </c>
      <c r="D149" s="12">
        <v>1</v>
      </c>
      <c r="E149" s="27">
        <v>0</v>
      </c>
      <c r="F149" s="12">
        <v>0</v>
      </c>
      <c r="G149" s="12">
        <v>0</v>
      </c>
      <c r="H149" s="12">
        <v>0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2">
        <v>5</v>
      </c>
      <c r="D151" s="12">
        <v>4</v>
      </c>
      <c r="E151" s="27">
        <v>0.25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1">
        <v>0</v>
      </c>
    </row>
    <row r="152" spans="1:16" ht="33.75" x14ac:dyDescent="0.25">
      <c r="A152" s="26" t="s">
        <v>595</v>
      </c>
      <c r="B152" s="26" t="s">
        <v>596</v>
      </c>
      <c r="C152" s="12">
        <v>1</v>
      </c>
      <c r="D152" s="12">
        <v>0</v>
      </c>
      <c r="E152" s="27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2">
        <v>0</v>
      </c>
      <c r="D153" s="12">
        <v>0</v>
      </c>
      <c r="E153" s="27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2">
        <v>7</v>
      </c>
      <c r="D154" s="12">
        <v>4</v>
      </c>
      <c r="E154" s="27">
        <v>0.75</v>
      </c>
      <c r="F154" s="12">
        <v>0</v>
      </c>
      <c r="G154" s="12">
        <v>0</v>
      </c>
      <c r="H154" s="12">
        <v>5</v>
      </c>
      <c r="I154" s="12">
        <v>6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2">
        <v>0</v>
      </c>
      <c r="P154" s="21">
        <v>2</v>
      </c>
    </row>
    <row r="155" spans="1:16" ht="22.5" x14ac:dyDescent="0.25">
      <c r="A155" s="26" t="s">
        <v>601</v>
      </c>
      <c r="B155" s="26" t="s">
        <v>602</v>
      </c>
      <c r="C155" s="12">
        <v>16</v>
      </c>
      <c r="D155" s="12">
        <v>10</v>
      </c>
      <c r="E155" s="27">
        <v>0.6</v>
      </c>
      <c r="F155" s="12">
        <v>0</v>
      </c>
      <c r="G155" s="12">
        <v>0</v>
      </c>
      <c r="H155" s="12">
        <v>5</v>
      </c>
      <c r="I155" s="12">
        <v>4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1">
        <v>3</v>
      </c>
    </row>
    <row r="156" spans="1:16" x14ac:dyDescent="0.25">
      <c r="A156" s="197" t="s">
        <v>603</v>
      </c>
      <c r="B156" s="198"/>
      <c r="C156" s="23">
        <v>57</v>
      </c>
      <c r="D156" s="23">
        <v>34</v>
      </c>
      <c r="E156" s="24">
        <v>0.67647058823529405</v>
      </c>
      <c r="F156" s="23">
        <v>1</v>
      </c>
      <c r="G156" s="23">
        <v>1</v>
      </c>
      <c r="H156" s="23">
        <v>6</v>
      </c>
      <c r="I156" s="23">
        <v>1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5">
        <v>2</v>
      </c>
    </row>
    <row r="157" spans="1:16" ht="22.5" x14ac:dyDescent="0.2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2">
        <v>0</v>
      </c>
      <c r="D158" s="12">
        <v>0</v>
      </c>
      <c r="E158" s="27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2">
        <v>2</v>
      </c>
      <c r="D161" s="12">
        <v>3</v>
      </c>
      <c r="E161" s="27">
        <v>-0.33333333333333298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1">
        <v>0</v>
      </c>
    </row>
    <row r="162" spans="1:16" x14ac:dyDescent="0.25">
      <c r="A162" s="26" t="s">
        <v>614</v>
      </c>
      <c r="B162" s="26" t="s">
        <v>615</v>
      </c>
      <c r="C162" s="12">
        <v>23</v>
      </c>
      <c r="D162" s="12">
        <v>19</v>
      </c>
      <c r="E162" s="27">
        <v>0.21052631578947401</v>
      </c>
      <c r="F162" s="12">
        <v>1</v>
      </c>
      <c r="G162" s="12">
        <v>1</v>
      </c>
      <c r="H162" s="12">
        <v>6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2</v>
      </c>
    </row>
    <row r="163" spans="1:16" ht="22.5" x14ac:dyDescent="0.25">
      <c r="A163" s="26" t="s">
        <v>616</v>
      </c>
      <c r="B163" s="26" t="s">
        <v>617</v>
      </c>
      <c r="C163" s="12">
        <v>3</v>
      </c>
      <c r="D163" s="12">
        <v>0</v>
      </c>
      <c r="E163" s="27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2">
        <v>15</v>
      </c>
      <c r="D164" s="12">
        <v>8</v>
      </c>
      <c r="E164" s="27">
        <v>0.875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2">
        <v>14</v>
      </c>
      <c r="D165" s="12">
        <v>4</v>
      </c>
      <c r="E165" s="27">
        <v>2.5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0</v>
      </c>
    </row>
    <row r="166" spans="1:16" x14ac:dyDescent="0.25">
      <c r="A166" s="197" t="s">
        <v>622</v>
      </c>
      <c r="B166" s="198"/>
      <c r="C166" s="23">
        <v>50</v>
      </c>
      <c r="D166" s="23">
        <v>73</v>
      </c>
      <c r="E166" s="24">
        <v>-0.31506849315068503</v>
      </c>
      <c r="F166" s="23">
        <v>4</v>
      </c>
      <c r="G166" s="23">
        <v>1</v>
      </c>
      <c r="H166" s="23">
        <v>55</v>
      </c>
      <c r="I166" s="23">
        <v>29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6</v>
      </c>
      <c r="P166" s="25">
        <v>22</v>
      </c>
    </row>
    <row r="167" spans="1:16" ht="22.5" x14ac:dyDescent="0.25">
      <c r="A167" s="26" t="s">
        <v>623</v>
      </c>
      <c r="B167" s="26" t="s">
        <v>624</v>
      </c>
      <c r="C167" s="12">
        <v>0</v>
      </c>
      <c r="D167" s="12">
        <v>0</v>
      </c>
      <c r="E167" s="27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0</v>
      </c>
    </row>
    <row r="168" spans="1:16" ht="22.5" x14ac:dyDescent="0.25">
      <c r="A168" s="26" t="s">
        <v>625</v>
      </c>
      <c r="B168" s="26" t="s">
        <v>626</v>
      </c>
      <c r="C168" s="12">
        <v>0</v>
      </c>
      <c r="D168" s="12">
        <v>1</v>
      </c>
      <c r="E168" s="27">
        <v>-1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2">
        <v>0</v>
      </c>
      <c r="D169" s="12">
        <v>0</v>
      </c>
      <c r="E169" s="27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2">
        <v>0</v>
      </c>
      <c r="D171" s="12">
        <v>0</v>
      </c>
      <c r="E171" s="27">
        <v>0</v>
      </c>
      <c r="F171" s="12">
        <v>0</v>
      </c>
      <c r="G171" s="12">
        <v>0</v>
      </c>
      <c r="H171" s="12">
        <v>3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2">
        <v>43</v>
      </c>
      <c r="D173" s="12">
        <v>64</v>
      </c>
      <c r="E173" s="27">
        <v>-0.328125</v>
      </c>
      <c r="F173" s="12">
        <v>2</v>
      </c>
      <c r="G173" s="12">
        <v>0</v>
      </c>
      <c r="H173" s="12">
        <v>45</v>
      </c>
      <c r="I173" s="12">
        <v>14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6</v>
      </c>
      <c r="P173" s="21">
        <v>11</v>
      </c>
    </row>
    <row r="174" spans="1:16" ht="22.5" x14ac:dyDescent="0.25">
      <c r="A174" s="26" t="s">
        <v>637</v>
      </c>
      <c r="B174" s="26" t="s">
        <v>638</v>
      </c>
      <c r="C174" s="12">
        <v>5</v>
      </c>
      <c r="D174" s="12">
        <v>6</v>
      </c>
      <c r="E174" s="27">
        <v>-0.16666666666666699</v>
      </c>
      <c r="F174" s="12">
        <v>2</v>
      </c>
      <c r="G174" s="12">
        <v>1</v>
      </c>
      <c r="H174" s="12">
        <v>6</v>
      </c>
      <c r="I174" s="12">
        <v>14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1">
        <v>6</v>
      </c>
    </row>
    <row r="175" spans="1:16" x14ac:dyDescent="0.25">
      <c r="A175" s="26" t="s">
        <v>639</v>
      </c>
      <c r="B175" s="26" t="s">
        <v>640</v>
      </c>
      <c r="C175" s="12">
        <v>2</v>
      </c>
      <c r="D175" s="12">
        <v>2</v>
      </c>
      <c r="E175" s="27">
        <v>0</v>
      </c>
      <c r="F175" s="12">
        <v>0</v>
      </c>
      <c r="G175" s="12">
        <v>0</v>
      </c>
      <c r="H175" s="12">
        <v>1</v>
      </c>
      <c r="I175" s="12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1">
        <v>5</v>
      </c>
    </row>
    <row r="176" spans="1:16" ht="22.5" x14ac:dyDescent="0.25">
      <c r="A176" s="26" t="s">
        <v>641</v>
      </c>
      <c r="B176" s="26" t="s">
        <v>642</v>
      </c>
      <c r="C176" s="12">
        <v>0</v>
      </c>
      <c r="D176" s="12">
        <v>0</v>
      </c>
      <c r="E176" s="27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7" t="s">
        <v>645</v>
      </c>
      <c r="B178" s="198"/>
      <c r="C178" s="23">
        <v>149</v>
      </c>
      <c r="D178" s="23">
        <v>126</v>
      </c>
      <c r="E178" s="24">
        <v>0.182539682539683</v>
      </c>
      <c r="F178" s="23">
        <v>271</v>
      </c>
      <c r="G178" s="23">
        <v>199</v>
      </c>
      <c r="H178" s="23">
        <v>97</v>
      </c>
      <c r="I178" s="23">
        <v>65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5">
        <v>214</v>
      </c>
    </row>
    <row r="179" spans="1:16" ht="22.5" x14ac:dyDescent="0.25">
      <c r="A179" s="26" t="s">
        <v>646</v>
      </c>
      <c r="B179" s="26" t="s">
        <v>647</v>
      </c>
      <c r="C179" s="12">
        <v>1</v>
      </c>
      <c r="D179" s="12">
        <v>1</v>
      </c>
      <c r="E179" s="27">
        <v>0</v>
      </c>
      <c r="F179" s="12">
        <v>0</v>
      </c>
      <c r="G179" s="12">
        <v>2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1</v>
      </c>
    </row>
    <row r="180" spans="1:16" ht="22.5" x14ac:dyDescent="0.25">
      <c r="A180" s="26" t="s">
        <v>648</v>
      </c>
      <c r="B180" s="26" t="s">
        <v>649</v>
      </c>
      <c r="C180" s="12">
        <v>80</v>
      </c>
      <c r="D180" s="12">
        <v>61</v>
      </c>
      <c r="E180" s="27">
        <v>0.31147540983606598</v>
      </c>
      <c r="F180" s="12">
        <v>140</v>
      </c>
      <c r="G180" s="12">
        <v>86</v>
      </c>
      <c r="H180" s="12">
        <v>48</v>
      </c>
      <c r="I180" s="12">
        <v>27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110</v>
      </c>
    </row>
    <row r="181" spans="1:16" x14ac:dyDescent="0.25">
      <c r="A181" s="26" t="s">
        <v>650</v>
      </c>
      <c r="B181" s="26" t="s">
        <v>651</v>
      </c>
      <c r="C181" s="12">
        <v>7</v>
      </c>
      <c r="D181" s="12">
        <v>8</v>
      </c>
      <c r="E181" s="27">
        <v>-0.125</v>
      </c>
      <c r="F181" s="12">
        <v>2</v>
      </c>
      <c r="G181" s="12">
        <v>1</v>
      </c>
      <c r="H181" s="12">
        <v>6</v>
      </c>
      <c r="I181" s="12">
        <v>3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1</v>
      </c>
    </row>
    <row r="182" spans="1:16" ht="22.5" x14ac:dyDescent="0.25">
      <c r="A182" s="26" t="s">
        <v>652</v>
      </c>
      <c r="B182" s="26" t="s">
        <v>653</v>
      </c>
      <c r="C182" s="12">
        <v>3</v>
      </c>
      <c r="D182" s="12">
        <v>0</v>
      </c>
      <c r="E182" s="27">
        <v>0</v>
      </c>
      <c r="F182" s="12">
        <v>0</v>
      </c>
      <c r="G182" s="12">
        <v>1</v>
      </c>
      <c r="H182" s="12">
        <v>0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0</v>
      </c>
    </row>
    <row r="183" spans="1:16" ht="22.5" x14ac:dyDescent="0.25">
      <c r="A183" s="26" t="s">
        <v>654</v>
      </c>
      <c r="B183" s="26" t="s">
        <v>655</v>
      </c>
      <c r="C183" s="12">
        <v>2</v>
      </c>
      <c r="D183" s="12">
        <v>6</v>
      </c>
      <c r="E183" s="27">
        <v>-0.66666666666666696</v>
      </c>
      <c r="F183" s="12">
        <v>8</v>
      </c>
      <c r="G183" s="12">
        <v>1</v>
      </c>
      <c r="H183" s="12">
        <v>4</v>
      </c>
      <c r="I183" s="12">
        <v>4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4</v>
      </c>
    </row>
    <row r="184" spans="1:16" ht="22.5" x14ac:dyDescent="0.25">
      <c r="A184" s="26" t="s">
        <v>656</v>
      </c>
      <c r="B184" s="26" t="s">
        <v>657</v>
      </c>
      <c r="C184" s="12">
        <v>49</v>
      </c>
      <c r="D184" s="12">
        <v>47</v>
      </c>
      <c r="E184" s="27">
        <v>4.2553191489361701E-2</v>
      </c>
      <c r="F184" s="12">
        <v>120</v>
      </c>
      <c r="G184" s="12">
        <v>108</v>
      </c>
      <c r="H184" s="12">
        <v>39</v>
      </c>
      <c r="I184" s="12">
        <v>30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98</v>
      </c>
    </row>
    <row r="185" spans="1:16" ht="22.5" x14ac:dyDescent="0.25">
      <c r="A185" s="26" t="s">
        <v>658</v>
      </c>
      <c r="B185" s="26" t="s">
        <v>659</v>
      </c>
      <c r="C185" s="12">
        <v>7</v>
      </c>
      <c r="D185" s="12">
        <v>3</v>
      </c>
      <c r="E185" s="27">
        <v>1.3333333333333299</v>
      </c>
      <c r="F185" s="12">
        <v>1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0</v>
      </c>
    </row>
    <row r="186" spans="1:16" x14ac:dyDescent="0.25">
      <c r="A186" s="197" t="s">
        <v>660</v>
      </c>
      <c r="B186" s="198"/>
      <c r="C186" s="23">
        <v>62</v>
      </c>
      <c r="D186" s="23">
        <v>53</v>
      </c>
      <c r="E186" s="24">
        <v>0.169811320754717</v>
      </c>
      <c r="F186" s="23">
        <v>2</v>
      </c>
      <c r="G186" s="23">
        <v>2</v>
      </c>
      <c r="H186" s="23">
        <v>10</v>
      </c>
      <c r="I186" s="23">
        <v>12</v>
      </c>
      <c r="J186" s="23">
        <v>0</v>
      </c>
      <c r="K186" s="23">
        <v>0</v>
      </c>
      <c r="L186" s="23">
        <v>0</v>
      </c>
      <c r="M186" s="23">
        <v>0</v>
      </c>
      <c r="N186" s="23">
        <v>5</v>
      </c>
      <c r="O186" s="23">
        <v>0</v>
      </c>
      <c r="P186" s="25">
        <v>6</v>
      </c>
    </row>
    <row r="187" spans="1:16" x14ac:dyDescent="0.25">
      <c r="A187" s="26" t="s">
        <v>661</v>
      </c>
      <c r="B187" s="26" t="s">
        <v>662</v>
      </c>
      <c r="C187" s="12">
        <v>0</v>
      </c>
      <c r="D187" s="12">
        <v>2</v>
      </c>
      <c r="E187" s="27">
        <v>-1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ht="22.5" x14ac:dyDescent="0.25">
      <c r="A188" s="26" t="s">
        <v>663</v>
      </c>
      <c r="B188" s="26" t="s">
        <v>664</v>
      </c>
      <c r="C188" s="12">
        <v>0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2">
        <v>0</v>
      </c>
      <c r="D189" s="12">
        <v>0</v>
      </c>
      <c r="E189" s="27">
        <v>0</v>
      </c>
      <c r="F189" s="12">
        <v>0</v>
      </c>
      <c r="G189" s="12">
        <v>0</v>
      </c>
      <c r="H189" s="12">
        <v>3</v>
      </c>
      <c r="I189" s="12">
        <v>1</v>
      </c>
      <c r="J189" s="12">
        <v>0</v>
      </c>
      <c r="K189" s="12">
        <v>0</v>
      </c>
      <c r="L189" s="12">
        <v>0</v>
      </c>
      <c r="M189" s="12">
        <v>0</v>
      </c>
      <c r="N189" s="12">
        <v>2</v>
      </c>
      <c r="O189" s="12">
        <v>0</v>
      </c>
      <c r="P189" s="21">
        <v>2</v>
      </c>
    </row>
    <row r="190" spans="1:16" ht="22.5" x14ac:dyDescent="0.25">
      <c r="A190" s="26" t="s">
        <v>667</v>
      </c>
      <c r="B190" s="26" t="s">
        <v>668</v>
      </c>
      <c r="C190" s="12">
        <v>0</v>
      </c>
      <c r="D190" s="12">
        <v>0</v>
      </c>
      <c r="E190" s="27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3.75" x14ac:dyDescent="0.25">
      <c r="A191" s="26" t="s">
        <v>669</v>
      </c>
      <c r="B191" s="26" t="s">
        <v>670</v>
      </c>
      <c r="C191" s="12">
        <v>30</v>
      </c>
      <c r="D191" s="12">
        <v>21</v>
      </c>
      <c r="E191" s="27">
        <v>0.42857142857142799</v>
      </c>
      <c r="F191" s="12">
        <v>2</v>
      </c>
      <c r="G191" s="12">
        <v>2</v>
      </c>
      <c r="H191" s="12">
        <v>1</v>
      </c>
      <c r="I191" s="12">
        <v>8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1">
        <v>0</v>
      </c>
    </row>
    <row r="192" spans="1:16" ht="22.5" x14ac:dyDescent="0.2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2">
        <v>10</v>
      </c>
      <c r="D193" s="12">
        <v>4</v>
      </c>
      <c r="E193" s="27">
        <v>1.5</v>
      </c>
      <c r="F193" s="12">
        <v>0</v>
      </c>
      <c r="G193" s="12">
        <v>0</v>
      </c>
      <c r="H193" s="12">
        <v>3</v>
      </c>
      <c r="I193" s="12">
        <v>3</v>
      </c>
      <c r="J193" s="12">
        <v>0</v>
      </c>
      <c r="K193" s="12">
        <v>0</v>
      </c>
      <c r="L193" s="12">
        <v>0</v>
      </c>
      <c r="M193" s="12">
        <v>0</v>
      </c>
      <c r="N193" s="12">
        <v>1</v>
      </c>
      <c r="O193" s="12">
        <v>0</v>
      </c>
      <c r="P193" s="21">
        <v>4</v>
      </c>
    </row>
    <row r="194" spans="1:16" x14ac:dyDescent="0.25">
      <c r="A194" s="26" t="s">
        <v>675</v>
      </c>
      <c r="B194" s="26" t="s">
        <v>676</v>
      </c>
      <c r="C194" s="12">
        <v>1</v>
      </c>
      <c r="D194" s="12">
        <v>0</v>
      </c>
      <c r="E194" s="27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1">
        <v>0</v>
      </c>
    </row>
    <row r="195" spans="1:16" ht="22.5" x14ac:dyDescent="0.2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2">
        <v>1</v>
      </c>
      <c r="D196" s="12">
        <v>0</v>
      </c>
      <c r="E196" s="27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0</v>
      </c>
    </row>
    <row r="197" spans="1:16" x14ac:dyDescent="0.25">
      <c r="A197" s="26" t="s">
        <v>681</v>
      </c>
      <c r="B197" s="26" t="s">
        <v>682</v>
      </c>
      <c r="C197" s="12">
        <v>20</v>
      </c>
      <c r="D197" s="12">
        <v>25</v>
      </c>
      <c r="E197" s="27">
        <v>-0.2</v>
      </c>
      <c r="F197" s="12">
        <v>0</v>
      </c>
      <c r="G197" s="12">
        <v>0</v>
      </c>
      <c r="H197" s="12">
        <v>3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2">
        <v>0</v>
      </c>
      <c r="P197" s="21">
        <v>0</v>
      </c>
    </row>
    <row r="198" spans="1:16" ht="22.5" x14ac:dyDescent="0.25">
      <c r="A198" s="26" t="s">
        <v>683</v>
      </c>
      <c r="B198" s="26" t="s">
        <v>684</v>
      </c>
      <c r="C198" s="12">
        <v>0</v>
      </c>
      <c r="D198" s="12">
        <v>0</v>
      </c>
      <c r="E198" s="27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2">
        <v>0</v>
      </c>
      <c r="D199" s="12">
        <v>1</v>
      </c>
      <c r="E199" s="27">
        <v>-1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0</v>
      </c>
    </row>
    <row r="200" spans="1:16" ht="22.5" x14ac:dyDescent="0.25">
      <c r="A200" s="26" t="s">
        <v>687</v>
      </c>
      <c r="B200" s="26" t="s">
        <v>688</v>
      </c>
      <c r="C200" s="12">
        <v>0</v>
      </c>
      <c r="D200" s="12">
        <v>0</v>
      </c>
      <c r="E200" s="27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197" t="s">
        <v>689</v>
      </c>
      <c r="B201" s="198"/>
      <c r="C201" s="23">
        <v>8</v>
      </c>
      <c r="D201" s="23">
        <v>7</v>
      </c>
      <c r="E201" s="24">
        <v>0.14285714285714299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11</v>
      </c>
      <c r="O201" s="23">
        <v>0</v>
      </c>
      <c r="P201" s="25">
        <v>0</v>
      </c>
    </row>
    <row r="202" spans="1:16" x14ac:dyDescent="0.25">
      <c r="A202" s="26" t="s">
        <v>690</v>
      </c>
      <c r="B202" s="26" t="s">
        <v>691</v>
      </c>
      <c r="C202" s="12">
        <v>3</v>
      </c>
      <c r="D202" s="12">
        <v>7</v>
      </c>
      <c r="E202" s="27">
        <v>-0.57142857142857095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6</v>
      </c>
      <c r="O202" s="12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2">
        <v>0</v>
      </c>
      <c r="D204" s="12">
        <v>0</v>
      </c>
      <c r="E204" s="27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2">
        <v>0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2">
        <v>0</v>
      </c>
      <c r="D206" s="12">
        <v>0</v>
      </c>
      <c r="E206" s="27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2</v>
      </c>
      <c r="O206" s="12">
        <v>0</v>
      </c>
      <c r="P206" s="21">
        <v>0</v>
      </c>
    </row>
    <row r="207" spans="1:16" ht="22.5" x14ac:dyDescent="0.25">
      <c r="A207" s="26" t="s">
        <v>700</v>
      </c>
      <c r="B207" s="26" t="s">
        <v>701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2">
        <v>0</v>
      </c>
      <c r="D208" s="12">
        <v>0</v>
      </c>
      <c r="E208" s="27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2">
        <v>0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2">
        <v>0</v>
      </c>
      <c r="D211" s="12">
        <v>0</v>
      </c>
      <c r="E211" s="27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2">
        <v>0</v>
      </c>
      <c r="D212" s="12">
        <v>0</v>
      </c>
      <c r="E212" s="27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1</v>
      </c>
      <c r="O212" s="12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2">
        <v>0</v>
      </c>
      <c r="D213" s="12">
        <v>0</v>
      </c>
      <c r="E213" s="27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2">
        <v>3</v>
      </c>
      <c r="D214" s="12">
        <v>0</v>
      </c>
      <c r="E214" s="27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2</v>
      </c>
      <c r="O214" s="12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2">
        <v>0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2">
        <v>2</v>
      </c>
      <c r="D218" s="12">
        <v>0</v>
      </c>
      <c r="E218" s="27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7" t="s">
        <v>732</v>
      </c>
      <c r="B223" s="198"/>
      <c r="C223" s="23">
        <v>269</v>
      </c>
      <c r="D223" s="23">
        <v>183</v>
      </c>
      <c r="E223" s="24">
        <v>0.46994535519125702</v>
      </c>
      <c r="F223" s="23">
        <v>14</v>
      </c>
      <c r="G223" s="23">
        <v>7</v>
      </c>
      <c r="H223" s="23">
        <v>176</v>
      </c>
      <c r="I223" s="23">
        <v>80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8</v>
      </c>
      <c r="P223" s="25">
        <v>46</v>
      </c>
    </row>
    <row r="224" spans="1:16" x14ac:dyDescent="0.25">
      <c r="A224" s="26" t="s">
        <v>733</v>
      </c>
      <c r="B224" s="26" t="s">
        <v>734</v>
      </c>
      <c r="C224" s="12">
        <v>2</v>
      </c>
      <c r="D224" s="12">
        <v>1</v>
      </c>
      <c r="E224" s="27">
        <v>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2">
        <v>0</v>
      </c>
      <c r="D230" s="12">
        <v>0</v>
      </c>
      <c r="E230" s="27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0</v>
      </c>
    </row>
    <row r="231" spans="1:16" x14ac:dyDescent="0.25">
      <c r="A231" s="26" t="s">
        <v>747</v>
      </c>
      <c r="B231" s="26" t="s">
        <v>748</v>
      </c>
      <c r="C231" s="12">
        <v>9</v>
      </c>
      <c r="D231" s="12">
        <v>7</v>
      </c>
      <c r="E231" s="27">
        <v>0.28571428571428598</v>
      </c>
      <c r="F231" s="12">
        <v>0</v>
      </c>
      <c r="G231" s="12">
        <v>0</v>
      </c>
      <c r="H231" s="12">
        <v>3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0</v>
      </c>
    </row>
    <row r="232" spans="1:16" x14ac:dyDescent="0.25">
      <c r="A232" s="26" t="s">
        <v>749</v>
      </c>
      <c r="B232" s="26" t="s">
        <v>750</v>
      </c>
      <c r="C232" s="12">
        <v>5</v>
      </c>
      <c r="D232" s="12">
        <v>3</v>
      </c>
      <c r="E232" s="27">
        <v>0.66666666666666696</v>
      </c>
      <c r="F232" s="12">
        <v>1</v>
      </c>
      <c r="G232" s="12">
        <v>0</v>
      </c>
      <c r="H232" s="12">
        <v>2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1</v>
      </c>
    </row>
    <row r="233" spans="1:16" x14ac:dyDescent="0.25">
      <c r="A233" s="26" t="s">
        <v>751</v>
      </c>
      <c r="B233" s="26" t="s">
        <v>752</v>
      </c>
      <c r="C233" s="12">
        <v>2</v>
      </c>
      <c r="D233" s="12">
        <v>1</v>
      </c>
      <c r="E233" s="27">
        <v>1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1</v>
      </c>
    </row>
    <row r="234" spans="1:16" ht="22.5" x14ac:dyDescent="0.25">
      <c r="A234" s="26" t="s">
        <v>753</v>
      </c>
      <c r="B234" s="26" t="s">
        <v>754</v>
      </c>
      <c r="C234" s="12">
        <v>0</v>
      </c>
      <c r="D234" s="12">
        <v>0</v>
      </c>
      <c r="E234" s="27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0</v>
      </c>
    </row>
    <row r="235" spans="1:16" ht="33.75" x14ac:dyDescent="0.25">
      <c r="A235" s="26" t="s">
        <v>755</v>
      </c>
      <c r="B235" s="26" t="s">
        <v>756</v>
      </c>
      <c r="C235" s="12">
        <v>0</v>
      </c>
      <c r="D235" s="12">
        <v>0</v>
      </c>
      <c r="E235" s="27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1</v>
      </c>
    </row>
    <row r="236" spans="1:16" x14ac:dyDescent="0.25">
      <c r="A236" s="26" t="s">
        <v>757</v>
      </c>
      <c r="B236" s="26" t="s">
        <v>758</v>
      </c>
      <c r="C236" s="12">
        <v>1</v>
      </c>
      <c r="D236" s="12">
        <v>0</v>
      </c>
      <c r="E236" s="27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2">
        <v>250</v>
      </c>
      <c r="D238" s="12">
        <v>171</v>
      </c>
      <c r="E238" s="27">
        <v>0.461988304093567</v>
      </c>
      <c r="F238" s="12">
        <v>13</v>
      </c>
      <c r="G238" s="12">
        <v>7</v>
      </c>
      <c r="H238" s="12">
        <v>171</v>
      </c>
      <c r="I238" s="12">
        <v>79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8</v>
      </c>
      <c r="P238" s="21">
        <v>43</v>
      </c>
    </row>
    <row r="239" spans="1:16" x14ac:dyDescent="0.2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7" t="s">
        <v>773</v>
      </c>
      <c r="B244" s="198"/>
      <c r="C244" s="23">
        <v>2</v>
      </c>
      <c r="D244" s="23">
        <v>0</v>
      </c>
      <c r="E244" s="24">
        <v>0</v>
      </c>
      <c r="F244" s="23">
        <v>0</v>
      </c>
      <c r="G244" s="23">
        <v>0</v>
      </c>
      <c r="H244" s="23">
        <v>1</v>
      </c>
      <c r="I244" s="23">
        <v>1</v>
      </c>
      <c r="J244" s="23">
        <v>0</v>
      </c>
      <c r="K244" s="23">
        <v>0</v>
      </c>
      <c r="L244" s="23">
        <v>0</v>
      </c>
      <c r="M244" s="23">
        <v>0</v>
      </c>
      <c r="N244" s="23">
        <v>1</v>
      </c>
      <c r="O244" s="23">
        <v>0</v>
      </c>
      <c r="P244" s="25">
        <v>0</v>
      </c>
    </row>
    <row r="245" spans="1:16" x14ac:dyDescent="0.2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2">
        <v>0</v>
      </c>
      <c r="D248" s="12">
        <v>0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2">
        <v>2</v>
      </c>
      <c r="D249" s="12">
        <v>0</v>
      </c>
      <c r="E249" s="27">
        <v>0</v>
      </c>
      <c r="F249" s="12">
        <v>0</v>
      </c>
      <c r="G249" s="12">
        <v>0</v>
      </c>
      <c r="H249" s="12">
        <v>1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2">
        <v>0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2">
        <v>0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1</v>
      </c>
      <c r="O255" s="12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2">
        <v>0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7" t="s">
        <v>826</v>
      </c>
      <c r="B271" s="198"/>
      <c r="C271" s="23">
        <v>68</v>
      </c>
      <c r="D271" s="23">
        <v>55</v>
      </c>
      <c r="E271" s="24">
        <v>0.236363636363636</v>
      </c>
      <c r="F271" s="23">
        <v>6</v>
      </c>
      <c r="G271" s="23">
        <v>5</v>
      </c>
      <c r="H271" s="23">
        <v>59</v>
      </c>
      <c r="I271" s="23">
        <v>49</v>
      </c>
      <c r="J271" s="23">
        <v>1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5">
        <v>31</v>
      </c>
    </row>
    <row r="272" spans="1:16" x14ac:dyDescent="0.2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2">
        <v>15</v>
      </c>
      <c r="D273" s="12">
        <v>10</v>
      </c>
      <c r="E273" s="27">
        <v>0.5</v>
      </c>
      <c r="F273" s="12">
        <v>1</v>
      </c>
      <c r="G273" s="12">
        <v>1</v>
      </c>
      <c r="H273" s="12">
        <v>18</v>
      </c>
      <c r="I273" s="12">
        <v>28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1">
        <v>14</v>
      </c>
    </row>
    <row r="274" spans="1:16" ht="33.75" x14ac:dyDescent="0.25">
      <c r="A274" s="26" t="s">
        <v>831</v>
      </c>
      <c r="B274" s="26" t="s">
        <v>832</v>
      </c>
      <c r="C274" s="12">
        <v>44</v>
      </c>
      <c r="D274" s="12">
        <v>37</v>
      </c>
      <c r="E274" s="27">
        <v>0.18918918918918901</v>
      </c>
      <c r="F274" s="12">
        <v>3</v>
      </c>
      <c r="G274" s="12">
        <v>3</v>
      </c>
      <c r="H274" s="12">
        <v>39</v>
      </c>
      <c r="I274" s="12">
        <v>18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12</v>
      </c>
    </row>
    <row r="275" spans="1:16" ht="22.5" x14ac:dyDescent="0.25">
      <c r="A275" s="26" t="s">
        <v>833</v>
      </c>
      <c r="B275" s="26" t="s">
        <v>834</v>
      </c>
      <c r="C275" s="12">
        <v>1</v>
      </c>
      <c r="D275" s="12">
        <v>0</v>
      </c>
      <c r="E275" s="27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25">
      <c r="A276" s="26" t="s">
        <v>835</v>
      </c>
      <c r="B276" s="26" t="s">
        <v>836</v>
      </c>
      <c r="C276" s="12">
        <v>4</v>
      </c>
      <c r="D276" s="12">
        <v>0</v>
      </c>
      <c r="E276" s="27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0</v>
      </c>
    </row>
    <row r="277" spans="1:16" x14ac:dyDescent="0.25">
      <c r="A277" s="26" t="s">
        <v>837</v>
      </c>
      <c r="B277" s="26" t="s">
        <v>838</v>
      </c>
      <c r="C277" s="12">
        <v>0</v>
      </c>
      <c r="D277" s="12">
        <v>1</v>
      </c>
      <c r="E277" s="27">
        <v>-1</v>
      </c>
      <c r="F277" s="12">
        <v>0</v>
      </c>
      <c r="G277" s="12">
        <v>0</v>
      </c>
      <c r="H277" s="12">
        <v>0</v>
      </c>
      <c r="I277" s="12">
        <v>1</v>
      </c>
      <c r="J277" s="12">
        <v>1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0</v>
      </c>
    </row>
    <row r="278" spans="1:16" ht="22.5" x14ac:dyDescent="0.25">
      <c r="A278" s="26" t="s">
        <v>839</v>
      </c>
      <c r="B278" s="26" t="s">
        <v>840</v>
      </c>
      <c r="C278" s="12">
        <v>3</v>
      </c>
      <c r="D278" s="12">
        <v>7</v>
      </c>
      <c r="E278" s="27">
        <v>-0.57142857142857095</v>
      </c>
      <c r="F278" s="12">
        <v>2</v>
      </c>
      <c r="G278" s="12">
        <v>1</v>
      </c>
      <c r="H278" s="12">
        <v>2</v>
      </c>
      <c r="I278" s="12">
        <v>2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1">
        <v>5</v>
      </c>
    </row>
    <row r="279" spans="1:16" ht="22.5" x14ac:dyDescent="0.25">
      <c r="A279" s="26" t="s">
        <v>841</v>
      </c>
      <c r="B279" s="26" t="s">
        <v>842</v>
      </c>
      <c r="C279" s="12">
        <v>0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2">
        <v>0</v>
      </c>
      <c r="D280" s="12">
        <v>0</v>
      </c>
      <c r="E280" s="27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2">
        <v>1</v>
      </c>
      <c r="D291" s="12">
        <v>0</v>
      </c>
      <c r="E291" s="27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0</v>
      </c>
    </row>
    <row r="292" spans="1:16" ht="22.5" x14ac:dyDescent="0.2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2">
        <v>0</v>
      </c>
      <c r="D294" s="12">
        <v>0</v>
      </c>
      <c r="E294" s="27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7" t="s">
        <v>885</v>
      </c>
      <c r="B301" s="198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7" t="s">
        <v>892</v>
      </c>
      <c r="B305" s="198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7" t="s">
        <v>905</v>
      </c>
      <c r="B312" s="198"/>
      <c r="C312" s="23">
        <v>0</v>
      </c>
      <c r="D312" s="23">
        <v>0</v>
      </c>
      <c r="E312" s="24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2">
        <v>0</v>
      </c>
      <c r="D313" s="12">
        <v>0</v>
      </c>
      <c r="E313" s="27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2">
        <v>0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7" t="s">
        <v>916</v>
      </c>
      <c r="B318" s="198"/>
      <c r="C318" s="23">
        <v>1</v>
      </c>
      <c r="D318" s="23">
        <v>5</v>
      </c>
      <c r="E318" s="24">
        <v>-0.8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0</v>
      </c>
    </row>
    <row r="319" spans="1:16" x14ac:dyDescent="0.25">
      <c r="A319" s="26" t="s">
        <v>917</v>
      </c>
      <c r="B319" s="26" t="s">
        <v>918</v>
      </c>
      <c r="C319" s="12">
        <v>1</v>
      </c>
      <c r="D319" s="12">
        <v>5</v>
      </c>
      <c r="E319" s="27">
        <v>-0.8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0</v>
      </c>
    </row>
    <row r="320" spans="1:16" x14ac:dyDescent="0.25">
      <c r="A320" s="197" t="s">
        <v>919</v>
      </c>
      <c r="B320" s="198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7" t="s">
        <v>924</v>
      </c>
      <c r="B323" s="198"/>
      <c r="C323" s="23">
        <v>1198</v>
      </c>
      <c r="D323" s="23">
        <v>1116</v>
      </c>
      <c r="E323" s="24">
        <v>7.3476702508960601E-2</v>
      </c>
      <c r="F323" s="23">
        <v>7</v>
      </c>
      <c r="G323" s="23">
        <v>0</v>
      </c>
      <c r="H323" s="23">
        <v>46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6</v>
      </c>
      <c r="O323" s="23">
        <v>1</v>
      </c>
      <c r="P323" s="25">
        <v>1</v>
      </c>
    </row>
    <row r="324" spans="1:16" x14ac:dyDescent="0.25">
      <c r="A324" s="26" t="s">
        <v>925</v>
      </c>
      <c r="B324" s="26" t="s">
        <v>926</v>
      </c>
      <c r="C324" s="12">
        <v>1198</v>
      </c>
      <c r="D324" s="12">
        <v>1116</v>
      </c>
      <c r="E324" s="27">
        <v>7.3476702508960601E-2</v>
      </c>
      <c r="F324" s="12">
        <v>7</v>
      </c>
      <c r="G324" s="12">
        <v>0</v>
      </c>
      <c r="H324" s="12">
        <v>46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6</v>
      </c>
      <c r="O324" s="12">
        <v>1</v>
      </c>
      <c r="P324" s="21">
        <v>1</v>
      </c>
    </row>
    <row r="325" spans="1:16" x14ac:dyDescent="0.25">
      <c r="A325" s="197" t="s">
        <v>927</v>
      </c>
      <c r="B325" s="198"/>
      <c r="C325" s="23">
        <v>2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2">
        <v>0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2">
        <v>2</v>
      </c>
      <c r="D328" s="12">
        <v>0</v>
      </c>
      <c r="E328" s="27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7" t="s">
        <v>950</v>
      </c>
      <c r="B337" s="198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7" t="s">
        <v>953</v>
      </c>
      <c r="B339" s="198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199" t="s">
        <v>956</v>
      </c>
      <c r="B341" s="200"/>
      <c r="C341" s="28">
        <v>5977</v>
      </c>
      <c r="D341" s="28">
        <v>5663</v>
      </c>
      <c r="E341" s="29">
        <v>5.5447642592265603E-2</v>
      </c>
      <c r="F341" s="28">
        <v>317</v>
      </c>
      <c r="G341" s="28">
        <v>221</v>
      </c>
      <c r="H341" s="28">
        <v>1291</v>
      </c>
      <c r="I341" s="28">
        <v>649</v>
      </c>
      <c r="J341" s="28">
        <v>10</v>
      </c>
      <c r="K341" s="28">
        <v>8</v>
      </c>
      <c r="L341" s="28">
        <v>0</v>
      </c>
      <c r="M341" s="28">
        <v>1</v>
      </c>
      <c r="N341" s="28">
        <v>46</v>
      </c>
      <c r="O341" s="28">
        <v>25</v>
      </c>
      <c r="P341" s="28">
        <v>559</v>
      </c>
    </row>
    <row r="342" spans="1:16" x14ac:dyDescent="0.25">
      <c r="A342" s="17"/>
    </row>
  </sheetData>
  <sheetProtection algorithmName="SHA-512" hashValue="5bpGqNR/bMHBKJeqCcJ+5C0hVUlMUb74A4r9V1NfVQLpUGMVK1PtsA+DWLQUX1S8o0YI78LHLcKwDYXLGBJElA==" saltValue="+5Zt0f2Wo35OoNiS22JTi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0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0" t="s">
        <v>960</v>
      </c>
      <c r="B7" s="11" t="s">
        <v>961</v>
      </c>
      <c r="C7" s="21">
        <v>1</v>
      </c>
    </row>
    <row r="8" spans="1:3" x14ac:dyDescent="0.25">
      <c r="A8" s="191"/>
      <c r="B8" s="11" t="s">
        <v>334</v>
      </c>
      <c r="C8" s="21">
        <v>37</v>
      </c>
    </row>
    <row r="9" spans="1:3" x14ac:dyDescent="0.25">
      <c r="A9" s="191"/>
      <c r="B9" s="11" t="s">
        <v>962</v>
      </c>
      <c r="C9" s="21">
        <v>9</v>
      </c>
    </row>
    <row r="10" spans="1:3" x14ac:dyDescent="0.25">
      <c r="A10" s="191"/>
      <c r="B10" s="11" t="s">
        <v>963</v>
      </c>
      <c r="C10" s="21">
        <v>0</v>
      </c>
    </row>
    <row r="11" spans="1:3" x14ac:dyDescent="0.25">
      <c r="A11" s="191"/>
      <c r="B11" s="11" t="s">
        <v>964</v>
      </c>
      <c r="C11" s="21">
        <v>3</v>
      </c>
    </row>
    <row r="12" spans="1:3" x14ac:dyDescent="0.25">
      <c r="A12" s="191"/>
      <c r="B12" s="11" t="s">
        <v>965</v>
      </c>
      <c r="C12" s="21">
        <v>6</v>
      </c>
    </row>
    <row r="13" spans="1:3" x14ac:dyDescent="0.25">
      <c r="A13" s="191"/>
      <c r="B13" s="11" t="s">
        <v>966</v>
      </c>
      <c r="C13" s="21">
        <v>11</v>
      </c>
    </row>
    <row r="14" spans="1:3" x14ac:dyDescent="0.25">
      <c r="A14" s="191"/>
      <c r="B14" s="11" t="s">
        <v>518</v>
      </c>
      <c r="C14" s="21">
        <v>18</v>
      </c>
    </row>
    <row r="15" spans="1:3" x14ac:dyDescent="0.25">
      <c r="A15" s="191"/>
      <c r="B15" s="11" t="s">
        <v>967</v>
      </c>
      <c r="C15" s="21">
        <v>3</v>
      </c>
    </row>
    <row r="16" spans="1:3" x14ac:dyDescent="0.25">
      <c r="A16" s="191"/>
      <c r="B16" s="11" t="s">
        <v>968</v>
      </c>
      <c r="C16" s="21">
        <v>0</v>
      </c>
    </row>
    <row r="17" spans="1:3" x14ac:dyDescent="0.25">
      <c r="A17" s="191"/>
      <c r="B17" s="11" t="s">
        <v>651</v>
      </c>
      <c r="C17" s="21">
        <v>0</v>
      </c>
    </row>
    <row r="18" spans="1:3" x14ac:dyDescent="0.25">
      <c r="A18" s="191"/>
      <c r="B18" s="11" t="s">
        <v>969</v>
      </c>
      <c r="C18" s="21">
        <v>8</v>
      </c>
    </row>
    <row r="19" spans="1:3" x14ac:dyDescent="0.25">
      <c r="A19" s="191"/>
      <c r="B19" s="11" t="s">
        <v>970</v>
      </c>
      <c r="C19" s="21">
        <v>14</v>
      </c>
    </row>
    <row r="20" spans="1:3" x14ac:dyDescent="0.25">
      <c r="A20" s="191"/>
      <c r="B20" s="11" t="s">
        <v>971</v>
      </c>
      <c r="C20" s="21">
        <v>1</v>
      </c>
    </row>
    <row r="21" spans="1:3" x14ac:dyDescent="0.25">
      <c r="A21" s="191"/>
      <c r="B21" s="11" t="s">
        <v>972</v>
      </c>
      <c r="C21" s="21">
        <v>16</v>
      </c>
    </row>
    <row r="22" spans="1:3" x14ac:dyDescent="0.25">
      <c r="A22" s="191"/>
      <c r="B22" s="11" t="s">
        <v>973</v>
      </c>
      <c r="C22" s="21">
        <v>3</v>
      </c>
    </row>
    <row r="23" spans="1:3" x14ac:dyDescent="0.25">
      <c r="A23" s="191"/>
      <c r="B23" s="11" t="s">
        <v>974</v>
      </c>
      <c r="C23" s="21">
        <v>1</v>
      </c>
    </row>
    <row r="24" spans="1:3" x14ac:dyDescent="0.25">
      <c r="A24" s="191"/>
      <c r="B24" s="11" t="s">
        <v>111</v>
      </c>
      <c r="C24" s="21">
        <v>0</v>
      </c>
    </row>
    <row r="25" spans="1:3" x14ac:dyDescent="0.25">
      <c r="A25" s="191"/>
      <c r="B25" s="11" t="s">
        <v>975</v>
      </c>
      <c r="C25" s="21">
        <v>3</v>
      </c>
    </row>
    <row r="26" spans="1:3" x14ac:dyDescent="0.25">
      <c r="A26" s="192"/>
      <c r="B26" s="11" t="s">
        <v>976</v>
      </c>
      <c r="C26" s="21">
        <v>0</v>
      </c>
    </row>
    <row r="27" spans="1:3" x14ac:dyDescent="0.25">
      <c r="A27" s="190" t="s">
        <v>977</v>
      </c>
      <c r="B27" s="11" t="s">
        <v>978</v>
      </c>
      <c r="C27" s="21">
        <v>14</v>
      </c>
    </row>
    <row r="28" spans="1:3" x14ac:dyDescent="0.25">
      <c r="A28" s="191"/>
      <c r="B28" s="11" t="s">
        <v>979</v>
      </c>
      <c r="C28" s="21">
        <v>13</v>
      </c>
    </row>
    <row r="29" spans="1:3" x14ac:dyDescent="0.25">
      <c r="A29" s="192"/>
      <c r="B29" s="11" t="s">
        <v>980</v>
      </c>
      <c r="C29" s="21">
        <v>9</v>
      </c>
    </row>
    <row r="30" spans="1:3" x14ac:dyDescent="0.25">
      <c r="A30" s="15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6"/>
      <c r="C33" s="21">
        <v>73</v>
      </c>
    </row>
    <row r="34" spans="1:3" x14ac:dyDescent="0.25">
      <c r="A34" s="190" t="s">
        <v>983</v>
      </c>
      <c r="B34" s="11" t="s">
        <v>984</v>
      </c>
      <c r="C34" s="21">
        <v>2</v>
      </c>
    </row>
    <row r="35" spans="1:3" x14ac:dyDescent="0.25">
      <c r="A35" s="191"/>
      <c r="B35" s="11" t="s">
        <v>985</v>
      </c>
      <c r="C35" s="21">
        <v>1</v>
      </c>
    </row>
    <row r="36" spans="1:3" x14ac:dyDescent="0.25">
      <c r="A36" s="191"/>
      <c r="B36" s="11" t="s">
        <v>986</v>
      </c>
      <c r="C36" s="21">
        <v>0</v>
      </c>
    </row>
    <row r="37" spans="1:3" x14ac:dyDescent="0.25">
      <c r="A37" s="192"/>
      <c r="B37" s="11" t="s">
        <v>987</v>
      </c>
      <c r="C37" s="21">
        <v>2</v>
      </c>
    </row>
    <row r="38" spans="1:3" x14ac:dyDescent="0.25">
      <c r="A38" s="10" t="s">
        <v>988</v>
      </c>
      <c r="B38" s="16"/>
      <c r="C38" s="21">
        <v>0</v>
      </c>
    </row>
    <row r="39" spans="1:3" x14ac:dyDescent="0.25">
      <c r="A39" s="10" t="s">
        <v>989</v>
      </c>
      <c r="B39" s="16"/>
      <c r="C39" s="21">
        <v>44</v>
      </c>
    </row>
    <row r="40" spans="1:3" x14ac:dyDescent="0.25">
      <c r="A40" s="10" t="s">
        <v>990</v>
      </c>
      <c r="B40" s="16"/>
      <c r="C40" s="21">
        <v>21</v>
      </c>
    </row>
    <row r="41" spans="1:3" x14ac:dyDescent="0.25">
      <c r="A41" s="10" t="s">
        <v>991</v>
      </c>
      <c r="B41" s="16"/>
      <c r="C41" s="21">
        <v>11</v>
      </c>
    </row>
    <row r="42" spans="1:3" x14ac:dyDescent="0.25">
      <c r="A42" s="10" t="s">
        <v>992</v>
      </c>
      <c r="B42" s="16"/>
      <c r="C42" s="21">
        <v>0</v>
      </c>
    </row>
    <row r="43" spans="1:3" x14ac:dyDescent="0.25">
      <c r="A43" s="10" t="s">
        <v>993</v>
      </c>
      <c r="B43" s="16"/>
      <c r="C43" s="21">
        <v>4</v>
      </c>
    </row>
    <row r="44" spans="1:3" x14ac:dyDescent="0.25">
      <c r="A44" s="10" t="s">
        <v>994</v>
      </c>
      <c r="B44" s="16"/>
      <c r="C44" s="21">
        <v>8</v>
      </c>
    </row>
    <row r="45" spans="1:3" x14ac:dyDescent="0.25">
      <c r="A45" s="10" t="s">
        <v>995</v>
      </c>
      <c r="B45" s="16"/>
      <c r="C45" s="21">
        <v>1</v>
      </c>
    </row>
    <row r="46" spans="1:3" x14ac:dyDescent="0.25">
      <c r="A46" s="10" t="s">
        <v>980</v>
      </c>
      <c r="B46" s="16"/>
      <c r="C46" s="21">
        <v>0</v>
      </c>
    </row>
    <row r="47" spans="1:3" x14ac:dyDescent="0.25">
      <c r="A47" s="190" t="s">
        <v>996</v>
      </c>
      <c r="B47" s="11" t="s">
        <v>997</v>
      </c>
      <c r="C47" s="21">
        <v>8</v>
      </c>
    </row>
    <row r="48" spans="1:3" x14ac:dyDescent="0.25">
      <c r="A48" s="191"/>
      <c r="B48" s="11" t="s">
        <v>998</v>
      </c>
      <c r="C48" s="21">
        <v>1</v>
      </c>
    </row>
    <row r="49" spans="1:3" x14ac:dyDescent="0.25">
      <c r="A49" s="191"/>
      <c r="B49" s="11" t="s">
        <v>999</v>
      </c>
      <c r="C49" s="21">
        <v>3</v>
      </c>
    </row>
    <row r="50" spans="1:3" x14ac:dyDescent="0.25">
      <c r="A50" s="191"/>
      <c r="B50" s="11" t="s">
        <v>1000</v>
      </c>
      <c r="C50" s="21">
        <v>1</v>
      </c>
    </row>
    <row r="51" spans="1:3" x14ac:dyDescent="0.25">
      <c r="A51" s="192"/>
      <c r="B51" s="11" t="s">
        <v>1001</v>
      </c>
      <c r="C51" s="21">
        <v>0</v>
      </c>
    </row>
    <row r="52" spans="1:3" x14ac:dyDescent="0.25">
      <c r="A52" s="15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6"/>
      <c r="C55" s="21">
        <v>5</v>
      </c>
    </row>
    <row r="56" spans="1:3" x14ac:dyDescent="0.25">
      <c r="A56" s="190" t="s">
        <v>79</v>
      </c>
      <c r="B56" s="11" t="s">
        <v>1003</v>
      </c>
      <c r="C56" s="21">
        <v>62</v>
      </c>
    </row>
    <row r="57" spans="1:3" x14ac:dyDescent="0.25">
      <c r="A57" s="192"/>
      <c r="B57" s="11" t="s">
        <v>1004</v>
      </c>
      <c r="C57" s="21">
        <v>51</v>
      </c>
    </row>
    <row r="58" spans="1:3" x14ac:dyDescent="0.25">
      <c r="A58" s="190" t="s">
        <v>1005</v>
      </c>
      <c r="B58" s="11" t="s">
        <v>1006</v>
      </c>
      <c r="C58" s="21">
        <v>0</v>
      </c>
    </row>
    <row r="59" spans="1:3" x14ac:dyDescent="0.25">
      <c r="A59" s="192"/>
      <c r="B59" s="11" t="s">
        <v>1007</v>
      </c>
      <c r="C59" s="21">
        <v>0</v>
      </c>
    </row>
    <row r="60" spans="1:3" x14ac:dyDescent="0.25">
      <c r="A60" s="190" t="s">
        <v>1008</v>
      </c>
      <c r="B60" s="11" t="s">
        <v>1006</v>
      </c>
      <c r="C60" s="21">
        <v>4</v>
      </c>
    </row>
    <row r="61" spans="1:3" x14ac:dyDescent="0.25">
      <c r="A61" s="192"/>
      <c r="B61" s="11" t="s">
        <v>1007</v>
      </c>
      <c r="C61" s="21">
        <v>0</v>
      </c>
    </row>
    <row r="62" spans="1:3" x14ac:dyDescent="0.25">
      <c r="A62" s="15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0" t="s">
        <v>245</v>
      </c>
      <c r="B65" s="11" t="s">
        <v>20</v>
      </c>
      <c r="C65" s="21">
        <v>188</v>
      </c>
    </row>
    <row r="66" spans="1:3" x14ac:dyDescent="0.25">
      <c r="A66" s="191"/>
      <c r="B66" s="11" t="s">
        <v>1010</v>
      </c>
      <c r="C66" s="21">
        <v>4</v>
      </c>
    </row>
    <row r="67" spans="1:3" x14ac:dyDescent="0.25">
      <c r="A67" s="191"/>
      <c r="B67" s="11" t="s">
        <v>1011</v>
      </c>
      <c r="C67" s="21">
        <v>63</v>
      </c>
    </row>
    <row r="68" spans="1:3" x14ac:dyDescent="0.25">
      <c r="A68" s="192"/>
      <c r="B68" s="11" t="s">
        <v>1012</v>
      </c>
      <c r="C68" s="21">
        <v>16</v>
      </c>
    </row>
    <row r="69" spans="1:3" x14ac:dyDescent="0.25">
      <c r="A69" s="190" t="s">
        <v>1013</v>
      </c>
      <c r="B69" s="11" t="s">
        <v>1014</v>
      </c>
      <c r="C69" s="21">
        <v>38</v>
      </c>
    </row>
    <row r="70" spans="1:3" x14ac:dyDescent="0.25">
      <c r="A70" s="191"/>
      <c r="B70" s="11" t="s">
        <v>1015</v>
      </c>
      <c r="C70" s="21">
        <v>88</v>
      </c>
    </row>
    <row r="71" spans="1:3" x14ac:dyDescent="0.25">
      <c r="A71" s="192"/>
      <c r="B71" s="11" t="s">
        <v>1016</v>
      </c>
      <c r="C71" s="21">
        <v>18</v>
      </c>
    </row>
    <row r="72" spans="1:3" x14ac:dyDescent="0.25">
      <c r="A72" s="190" t="s">
        <v>1017</v>
      </c>
      <c r="B72" s="11" t="s">
        <v>1018</v>
      </c>
      <c r="C72" s="21">
        <v>79</v>
      </c>
    </row>
    <row r="73" spans="1:3" x14ac:dyDescent="0.25">
      <c r="A73" s="191"/>
      <c r="B73" s="11" t="s">
        <v>1019</v>
      </c>
      <c r="C73" s="21">
        <v>4</v>
      </c>
    </row>
    <row r="74" spans="1:3" x14ac:dyDescent="0.25">
      <c r="A74" s="191"/>
      <c r="B74" s="11" t="s">
        <v>1020</v>
      </c>
      <c r="C74" s="21">
        <v>3</v>
      </c>
    </row>
    <row r="75" spans="1:3" x14ac:dyDescent="0.25">
      <c r="A75" s="191"/>
      <c r="B75" s="11" t="s">
        <v>1021</v>
      </c>
      <c r="C75" s="21">
        <v>58</v>
      </c>
    </row>
    <row r="76" spans="1:3" x14ac:dyDescent="0.25">
      <c r="A76" s="192"/>
      <c r="B76" s="11" t="s">
        <v>1012</v>
      </c>
      <c r="C76" s="21">
        <v>4</v>
      </c>
    </row>
    <row r="77" spans="1:3" x14ac:dyDescent="0.25">
      <c r="A77" s="15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6"/>
      <c r="C80" s="21">
        <v>0</v>
      </c>
    </row>
    <row r="81" spans="1:3" x14ac:dyDescent="0.25">
      <c r="A81" s="10" t="s">
        <v>1024</v>
      </c>
      <c r="B81" s="16"/>
      <c r="C81" s="21">
        <v>2</v>
      </c>
    </row>
    <row r="82" spans="1:3" x14ac:dyDescent="0.25">
      <c r="A82" s="15"/>
    </row>
    <row r="83" spans="1:3" x14ac:dyDescent="0.25">
      <c r="A83" s="30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0" t="s">
        <v>1027</v>
      </c>
      <c r="B86" s="11" t="s">
        <v>1018</v>
      </c>
      <c r="C86" s="21">
        <v>24</v>
      </c>
    </row>
    <row r="87" spans="1:3" x14ac:dyDescent="0.25">
      <c r="A87" s="192"/>
      <c r="B87" s="11" t="s">
        <v>1012</v>
      </c>
      <c r="C87" s="21">
        <v>18</v>
      </c>
    </row>
    <row r="88" spans="1:3" x14ac:dyDescent="0.25">
      <c r="A88" s="190" t="s">
        <v>1028</v>
      </c>
      <c r="B88" s="11" t="s">
        <v>1018</v>
      </c>
      <c r="C88" s="21">
        <v>9</v>
      </c>
    </row>
    <row r="89" spans="1:3" x14ac:dyDescent="0.25">
      <c r="A89" s="192"/>
      <c r="B89" s="11" t="s">
        <v>1012</v>
      </c>
      <c r="C89" s="21">
        <v>3</v>
      </c>
    </row>
    <row r="90" spans="1:3" x14ac:dyDescent="0.25">
      <c r="A90" s="190" t="s">
        <v>1029</v>
      </c>
      <c r="B90" s="11" t="s">
        <v>1018</v>
      </c>
      <c r="C90" s="21">
        <v>25</v>
      </c>
    </row>
    <row r="91" spans="1:3" x14ac:dyDescent="0.25">
      <c r="A91" s="192"/>
      <c r="B91" s="11" t="s">
        <v>1012</v>
      </c>
      <c r="C91" s="21">
        <v>21</v>
      </c>
    </row>
    <row r="92" spans="1:3" x14ac:dyDescent="0.25">
      <c r="A92" s="190" t="s">
        <v>1030</v>
      </c>
      <c r="B92" s="11" t="s">
        <v>1018</v>
      </c>
      <c r="C92" s="21">
        <v>0</v>
      </c>
    </row>
    <row r="93" spans="1:3" x14ac:dyDescent="0.25">
      <c r="A93" s="192"/>
      <c r="B93" s="11" t="s">
        <v>1012</v>
      </c>
      <c r="C93" s="21">
        <v>0</v>
      </c>
    </row>
    <row r="94" spans="1:3" x14ac:dyDescent="0.25">
      <c r="A94" s="190" t="s">
        <v>1031</v>
      </c>
      <c r="B94" s="11" t="s">
        <v>1018</v>
      </c>
      <c r="C94" s="21">
        <v>2</v>
      </c>
    </row>
    <row r="95" spans="1:3" x14ac:dyDescent="0.25">
      <c r="A95" s="192"/>
      <c r="B95" s="11" t="s">
        <v>1012</v>
      </c>
      <c r="C95" s="21">
        <v>0</v>
      </c>
    </row>
    <row r="96" spans="1:3" x14ac:dyDescent="0.25">
      <c r="A96" s="190" t="s">
        <v>1032</v>
      </c>
      <c r="B96" s="11" t="s">
        <v>1018</v>
      </c>
      <c r="C96" s="21">
        <v>0</v>
      </c>
    </row>
    <row r="97" spans="1:3" x14ac:dyDescent="0.25">
      <c r="A97" s="192"/>
      <c r="B97" s="11" t="s">
        <v>1012</v>
      </c>
      <c r="C97" s="21">
        <v>0</v>
      </c>
    </row>
    <row r="98" spans="1:3" x14ac:dyDescent="0.25">
      <c r="A98" s="190" t="s">
        <v>1033</v>
      </c>
      <c r="B98" s="11" t="s">
        <v>1018</v>
      </c>
      <c r="C98" s="21">
        <v>0</v>
      </c>
    </row>
    <row r="99" spans="1:3" x14ac:dyDescent="0.25">
      <c r="A99" s="192"/>
      <c r="B99" s="11" t="s">
        <v>1012</v>
      </c>
      <c r="C99" s="21">
        <v>0</v>
      </c>
    </row>
    <row r="100" spans="1:3" x14ac:dyDescent="0.25">
      <c r="A100" s="10" t="s">
        <v>1034</v>
      </c>
      <c r="B100" s="16"/>
      <c r="C100" s="21">
        <v>8</v>
      </c>
    </row>
    <row r="101" spans="1:3" x14ac:dyDescent="0.25">
      <c r="A101" s="10" t="s">
        <v>1035</v>
      </c>
      <c r="B101" s="16"/>
      <c r="C101" s="21">
        <v>0</v>
      </c>
    </row>
    <row r="102" spans="1:3" x14ac:dyDescent="0.25">
      <c r="A102" s="15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0" t="s">
        <v>1037</v>
      </c>
      <c r="B105" s="11" t="s">
        <v>1038</v>
      </c>
      <c r="C105" s="21">
        <v>0</v>
      </c>
    </row>
    <row r="106" spans="1:3" x14ac:dyDescent="0.25">
      <c r="A106" s="192"/>
      <c r="B106" s="11" t="s">
        <v>1039</v>
      </c>
      <c r="C106" s="21">
        <v>12</v>
      </c>
    </row>
    <row r="107" spans="1:3" x14ac:dyDescent="0.25">
      <c r="A107" s="10" t="s">
        <v>1040</v>
      </c>
      <c r="B107" s="16"/>
      <c r="C107" s="21">
        <v>7</v>
      </c>
    </row>
    <row r="108" spans="1:3" x14ac:dyDescent="0.25">
      <c r="A108" s="10" t="s">
        <v>1041</v>
      </c>
      <c r="B108" s="16"/>
      <c r="C108" s="21">
        <v>0</v>
      </c>
    </row>
    <row r="109" spans="1:3" x14ac:dyDescent="0.25">
      <c r="A109" s="10" t="s">
        <v>1042</v>
      </c>
      <c r="B109" s="16"/>
      <c r="C109" s="21">
        <v>0</v>
      </c>
    </row>
    <row r="110" spans="1:3" x14ac:dyDescent="0.25">
      <c r="A110" s="10" t="s">
        <v>1043</v>
      </c>
      <c r="B110" s="16"/>
      <c r="C110" s="21">
        <v>0</v>
      </c>
    </row>
    <row r="111" spans="1:3" x14ac:dyDescent="0.25">
      <c r="A111" s="10" t="s">
        <v>1044</v>
      </c>
      <c r="B111" s="16"/>
      <c r="C111" s="21">
        <v>0</v>
      </c>
    </row>
    <row r="112" spans="1:3" ht="22.5" x14ac:dyDescent="0.25">
      <c r="A112" s="10" t="s">
        <v>1045</v>
      </c>
      <c r="B112" s="16"/>
      <c r="C112" s="21">
        <v>0</v>
      </c>
    </row>
    <row r="113" spans="1:1" x14ac:dyDescent="0.25">
      <c r="A113" s="17"/>
    </row>
  </sheetData>
  <sheetProtection algorithmName="SHA-512" hashValue="u9feDeh70MUMgZw79GH6CBeLTjizgTyewc4IQ5AdEpkvdnGyfd0Kvs0uN+KfUWmSrl+Dhp1jmuYPdQPO6AkDtg==" saltValue="T6bAHiKBvNrTTPvoLpQYj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0" t="s">
        <v>1048</v>
      </c>
      <c r="B5" s="31" t="s">
        <v>1049</v>
      </c>
      <c r="C5" s="21">
        <v>0</v>
      </c>
    </row>
    <row r="6" spans="1:3" x14ac:dyDescent="0.25">
      <c r="A6" s="191"/>
      <c r="B6" s="31" t="s">
        <v>304</v>
      </c>
      <c r="C6" s="21">
        <v>56</v>
      </c>
    </row>
    <row r="7" spans="1:3" x14ac:dyDescent="0.25">
      <c r="A7" s="191"/>
      <c r="B7" s="31" t="s">
        <v>1050</v>
      </c>
      <c r="C7" s="21">
        <v>30</v>
      </c>
    </row>
    <row r="8" spans="1:3" x14ac:dyDescent="0.25">
      <c r="A8" s="191"/>
      <c r="B8" s="31" t="s">
        <v>1051</v>
      </c>
      <c r="C8" s="21">
        <v>0</v>
      </c>
    </row>
    <row r="9" spans="1:3" x14ac:dyDescent="0.25">
      <c r="A9" s="191"/>
      <c r="B9" s="31" t="s">
        <v>1052</v>
      </c>
      <c r="C9" s="21">
        <v>0</v>
      </c>
    </row>
    <row r="10" spans="1:3" x14ac:dyDescent="0.25">
      <c r="A10" s="191"/>
      <c r="B10" s="31" t="s">
        <v>1053</v>
      </c>
      <c r="C10" s="21">
        <v>0</v>
      </c>
    </row>
    <row r="11" spans="1:3" x14ac:dyDescent="0.25">
      <c r="A11" s="192"/>
      <c r="B11" s="31" t="s">
        <v>1054</v>
      </c>
      <c r="C11" s="21">
        <v>0</v>
      </c>
    </row>
    <row r="12" spans="1:3" x14ac:dyDescent="0.25">
      <c r="A12" s="190" t="s">
        <v>1055</v>
      </c>
      <c r="B12" s="31" t="s">
        <v>65</v>
      </c>
      <c r="C12" s="21">
        <v>34</v>
      </c>
    </row>
    <row r="13" spans="1:3" x14ac:dyDescent="0.25">
      <c r="A13" s="191"/>
      <c r="B13" s="31" t="s">
        <v>1056</v>
      </c>
      <c r="C13" s="21">
        <v>0</v>
      </c>
    </row>
    <row r="14" spans="1:3" x14ac:dyDescent="0.25">
      <c r="A14" s="191"/>
      <c r="B14" s="31" t="s">
        <v>1057</v>
      </c>
      <c r="C14" s="21">
        <v>13</v>
      </c>
    </row>
    <row r="15" spans="1:3" x14ac:dyDescent="0.25">
      <c r="A15" s="192"/>
      <c r="B15" s="31" t="s">
        <v>1058</v>
      </c>
      <c r="C15" s="21">
        <v>0</v>
      </c>
    </row>
    <row r="16" spans="1:3" x14ac:dyDescent="0.25">
      <c r="A16" s="15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2"/>
      <c r="C19" s="21">
        <v>0</v>
      </c>
    </row>
    <row r="20" spans="1:3" x14ac:dyDescent="0.25">
      <c r="A20" s="10" t="s">
        <v>1061</v>
      </c>
      <c r="B20" s="32"/>
      <c r="C20" s="21">
        <v>0</v>
      </c>
    </row>
    <row r="21" spans="1:3" x14ac:dyDescent="0.25">
      <c r="A21" s="10" t="s">
        <v>1062</v>
      </c>
      <c r="B21" s="32"/>
      <c r="C21" s="21">
        <v>0</v>
      </c>
    </row>
    <row r="22" spans="1:3" x14ac:dyDescent="0.25">
      <c r="A22" s="10" t="s">
        <v>1063</v>
      </c>
      <c r="B22" s="32"/>
      <c r="C22" s="21">
        <v>1</v>
      </c>
    </row>
    <row r="23" spans="1:3" x14ac:dyDescent="0.25">
      <c r="A23" s="10" t="s">
        <v>1064</v>
      </c>
      <c r="B23" s="32"/>
      <c r="C23" s="21">
        <v>1</v>
      </c>
    </row>
    <row r="24" spans="1:3" x14ac:dyDescent="0.25">
      <c r="A24" s="10" t="s">
        <v>1065</v>
      </c>
      <c r="B24" s="32"/>
      <c r="C24" s="21">
        <v>0</v>
      </c>
    </row>
    <row r="25" spans="1:3" x14ac:dyDescent="0.25">
      <c r="A25" s="10" t="s">
        <v>1066</v>
      </c>
      <c r="B25" s="32"/>
      <c r="C25" s="21">
        <v>1</v>
      </c>
    </row>
    <row r="26" spans="1:3" x14ac:dyDescent="0.25">
      <c r="A26" s="10" t="s">
        <v>1067</v>
      </c>
      <c r="B26" s="32"/>
      <c r="C26" s="21">
        <v>0</v>
      </c>
    </row>
    <row r="27" spans="1:3" x14ac:dyDescent="0.25">
      <c r="A27" s="10" t="s">
        <v>1068</v>
      </c>
      <c r="B27" s="32"/>
      <c r="C27" s="21">
        <v>0</v>
      </c>
    </row>
    <row r="28" spans="1:3" x14ac:dyDescent="0.25">
      <c r="A28" s="10" t="s">
        <v>1069</v>
      </c>
      <c r="B28" s="32"/>
      <c r="C28" s="21">
        <v>1</v>
      </c>
    </row>
    <row r="29" spans="1:3" x14ac:dyDescent="0.25">
      <c r="A29" s="15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2"/>
      <c r="C32" s="21">
        <v>0</v>
      </c>
    </row>
    <row r="33" spans="1:6" x14ac:dyDescent="0.25">
      <c r="A33" s="10" t="s">
        <v>1072</v>
      </c>
      <c r="B33" s="32"/>
      <c r="C33" s="21">
        <v>1</v>
      </c>
    </row>
    <row r="34" spans="1:6" x14ac:dyDescent="0.25">
      <c r="A34" s="10" t="s">
        <v>1073</v>
      </c>
      <c r="B34" s="32"/>
      <c r="C34" s="21">
        <v>1</v>
      </c>
    </row>
    <row r="35" spans="1:6" x14ac:dyDescent="0.25">
      <c r="A35" s="10" t="s">
        <v>1074</v>
      </c>
      <c r="B35" s="32"/>
      <c r="C35" s="21">
        <v>2</v>
      </c>
    </row>
    <row r="36" spans="1:6" x14ac:dyDescent="0.25">
      <c r="A36" s="10" t="s">
        <v>1075</v>
      </c>
      <c r="B36" s="32"/>
      <c r="C36" s="21">
        <v>0</v>
      </c>
    </row>
    <row r="37" spans="1:6" x14ac:dyDescent="0.25">
      <c r="A37" s="10" t="s">
        <v>1076</v>
      </c>
      <c r="B37" s="32"/>
      <c r="C37" s="21">
        <v>1</v>
      </c>
    </row>
    <row r="38" spans="1:6" x14ac:dyDescent="0.25">
      <c r="A38" s="10" t="s">
        <v>1077</v>
      </c>
      <c r="B38" s="32"/>
      <c r="C38" s="21">
        <v>0</v>
      </c>
    </row>
    <row r="39" spans="1:6" x14ac:dyDescent="0.25">
      <c r="A39" s="10" t="s">
        <v>1078</v>
      </c>
      <c r="B39" s="32"/>
      <c r="C39" s="21">
        <v>0</v>
      </c>
    </row>
    <row r="40" spans="1:6" x14ac:dyDescent="0.25">
      <c r="A40" s="15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2"/>
      <c r="C43" s="21">
        <v>0</v>
      </c>
    </row>
    <row r="44" spans="1:6" x14ac:dyDescent="0.25">
      <c r="A44" s="10" t="s">
        <v>114</v>
      </c>
      <c r="B44" s="32"/>
      <c r="C44" s="21">
        <v>0</v>
      </c>
    </row>
    <row r="45" spans="1:6" x14ac:dyDescent="0.25">
      <c r="A45" s="10" t="s">
        <v>1080</v>
      </c>
      <c r="B45" s="32"/>
      <c r="C45" s="21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25">
      <c r="A48" s="187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25">
      <c r="A49" s="188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88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188"/>
      <c r="B51" s="11" t="s">
        <v>1086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25">
      <c r="A52" s="188"/>
      <c r="B52" s="11" t="s">
        <v>334</v>
      </c>
      <c r="C52" s="12">
        <v>0</v>
      </c>
      <c r="D52" s="12">
        <v>1</v>
      </c>
      <c r="E52" s="12">
        <v>0</v>
      </c>
      <c r="F52" s="21">
        <v>0</v>
      </c>
    </row>
    <row r="53" spans="1:6" x14ac:dyDescent="0.25">
      <c r="A53" s="188"/>
      <c r="B53" s="11" t="s">
        <v>1087</v>
      </c>
      <c r="C53" s="12">
        <v>0</v>
      </c>
      <c r="D53" s="12">
        <v>14</v>
      </c>
      <c r="E53" s="12">
        <v>7</v>
      </c>
      <c r="F53" s="21">
        <v>0</v>
      </c>
    </row>
    <row r="54" spans="1:6" x14ac:dyDescent="0.25">
      <c r="A54" s="188"/>
      <c r="B54" s="11" t="s">
        <v>1088</v>
      </c>
      <c r="C54" s="12">
        <v>0</v>
      </c>
      <c r="D54" s="12">
        <v>4</v>
      </c>
      <c r="E54" s="12">
        <v>2</v>
      </c>
      <c r="F54" s="21">
        <v>0</v>
      </c>
    </row>
    <row r="55" spans="1:6" x14ac:dyDescent="0.25">
      <c r="A55" s="188"/>
      <c r="B55" s="11" t="s">
        <v>1089</v>
      </c>
      <c r="C55" s="12">
        <v>0</v>
      </c>
      <c r="D55" s="12">
        <v>0</v>
      </c>
      <c r="E55" s="12">
        <v>0</v>
      </c>
      <c r="F55" s="21">
        <v>0</v>
      </c>
    </row>
    <row r="56" spans="1:6" x14ac:dyDescent="0.25">
      <c r="A56" s="188"/>
      <c r="B56" s="11" t="s">
        <v>1090</v>
      </c>
      <c r="C56" s="12">
        <v>0</v>
      </c>
      <c r="D56" s="12">
        <v>0</v>
      </c>
      <c r="E56" s="12">
        <v>0</v>
      </c>
      <c r="F56" s="21">
        <v>0</v>
      </c>
    </row>
    <row r="57" spans="1:6" x14ac:dyDescent="0.25">
      <c r="A57" s="188"/>
      <c r="B57" s="11" t="s">
        <v>1091</v>
      </c>
      <c r="C57" s="12">
        <v>0</v>
      </c>
      <c r="D57" s="12">
        <v>3</v>
      </c>
      <c r="E57" s="12">
        <v>2</v>
      </c>
      <c r="F57" s="21">
        <v>0</v>
      </c>
    </row>
    <row r="58" spans="1:6" x14ac:dyDescent="0.25">
      <c r="A58" s="188"/>
      <c r="B58" s="11" t="s">
        <v>1092</v>
      </c>
      <c r="C58" s="12">
        <v>0</v>
      </c>
      <c r="D58" s="12">
        <v>0</v>
      </c>
      <c r="E58" s="12">
        <v>0</v>
      </c>
      <c r="F58" s="21">
        <v>0</v>
      </c>
    </row>
    <row r="59" spans="1:6" x14ac:dyDescent="0.25">
      <c r="A59" s="188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25">
      <c r="A60" s="188"/>
      <c r="B60" s="11" t="s">
        <v>405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25">
      <c r="A61" s="188"/>
      <c r="B61" s="11" t="s">
        <v>1094</v>
      </c>
      <c r="C61" s="12">
        <v>0</v>
      </c>
      <c r="D61" s="12">
        <v>0</v>
      </c>
      <c r="E61" s="12">
        <v>0</v>
      </c>
      <c r="F61" s="21">
        <v>0</v>
      </c>
    </row>
    <row r="62" spans="1:6" x14ac:dyDescent="0.25">
      <c r="A62" s="188"/>
      <c r="B62" s="11" t="s">
        <v>1095</v>
      </c>
      <c r="C62" s="12">
        <v>0</v>
      </c>
      <c r="D62" s="12">
        <v>0</v>
      </c>
      <c r="E62" s="12">
        <v>0</v>
      </c>
      <c r="F62" s="21">
        <v>0</v>
      </c>
    </row>
    <row r="63" spans="1:6" x14ac:dyDescent="0.25">
      <c r="A63" s="188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1097</v>
      </c>
      <c r="C64" s="12">
        <v>0</v>
      </c>
      <c r="D64" s="12">
        <v>12</v>
      </c>
      <c r="E64" s="12">
        <v>2</v>
      </c>
      <c r="F64" s="21">
        <v>0</v>
      </c>
    </row>
    <row r="65" spans="1:6" x14ac:dyDescent="0.25">
      <c r="A65" s="188"/>
      <c r="B65" s="11" t="s">
        <v>1098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89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01" t="s">
        <v>1100</v>
      </c>
      <c r="B67" s="202"/>
      <c r="C67" s="28">
        <v>0</v>
      </c>
      <c r="D67" s="28">
        <v>34</v>
      </c>
      <c r="E67" s="28">
        <v>13</v>
      </c>
      <c r="F67" s="28">
        <v>0</v>
      </c>
    </row>
    <row r="68" spans="1:6" x14ac:dyDescent="0.25">
      <c r="A68" s="187" t="s">
        <v>977</v>
      </c>
      <c r="B68" s="11" t="s">
        <v>1101</v>
      </c>
      <c r="C68" s="12">
        <v>0</v>
      </c>
      <c r="D68" s="12">
        <v>0</v>
      </c>
      <c r="E68" s="12">
        <v>0</v>
      </c>
      <c r="F68" s="21">
        <v>0</v>
      </c>
    </row>
    <row r="69" spans="1:6" x14ac:dyDescent="0.25">
      <c r="A69" s="188"/>
      <c r="B69" s="11" t="s">
        <v>1102</v>
      </c>
      <c r="C69" s="12">
        <v>0</v>
      </c>
      <c r="D69" s="12">
        <v>0</v>
      </c>
      <c r="E69" s="12">
        <v>0</v>
      </c>
      <c r="F69" s="21">
        <v>0</v>
      </c>
    </row>
    <row r="70" spans="1:6" x14ac:dyDescent="0.25">
      <c r="A70" s="189"/>
      <c r="B70" s="11" t="s">
        <v>111</v>
      </c>
      <c r="C70" s="12">
        <v>0</v>
      </c>
      <c r="D70" s="12">
        <v>0</v>
      </c>
      <c r="E70" s="12">
        <v>0</v>
      </c>
      <c r="F70" s="21">
        <v>0</v>
      </c>
    </row>
    <row r="71" spans="1:6" x14ac:dyDescent="0.25">
      <c r="A71" s="201" t="s">
        <v>1103</v>
      </c>
      <c r="B71" s="202"/>
      <c r="C71" s="28">
        <v>0</v>
      </c>
      <c r="D71" s="28">
        <v>0</v>
      </c>
      <c r="E71" s="28">
        <v>0</v>
      </c>
      <c r="F71" s="28">
        <v>0</v>
      </c>
    </row>
    <row r="72" spans="1:6" x14ac:dyDescent="0.25">
      <c r="A72" s="17"/>
    </row>
  </sheetData>
  <sheetProtection algorithmName="SHA-512" hashValue="QnqWDUpxdmV+LnjAA+Cc4vn7lz5xoDJOgEa3KJ1KEAvL3d4ppche/U72r5JUbjJw4DCWNn93OZqrXwj07QAatg==" saltValue="2bgP9fuOIXIaN+hLi1+5y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3" t="s">
        <v>15</v>
      </c>
      <c r="C4" s="9" t="s">
        <v>3</v>
      </c>
    </row>
    <row r="5" spans="1:3" x14ac:dyDescent="0.25">
      <c r="A5" s="187" t="s">
        <v>1106</v>
      </c>
      <c r="B5" s="11" t="s">
        <v>1107</v>
      </c>
      <c r="C5" s="21">
        <v>23</v>
      </c>
    </row>
    <row r="6" spans="1:3" x14ac:dyDescent="0.25">
      <c r="A6" s="188"/>
      <c r="B6" s="11" t="s">
        <v>1049</v>
      </c>
      <c r="C6" s="21">
        <v>9</v>
      </c>
    </row>
    <row r="7" spans="1:3" x14ac:dyDescent="0.25">
      <c r="A7" s="188"/>
      <c r="B7" s="11" t="s">
        <v>1108</v>
      </c>
      <c r="C7" s="21">
        <v>520</v>
      </c>
    </row>
    <row r="8" spans="1:3" x14ac:dyDescent="0.25">
      <c r="A8" s="188"/>
      <c r="B8" s="11" t="s">
        <v>1109</v>
      </c>
      <c r="C8" s="21">
        <v>96</v>
      </c>
    </row>
    <row r="9" spans="1:3" x14ac:dyDescent="0.25">
      <c r="A9" s="188"/>
      <c r="B9" s="11" t="s">
        <v>1051</v>
      </c>
      <c r="C9" s="21">
        <v>1</v>
      </c>
    </row>
    <row r="10" spans="1:3" x14ac:dyDescent="0.25">
      <c r="A10" s="188"/>
      <c r="B10" s="11" t="s">
        <v>1052</v>
      </c>
      <c r="C10" s="21">
        <v>2</v>
      </c>
    </row>
    <row r="11" spans="1:3" x14ac:dyDescent="0.25">
      <c r="A11" s="188"/>
      <c r="B11" s="11" t="s">
        <v>1110</v>
      </c>
      <c r="C11" s="21">
        <v>0</v>
      </c>
    </row>
    <row r="12" spans="1:3" x14ac:dyDescent="0.25">
      <c r="A12" s="189"/>
      <c r="B12" s="11" t="s">
        <v>1111</v>
      </c>
      <c r="C12" s="21">
        <v>0</v>
      </c>
    </row>
    <row r="13" spans="1:3" x14ac:dyDescent="0.25">
      <c r="A13" s="15"/>
    </row>
    <row r="14" spans="1:3" x14ac:dyDescent="0.25">
      <c r="A14" s="6" t="s">
        <v>1112</v>
      </c>
    </row>
    <row r="15" spans="1:3" x14ac:dyDescent="0.25">
      <c r="A15" s="7" t="s">
        <v>14</v>
      </c>
      <c r="B15" s="33" t="s">
        <v>15</v>
      </c>
      <c r="C15" s="9" t="s">
        <v>3</v>
      </c>
    </row>
    <row r="16" spans="1:3" x14ac:dyDescent="0.25">
      <c r="A16" s="20" t="s">
        <v>1113</v>
      </c>
      <c r="B16" s="16"/>
      <c r="C16" s="21">
        <v>162</v>
      </c>
    </row>
    <row r="17" spans="1:3" x14ac:dyDescent="0.25">
      <c r="A17" s="20" t="s">
        <v>1114</v>
      </c>
      <c r="B17" s="16"/>
      <c r="C17" s="21">
        <v>29</v>
      </c>
    </row>
    <row r="18" spans="1:3" x14ac:dyDescent="0.25">
      <c r="A18" s="20" t="s">
        <v>1115</v>
      </c>
      <c r="B18" s="16"/>
      <c r="C18" s="21">
        <v>14</v>
      </c>
    </row>
    <row r="19" spans="1:3" x14ac:dyDescent="0.25">
      <c r="A19" s="20" t="s">
        <v>1116</v>
      </c>
      <c r="B19" s="16"/>
      <c r="C19" s="21">
        <v>22</v>
      </c>
    </row>
    <row r="20" spans="1:3" x14ac:dyDescent="0.25">
      <c r="A20" s="15"/>
    </row>
    <row r="21" spans="1:3" ht="24" x14ac:dyDescent="0.25">
      <c r="A21" s="6" t="s">
        <v>1117</v>
      </c>
    </row>
    <row r="22" spans="1:3" x14ac:dyDescent="0.25">
      <c r="A22" s="7" t="s">
        <v>14</v>
      </c>
      <c r="B22" s="33" t="s">
        <v>15</v>
      </c>
      <c r="C22" s="9" t="s">
        <v>3</v>
      </c>
    </row>
    <row r="23" spans="1:3" x14ac:dyDescent="0.25">
      <c r="A23" s="20" t="s">
        <v>1118</v>
      </c>
      <c r="B23" s="16"/>
      <c r="C23" s="21">
        <v>0</v>
      </c>
    </row>
    <row r="24" spans="1:3" x14ac:dyDescent="0.25">
      <c r="A24" s="20" t="s">
        <v>1119</v>
      </c>
      <c r="B24" s="16"/>
      <c r="C24" s="21">
        <v>1</v>
      </c>
    </row>
    <row r="25" spans="1:3" x14ac:dyDescent="0.25">
      <c r="A25" s="20" t="s">
        <v>1120</v>
      </c>
      <c r="B25" s="16"/>
      <c r="C25" s="21">
        <v>0</v>
      </c>
    </row>
    <row r="26" spans="1:3" x14ac:dyDescent="0.25">
      <c r="A26" s="20" t="s">
        <v>1121</v>
      </c>
      <c r="B26" s="16"/>
      <c r="C26" s="21">
        <v>0</v>
      </c>
    </row>
    <row r="27" spans="1:3" x14ac:dyDescent="0.25">
      <c r="A27" s="20" t="s">
        <v>1122</v>
      </c>
      <c r="B27" s="16"/>
      <c r="C27" s="21">
        <v>0</v>
      </c>
    </row>
    <row r="28" spans="1:3" x14ac:dyDescent="0.25">
      <c r="A28" s="20" t="s">
        <v>1123</v>
      </c>
      <c r="B28" s="16"/>
      <c r="C28" s="21">
        <v>0</v>
      </c>
    </row>
    <row r="29" spans="1:3" x14ac:dyDescent="0.25">
      <c r="A29" s="15"/>
    </row>
    <row r="30" spans="1:3" x14ac:dyDescent="0.25">
      <c r="A30" s="6" t="s">
        <v>1124</v>
      </c>
    </row>
    <row r="31" spans="1:3" x14ac:dyDescent="0.25">
      <c r="A31" s="7" t="s">
        <v>14</v>
      </c>
      <c r="B31" s="33" t="s">
        <v>15</v>
      </c>
      <c r="C31" s="9" t="s">
        <v>3</v>
      </c>
    </row>
    <row r="32" spans="1:3" x14ac:dyDescent="0.25">
      <c r="A32" s="20" t="s">
        <v>1125</v>
      </c>
      <c r="B32" s="16"/>
      <c r="C32" s="21">
        <v>0</v>
      </c>
    </row>
    <row r="33" spans="1:3" x14ac:dyDescent="0.25">
      <c r="A33" s="20" t="s">
        <v>1126</v>
      </c>
      <c r="B33" s="16"/>
      <c r="C33" s="21">
        <v>0</v>
      </c>
    </row>
    <row r="34" spans="1:3" x14ac:dyDescent="0.25">
      <c r="A34" s="15"/>
    </row>
    <row r="35" spans="1:3" x14ac:dyDescent="0.25">
      <c r="A35" s="6" t="s">
        <v>1070</v>
      </c>
    </row>
    <row r="36" spans="1:3" x14ac:dyDescent="0.25">
      <c r="A36" s="7" t="s">
        <v>14</v>
      </c>
      <c r="B36" s="33" t="s">
        <v>15</v>
      </c>
      <c r="C36" s="9" t="s">
        <v>3</v>
      </c>
    </row>
    <row r="37" spans="1:3" x14ac:dyDescent="0.25">
      <c r="A37" s="20" t="s">
        <v>1127</v>
      </c>
      <c r="B37" s="16"/>
      <c r="C37" s="21">
        <v>1</v>
      </c>
    </row>
    <row r="38" spans="1:3" x14ac:dyDescent="0.25">
      <c r="A38" s="20" t="s">
        <v>1128</v>
      </c>
      <c r="B38" s="16"/>
      <c r="C38" s="21">
        <v>95</v>
      </c>
    </row>
    <row r="39" spans="1:3" x14ac:dyDescent="0.25">
      <c r="A39" s="20" t="s">
        <v>1129</v>
      </c>
      <c r="B39" s="16"/>
      <c r="C39" s="21">
        <v>38</v>
      </c>
    </row>
    <row r="40" spans="1:3" x14ac:dyDescent="0.25">
      <c r="A40" s="20" t="s">
        <v>1130</v>
      </c>
      <c r="B40" s="16"/>
      <c r="C40" s="21">
        <v>2</v>
      </c>
    </row>
    <row r="41" spans="1:3" x14ac:dyDescent="0.25">
      <c r="A41" s="20" t="s">
        <v>1131</v>
      </c>
      <c r="B41" s="16"/>
      <c r="C41" s="21">
        <v>30</v>
      </c>
    </row>
    <row r="42" spans="1:3" x14ac:dyDescent="0.25">
      <c r="A42" s="20" t="s">
        <v>1132</v>
      </c>
      <c r="B42" s="16"/>
      <c r="C42" s="21">
        <v>8</v>
      </c>
    </row>
    <row r="43" spans="1:3" x14ac:dyDescent="0.25">
      <c r="A43" s="15"/>
    </row>
    <row r="44" spans="1:3" x14ac:dyDescent="0.25">
      <c r="A44" s="6" t="s">
        <v>1133</v>
      </c>
    </row>
    <row r="45" spans="1:3" x14ac:dyDescent="0.25">
      <c r="A45" s="7" t="s">
        <v>14</v>
      </c>
      <c r="B45" s="33" t="s">
        <v>15</v>
      </c>
      <c r="C45" s="9" t="s">
        <v>3</v>
      </c>
    </row>
    <row r="46" spans="1:3" x14ac:dyDescent="0.25">
      <c r="A46" s="20" t="s">
        <v>1134</v>
      </c>
      <c r="B46" s="16"/>
      <c r="C46" s="21">
        <v>0</v>
      </c>
    </row>
    <row r="47" spans="1:3" x14ac:dyDescent="0.25">
      <c r="A47" s="20" t="s">
        <v>1135</v>
      </c>
      <c r="B47" s="16"/>
      <c r="C47" s="21">
        <v>0</v>
      </c>
    </row>
    <row r="48" spans="1:3" x14ac:dyDescent="0.25">
      <c r="A48" s="15"/>
    </row>
    <row r="49" spans="1:6" x14ac:dyDescent="0.25">
      <c r="A49" s="6" t="s">
        <v>1136</v>
      </c>
    </row>
    <row r="50" spans="1:6" x14ac:dyDescent="0.25">
      <c r="A50" s="7" t="s">
        <v>14</v>
      </c>
      <c r="B50" s="33" t="s">
        <v>15</v>
      </c>
      <c r="C50" s="9" t="s">
        <v>3</v>
      </c>
    </row>
    <row r="51" spans="1:6" x14ac:dyDescent="0.25">
      <c r="A51" s="187" t="s">
        <v>1137</v>
      </c>
      <c r="B51" s="11" t="s">
        <v>1138</v>
      </c>
      <c r="C51" s="21">
        <v>33</v>
      </c>
    </row>
    <row r="52" spans="1:6" x14ac:dyDescent="0.25">
      <c r="A52" s="188"/>
      <c r="B52" s="11" t="s">
        <v>1139</v>
      </c>
      <c r="C52" s="21">
        <v>15</v>
      </c>
    </row>
    <row r="53" spans="1:6" x14ac:dyDescent="0.25">
      <c r="A53" s="188"/>
      <c r="B53" s="11" t="s">
        <v>1140</v>
      </c>
      <c r="C53" s="21">
        <v>7</v>
      </c>
    </row>
    <row r="54" spans="1:6" x14ac:dyDescent="0.25">
      <c r="A54" s="189"/>
      <c r="B54" s="11" t="s">
        <v>1141</v>
      </c>
      <c r="C54" s="21">
        <v>0</v>
      </c>
    </row>
    <row r="55" spans="1:6" x14ac:dyDescent="0.25">
      <c r="A55" s="15"/>
    </row>
    <row r="56" spans="1:6" x14ac:dyDescent="0.25">
      <c r="A56" s="6" t="s">
        <v>1079</v>
      </c>
    </row>
    <row r="57" spans="1:6" x14ac:dyDescent="0.25">
      <c r="A57" s="7" t="s">
        <v>14</v>
      </c>
      <c r="B57" s="33" t="s">
        <v>15</v>
      </c>
      <c r="C57" s="9" t="s">
        <v>3</v>
      </c>
    </row>
    <row r="58" spans="1:6" x14ac:dyDescent="0.25">
      <c r="A58" s="20" t="s">
        <v>104</v>
      </c>
      <c r="B58" s="16"/>
      <c r="C58" s="21">
        <v>0</v>
      </c>
    </row>
    <row r="59" spans="1:6" x14ac:dyDescent="0.25">
      <c r="A59" s="20" t="s">
        <v>114</v>
      </c>
      <c r="B59" s="16"/>
      <c r="C59" s="21">
        <v>0</v>
      </c>
    </row>
    <row r="60" spans="1:6" x14ac:dyDescent="0.25">
      <c r="A60" s="20" t="s">
        <v>1080</v>
      </c>
      <c r="B60" s="16"/>
      <c r="C60" s="21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3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25">
      <c r="A63" s="187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25">
      <c r="A65" s="188"/>
      <c r="B65" s="11" t="s">
        <v>1085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88"/>
      <c r="B66" s="11" t="s">
        <v>1086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188"/>
      <c r="B67" s="11" t="s">
        <v>334</v>
      </c>
      <c r="C67" s="12">
        <v>1</v>
      </c>
      <c r="D67" s="12">
        <v>1</v>
      </c>
      <c r="E67" s="12">
        <v>0</v>
      </c>
      <c r="F67" s="21">
        <v>0</v>
      </c>
    </row>
    <row r="68" spans="1:6" x14ac:dyDescent="0.25">
      <c r="A68" s="188"/>
      <c r="B68" s="11" t="s">
        <v>1142</v>
      </c>
      <c r="C68" s="12">
        <v>127</v>
      </c>
      <c r="D68" s="12">
        <v>89</v>
      </c>
      <c r="E68" s="12">
        <v>31</v>
      </c>
      <c r="F68" s="21">
        <v>10</v>
      </c>
    </row>
    <row r="69" spans="1:6" x14ac:dyDescent="0.25">
      <c r="A69" s="188"/>
      <c r="B69" s="11" t="s">
        <v>1143</v>
      </c>
      <c r="C69" s="12">
        <v>47</v>
      </c>
      <c r="D69" s="12">
        <v>8</v>
      </c>
      <c r="E69" s="12">
        <v>2</v>
      </c>
      <c r="F69" s="21">
        <v>0</v>
      </c>
    </row>
    <row r="70" spans="1:6" x14ac:dyDescent="0.25">
      <c r="A70" s="188"/>
      <c r="B70" s="11" t="s">
        <v>1089</v>
      </c>
      <c r="C70" s="12">
        <v>0</v>
      </c>
      <c r="D70" s="12">
        <v>0</v>
      </c>
      <c r="E70" s="12">
        <v>0</v>
      </c>
      <c r="F70" s="21">
        <v>0</v>
      </c>
    </row>
    <row r="71" spans="1:6" x14ac:dyDescent="0.25">
      <c r="A71" s="188"/>
      <c r="B71" s="11" t="s">
        <v>1144</v>
      </c>
      <c r="C71" s="12">
        <v>0</v>
      </c>
      <c r="D71" s="12">
        <v>0</v>
      </c>
      <c r="E71" s="12">
        <v>0</v>
      </c>
      <c r="F71" s="21">
        <v>0</v>
      </c>
    </row>
    <row r="72" spans="1:6" x14ac:dyDescent="0.25">
      <c r="A72" s="188"/>
      <c r="B72" s="11" t="s">
        <v>1145</v>
      </c>
      <c r="C72" s="12">
        <v>35</v>
      </c>
      <c r="D72" s="12">
        <v>21</v>
      </c>
      <c r="E72" s="12">
        <v>10</v>
      </c>
      <c r="F72" s="21">
        <v>2</v>
      </c>
    </row>
    <row r="73" spans="1:6" x14ac:dyDescent="0.25">
      <c r="A73" s="188"/>
      <c r="B73" s="11" t="s">
        <v>1146</v>
      </c>
      <c r="C73" s="12">
        <v>3</v>
      </c>
      <c r="D73" s="12">
        <v>4</v>
      </c>
      <c r="E73" s="12">
        <v>0</v>
      </c>
      <c r="F73" s="21">
        <v>0</v>
      </c>
    </row>
    <row r="74" spans="1:6" x14ac:dyDescent="0.25">
      <c r="A74" s="188"/>
      <c r="B74" s="11" t="s">
        <v>1093</v>
      </c>
      <c r="C74" s="12">
        <v>1</v>
      </c>
      <c r="D74" s="12">
        <v>0</v>
      </c>
      <c r="E74" s="12">
        <v>0</v>
      </c>
      <c r="F74" s="21">
        <v>0</v>
      </c>
    </row>
    <row r="75" spans="1:6" x14ac:dyDescent="0.25">
      <c r="A75" s="188"/>
      <c r="B75" s="11" t="s">
        <v>405</v>
      </c>
      <c r="C75" s="12">
        <v>0</v>
      </c>
      <c r="D75" s="12">
        <v>0</v>
      </c>
      <c r="E75" s="12">
        <v>0</v>
      </c>
      <c r="F75" s="21">
        <v>0</v>
      </c>
    </row>
    <row r="76" spans="1:6" x14ac:dyDescent="0.25">
      <c r="A76" s="188"/>
      <c r="B76" s="11" t="s">
        <v>1094</v>
      </c>
      <c r="C76" s="12">
        <v>0</v>
      </c>
      <c r="D76" s="12">
        <v>0</v>
      </c>
      <c r="E76" s="12">
        <v>0</v>
      </c>
      <c r="F76" s="21">
        <v>0</v>
      </c>
    </row>
    <row r="77" spans="1:6" x14ac:dyDescent="0.25">
      <c r="A77" s="188"/>
      <c r="B77" s="11" t="s">
        <v>1095</v>
      </c>
      <c r="C77" s="12">
        <v>0</v>
      </c>
      <c r="D77" s="12">
        <v>0</v>
      </c>
      <c r="E77" s="12">
        <v>0</v>
      </c>
      <c r="F77" s="21">
        <v>0</v>
      </c>
    </row>
    <row r="78" spans="1:6" x14ac:dyDescent="0.25">
      <c r="A78" s="188"/>
      <c r="B78" s="11" t="s">
        <v>1096</v>
      </c>
      <c r="C78" s="12">
        <v>0</v>
      </c>
      <c r="D78" s="12">
        <v>0</v>
      </c>
      <c r="E78" s="12">
        <v>0</v>
      </c>
      <c r="F78" s="21">
        <v>0</v>
      </c>
    </row>
    <row r="79" spans="1:6" x14ac:dyDescent="0.25">
      <c r="A79" s="188"/>
      <c r="B79" s="11" t="s">
        <v>1097</v>
      </c>
      <c r="C79" s="12">
        <v>45</v>
      </c>
      <c r="D79" s="12">
        <v>40</v>
      </c>
      <c r="E79" s="12">
        <v>8</v>
      </c>
      <c r="F79" s="21">
        <v>2</v>
      </c>
    </row>
    <row r="80" spans="1:6" x14ac:dyDescent="0.25">
      <c r="A80" s="188"/>
      <c r="B80" s="11" t="s">
        <v>1098</v>
      </c>
      <c r="C80" s="12">
        <v>0</v>
      </c>
      <c r="D80" s="12">
        <v>0</v>
      </c>
      <c r="E80" s="12">
        <v>0</v>
      </c>
      <c r="F80" s="21">
        <v>0</v>
      </c>
    </row>
    <row r="81" spans="1:6" x14ac:dyDescent="0.25">
      <c r="A81" s="189"/>
      <c r="B81" s="11" t="s">
        <v>1099</v>
      </c>
      <c r="C81" s="12">
        <v>0</v>
      </c>
      <c r="D81" s="12">
        <v>0</v>
      </c>
      <c r="E81" s="12">
        <v>0</v>
      </c>
      <c r="F81" s="21">
        <v>0</v>
      </c>
    </row>
    <row r="82" spans="1:6" x14ac:dyDescent="0.25">
      <c r="A82" s="203" t="s">
        <v>1100</v>
      </c>
      <c r="B82" s="204"/>
      <c r="C82" s="28">
        <v>259</v>
      </c>
      <c r="D82" s="28">
        <v>163</v>
      </c>
      <c r="E82" s="28">
        <v>51</v>
      </c>
      <c r="F82" s="28">
        <v>14</v>
      </c>
    </row>
    <row r="83" spans="1:6" x14ac:dyDescent="0.25">
      <c r="A83" s="187" t="s">
        <v>1147</v>
      </c>
      <c r="B83" s="11" t="s">
        <v>1101</v>
      </c>
      <c r="C83" s="12">
        <v>1</v>
      </c>
      <c r="D83" s="12">
        <v>0</v>
      </c>
      <c r="E83" s="12">
        <v>0</v>
      </c>
      <c r="F83" s="21">
        <v>0</v>
      </c>
    </row>
    <row r="84" spans="1:6" x14ac:dyDescent="0.25">
      <c r="A84" s="188"/>
      <c r="B84" s="11" t="s">
        <v>1102</v>
      </c>
      <c r="C84" s="12">
        <v>0</v>
      </c>
      <c r="D84" s="12">
        <v>0</v>
      </c>
      <c r="E84" s="12">
        <v>0</v>
      </c>
      <c r="F84" s="21">
        <v>0</v>
      </c>
    </row>
    <row r="85" spans="1:6" x14ac:dyDescent="0.25">
      <c r="A85" s="189"/>
      <c r="B85" s="11" t="s">
        <v>111</v>
      </c>
      <c r="C85" s="12">
        <v>0</v>
      </c>
      <c r="D85" s="12">
        <v>0</v>
      </c>
      <c r="E85" s="12">
        <v>0</v>
      </c>
      <c r="F85" s="21">
        <v>0</v>
      </c>
    </row>
    <row r="86" spans="1:6" x14ac:dyDescent="0.25">
      <c r="A86" s="203" t="s">
        <v>1148</v>
      </c>
      <c r="B86" s="204"/>
      <c r="C86" s="28">
        <v>1</v>
      </c>
      <c r="D86" s="28">
        <v>0</v>
      </c>
      <c r="E86" s="28">
        <v>0</v>
      </c>
      <c r="F86" s="28">
        <v>0</v>
      </c>
    </row>
    <row r="87" spans="1:6" x14ac:dyDescent="0.25">
      <c r="A87" s="17"/>
    </row>
  </sheetData>
  <sheetProtection algorithmName="SHA-512" hashValue="SAbfDk9PYUyYpWcQiUNKoaVOuNhlDdw8mAte+PVkWhj6CKo4G/tgg7iHkG8SGQTNFN4a5FAmSdrEfzFVOwSaVA==" saltValue="s5xd6IUyuL2wQNMdRJqng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4.42578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6"/>
      <c r="C5" s="21">
        <v>2</v>
      </c>
    </row>
    <row r="6" spans="1:3" ht="22.5" x14ac:dyDescent="0.25">
      <c r="A6" s="10" t="s">
        <v>1152</v>
      </c>
      <c r="B6" s="16"/>
      <c r="C6" s="21">
        <v>2</v>
      </c>
    </row>
    <row r="7" spans="1:3" x14ac:dyDescent="0.25">
      <c r="A7" s="10" t="s">
        <v>1153</v>
      </c>
      <c r="B7" s="16"/>
      <c r="C7" s="21">
        <v>1</v>
      </c>
    </row>
    <row r="8" spans="1:3" x14ac:dyDescent="0.25">
      <c r="A8" s="10" t="s">
        <v>1154</v>
      </c>
      <c r="B8" s="16"/>
      <c r="C8" s="21">
        <v>0</v>
      </c>
    </row>
    <row r="9" spans="1:3" x14ac:dyDescent="0.25">
      <c r="A9" s="10" t="s">
        <v>1155</v>
      </c>
      <c r="B9" s="16"/>
      <c r="C9" s="21">
        <v>0</v>
      </c>
    </row>
    <row r="10" spans="1:3" x14ac:dyDescent="0.25">
      <c r="A10" s="15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6"/>
      <c r="C13" s="21">
        <v>3</v>
      </c>
    </row>
    <row r="14" spans="1:3" ht="22.5" x14ac:dyDescent="0.25">
      <c r="A14" s="10" t="s">
        <v>1152</v>
      </c>
      <c r="B14" s="16"/>
      <c r="C14" s="21">
        <v>4</v>
      </c>
    </row>
    <row r="15" spans="1:3" x14ac:dyDescent="0.25">
      <c r="A15" s="10" t="s">
        <v>1157</v>
      </c>
      <c r="B15" s="16"/>
      <c r="C15" s="21">
        <v>3</v>
      </c>
    </row>
    <row r="16" spans="1:3" x14ac:dyDescent="0.25">
      <c r="A16" s="10" t="s">
        <v>1154</v>
      </c>
      <c r="B16" s="16"/>
      <c r="C16" s="21">
        <v>0</v>
      </c>
    </row>
    <row r="17" spans="1:3" x14ac:dyDescent="0.25">
      <c r="A17" s="10" t="s">
        <v>1155</v>
      </c>
      <c r="B17" s="16"/>
      <c r="C17" s="21">
        <v>1</v>
      </c>
    </row>
    <row r="18" spans="1:3" x14ac:dyDescent="0.25">
      <c r="A18" s="15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6"/>
      <c r="C21" s="21">
        <v>10</v>
      </c>
    </row>
    <row r="22" spans="1:3" x14ac:dyDescent="0.25">
      <c r="A22" s="10" t="s">
        <v>1159</v>
      </c>
      <c r="B22" s="16"/>
      <c r="C22" s="21">
        <v>10</v>
      </c>
    </row>
    <row r="23" spans="1:3" ht="22.5" x14ac:dyDescent="0.25">
      <c r="A23" s="10" t="s">
        <v>1160</v>
      </c>
      <c r="B23" s="16"/>
      <c r="C23" s="21">
        <v>10</v>
      </c>
    </row>
    <row r="24" spans="1:3" x14ac:dyDescent="0.25">
      <c r="A24" s="10" t="s">
        <v>1161</v>
      </c>
      <c r="B24" s="16"/>
      <c r="C24" s="21">
        <v>0</v>
      </c>
    </row>
    <row r="25" spans="1:3" x14ac:dyDescent="0.25">
      <c r="A25" s="15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6"/>
      <c r="C28" s="21">
        <v>4</v>
      </c>
    </row>
    <row r="29" spans="1:3" x14ac:dyDescent="0.25">
      <c r="A29" s="10" t="s">
        <v>1164</v>
      </c>
      <c r="B29" s="16"/>
      <c r="C29" s="21">
        <v>5</v>
      </c>
    </row>
    <row r="30" spans="1:3" x14ac:dyDescent="0.25">
      <c r="A30" s="10" t="s">
        <v>1165</v>
      </c>
      <c r="B30" s="16"/>
      <c r="C30" s="21">
        <v>2</v>
      </c>
    </row>
    <row r="31" spans="1:3" x14ac:dyDescent="0.25">
      <c r="A31" s="15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6"/>
      <c r="C34" s="21">
        <v>0</v>
      </c>
    </row>
    <row r="35" spans="1:3" x14ac:dyDescent="0.25">
      <c r="A35" s="10" t="s">
        <v>1168</v>
      </c>
      <c r="B35" s="16"/>
      <c r="C35" s="21">
        <v>4</v>
      </c>
    </row>
    <row r="36" spans="1:3" ht="22.5" x14ac:dyDescent="0.25">
      <c r="A36" s="10" t="s">
        <v>1169</v>
      </c>
      <c r="B36" s="16"/>
      <c r="C36" s="21">
        <v>2</v>
      </c>
    </row>
    <row r="37" spans="1:3" x14ac:dyDescent="0.25">
      <c r="A37" s="17"/>
    </row>
  </sheetData>
  <sheetProtection algorithmName="SHA-512" hashValue="GYoYoam8rMxKw6QGBdVlovvTEJLzwMxo+RRs30NajwDN2o9DW9a0avRDRksl8FSZKzyV2IrVjbyVDQ9WNX5PVw==" saltValue="Cx6VNldCcy19g3qIwaRZV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4.42578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6"/>
      <c r="C5" s="21">
        <v>2</v>
      </c>
    </row>
    <row r="6" spans="1:3" x14ac:dyDescent="0.25">
      <c r="A6" s="10" t="s">
        <v>1173</v>
      </c>
      <c r="B6" s="16"/>
      <c r="C6" s="21">
        <v>0</v>
      </c>
    </row>
    <row r="7" spans="1:3" x14ac:dyDescent="0.25">
      <c r="A7" s="10" t="s">
        <v>1174</v>
      </c>
      <c r="B7" s="16"/>
      <c r="C7" s="21">
        <v>0</v>
      </c>
    </row>
    <row r="8" spans="1:3" x14ac:dyDescent="0.25">
      <c r="A8" s="10" t="s">
        <v>1175</v>
      </c>
      <c r="B8" s="16"/>
      <c r="C8" s="21">
        <v>0</v>
      </c>
    </row>
    <row r="9" spans="1:3" x14ac:dyDescent="0.25">
      <c r="A9" s="10" t="s">
        <v>1176</v>
      </c>
      <c r="B9" s="16"/>
      <c r="C9" s="21">
        <v>0</v>
      </c>
    </row>
    <row r="10" spans="1:3" x14ac:dyDescent="0.25">
      <c r="A10" s="10" t="s">
        <v>1177</v>
      </c>
      <c r="B10" s="16"/>
      <c r="C10" s="21">
        <v>0</v>
      </c>
    </row>
    <row r="11" spans="1:3" x14ac:dyDescent="0.25">
      <c r="A11" s="15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6"/>
      <c r="C14" s="21">
        <v>2</v>
      </c>
    </row>
    <row r="15" spans="1:3" x14ac:dyDescent="0.25">
      <c r="A15" s="10" t="s">
        <v>1180</v>
      </c>
      <c r="B15" s="16"/>
      <c r="C15" s="21">
        <v>0</v>
      </c>
    </row>
    <row r="16" spans="1:3" x14ac:dyDescent="0.25">
      <c r="A16" s="10" t="s">
        <v>1181</v>
      </c>
      <c r="B16" s="16"/>
      <c r="C16" s="21">
        <v>0</v>
      </c>
    </row>
    <row r="17" spans="1:3" x14ac:dyDescent="0.25">
      <c r="A17" s="15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6"/>
      <c r="C20" s="21">
        <v>0</v>
      </c>
    </row>
    <row r="21" spans="1:3" x14ac:dyDescent="0.25">
      <c r="A21" s="10" t="s">
        <v>1184</v>
      </c>
      <c r="B21" s="16"/>
      <c r="C21" s="21">
        <v>0</v>
      </c>
    </row>
    <row r="22" spans="1:3" x14ac:dyDescent="0.25">
      <c r="A22" s="10" t="s">
        <v>1185</v>
      </c>
      <c r="B22" s="16"/>
      <c r="C22" s="21">
        <v>0</v>
      </c>
    </row>
    <row r="23" spans="1:3" x14ac:dyDescent="0.25">
      <c r="A23" s="15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6"/>
      <c r="C26" s="21">
        <v>0</v>
      </c>
    </row>
    <row r="27" spans="1:3" x14ac:dyDescent="0.25">
      <c r="A27" s="10" t="s">
        <v>1188</v>
      </c>
      <c r="B27" s="16"/>
      <c r="C27" s="21">
        <v>0</v>
      </c>
    </row>
    <row r="28" spans="1:3" x14ac:dyDescent="0.25">
      <c r="A28" s="10" t="s">
        <v>1189</v>
      </c>
      <c r="B28" s="16"/>
      <c r="C28" s="21">
        <v>0</v>
      </c>
    </row>
    <row r="29" spans="1:3" x14ac:dyDescent="0.25">
      <c r="A29" s="10" t="s">
        <v>1190</v>
      </c>
      <c r="B29" s="16"/>
      <c r="C29" s="21">
        <v>0</v>
      </c>
    </row>
    <row r="30" spans="1:3" x14ac:dyDescent="0.25">
      <c r="A30" s="10" t="s">
        <v>1191</v>
      </c>
      <c r="B30" s="16"/>
      <c r="C30" s="21">
        <v>0</v>
      </c>
    </row>
    <row r="31" spans="1:3" x14ac:dyDescent="0.25">
      <c r="A31" s="15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6"/>
      <c r="C34" s="21">
        <v>0</v>
      </c>
    </row>
    <row r="35" spans="1:3" x14ac:dyDescent="0.25">
      <c r="A35" s="10" t="s">
        <v>1194</v>
      </c>
      <c r="B35" s="16"/>
      <c r="C35" s="21">
        <v>0</v>
      </c>
    </row>
    <row r="36" spans="1:3" x14ac:dyDescent="0.25">
      <c r="A36" s="10" t="s">
        <v>1195</v>
      </c>
      <c r="B36" s="16"/>
      <c r="C36" s="21">
        <v>0</v>
      </c>
    </row>
    <row r="37" spans="1:3" x14ac:dyDescent="0.25">
      <c r="A37" s="10" t="s">
        <v>1113</v>
      </c>
      <c r="B37" s="16"/>
      <c r="C37" s="21">
        <v>0</v>
      </c>
    </row>
    <row r="38" spans="1:3" x14ac:dyDescent="0.25">
      <c r="A38" s="10" t="s">
        <v>1196</v>
      </c>
      <c r="B38" s="16"/>
      <c r="C38" s="21">
        <v>0</v>
      </c>
    </row>
    <row r="39" spans="1:3" x14ac:dyDescent="0.25">
      <c r="A39" s="10" t="s">
        <v>1197</v>
      </c>
      <c r="B39" s="16"/>
      <c r="C39" s="21">
        <v>0</v>
      </c>
    </row>
    <row r="40" spans="1:3" x14ac:dyDescent="0.25">
      <c r="A40" s="15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6"/>
      <c r="C43" s="21">
        <v>0</v>
      </c>
    </row>
    <row r="44" spans="1:3" x14ac:dyDescent="0.25">
      <c r="A44" s="10" t="s">
        <v>1194</v>
      </c>
      <c r="B44" s="16"/>
      <c r="C44" s="21">
        <v>0</v>
      </c>
    </row>
    <row r="45" spans="1:3" x14ac:dyDescent="0.25">
      <c r="A45" s="10" t="s">
        <v>1195</v>
      </c>
      <c r="B45" s="16"/>
      <c r="C45" s="21">
        <v>0</v>
      </c>
    </row>
    <row r="46" spans="1:3" x14ac:dyDescent="0.25">
      <c r="A46" s="10" t="s">
        <v>1113</v>
      </c>
      <c r="B46" s="16"/>
      <c r="C46" s="21">
        <v>0</v>
      </c>
    </row>
    <row r="47" spans="1:3" x14ac:dyDescent="0.25">
      <c r="A47" s="10" t="s">
        <v>1196</v>
      </c>
      <c r="B47" s="16"/>
      <c r="C47" s="21">
        <v>0</v>
      </c>
    </row>
    <row r="48" spans="1:3" x14ac:dyDescent="0.25">
      <c r="A48" s="15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6"/>
      <c r="C51" s="21">
        <v>0</v>
      </c>
    </row>
    <row r="52" spans="1:3" x14ac:dyDescent="0.25">
      <c r="A52" s="10" t="s">
        <v>1194</v>
      </c>
      <c r="B52" s="16"/>
      <c r="C52" s="21">
        <v>0</v>
      </c>
    </row>
    <row r="53" spans="1:3" x14ac:dyDescent="0.25">
      <c r="A53" s="10" t="s">
        <v>1195</v>
      </c>
      <c r="B53" s="16"/>
      <c r="C53" s="21">
        <v>3</v>
      </c>
    </row>
    <row r="54" spans="1:3" x14ac:dyDescent="0.25">
      <c r="A54" s="10" t="s">
        <v>1113</v>
      </c>
      <c r="B54" s="16"/>
      <c r="C54" s="21">
        <v>0</v>
      </c>
    </row>
    <row r="55" spans="1:3" x14ac:dyDescent="0.25">
      <c r="A55" s="10" t="s">
        <v>1196</v>
      </c>
      <c r="B55" s="16"/>
      <c r="C55" s="21">
        <v>0</v>
      </c>
    </row>
    <row r="56" spans="1:3" x14ac:dyDescent="0.25">
      <c r="A56" s="15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6"/>
      <c r="C59" s="21">
        <v>0</v>
      </c>
    </row>
    <row r="60" spans="1:3" x14ac:dyDescent="0.25">
      <c r="A60" s="10" t="s">
        <v>1194</v>
      </c>
      <c r="B60" s="16"/>
      <c r="C60" s="21">
        <v>0</v>
      </c>
    </row>
    <row r="61" spans="1:3" x14ac:dyDescent="0.25">
      <c r="A61" s="10" t="s">
        <v>1195</v>
      </c>
      <c r="B61" s="16"/>
      <c r="C61" s="21">
        <v>0</v>
      </c>
    </row>
    <row r="62" spans="1:3" x14ac:dyDescent="0.25">
      <c r="A62" s="10" t="s">
        <v>1113</v>
      </c>
      <c r="B62" s="16"/>
      <c r="C62" s="21">
        <v>1</v>
      </c>
    </row>
    <row r="63" spans="1:3" x14ac:dyDescent="0.25">
      <c r="A63" s="10" t="s">
        <v>1196</v>
      </c>
      <c r="B63" s="16"/>
      <c r="C63" s="21">
        <v>0</v>
      </c>
    </row>
    <row r="64" spans="1:3" x14ac:dyDescent="0.25">
      <c r="A64" s="17"/>
    </row>
  </sheetData>
  <sheetProtection algorithmName="SHA-512" hashValue="34ilf6JFSfglCS6M2An+YcSLyhxVwjbvB88DRBHfVHfwEnI2nDoxSDW81MybmGVSja2swWbOpLbNmw7ZNF2pJA==" saltValue="sgzz2tTfaLf+chR2r9/to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1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201" t="s">
        <v>645</v>
      </c>
      <c r="B4" s="202"/>
      <c r="C4" s="28">
        <v>149</v>
      </c>
      <c r="D4" s="28">
        <v>126</v>
      </c>
      <c r="E4" s="29">
        <v>0</v>
      </c>
      <c r="F4" s="28">
        <v>271</v>
      </c>
      <c r="G4" s="28">
        <v>199</v>
      </c>
      <c r="H4" s="28">
        <v>97</v>
      </c>
      <c r="I4" s="28">
        <v>65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214</v>
      </c>
    </row>
    <row r="5" spans="1:16" ht="45" x14ac:dyDescent="0.25">
      <c r="A5" s="34" t="s">
        <v>646</v>
      </c>
      <c r="B5" s="34" t="s">
        <v>647</v>
      </c>
      <c r="C5" s="12">
        <v>1</v>
      </c>
      <c r="D5" s="12">
        <v>1</v>
      </c>
      <c r="E5" s="27">
        <v>0</v>
      </c>
      <c r="F5" s="12">
        <v>0</v>
      </c>
      <c r="G5" s="12">
        <v>2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1</v>
      </c>
    </row>
    <row r="6" spans="1:16" ht="33.75" x14ac:dyDescent="0.25">
      <c r="A6" s="34" t="s">
        <v>648</v>
      </c>
      <c r="B6" s="34" t="s">
        <v>649</v>
      </c>
      <c r="C6" s="12">
        <v>80</v>
      </c>
      <c r="D6" s="12">
        <v>61</v>
      </c>
      <c r="E6" s="27">
        <v>0</v>
      </c>
      <c r="F6" s="12">
        <v>140</v>
      </c>
      <c r="G6" s="12">
        <v>86</v>
      </c>
      <c r="H6" s="12">
        <v>48</v>
      </c>
      <c r="I6" s="12">
        <v>27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110</v>
      </c>
    </row>
    <row r="7" spans="1:16" ht="22.5" x14ac:dyDescent="0.25">
      <c r="A7" s="34" t="s">
        <v>650</v>
      </c>
      <c r="B7" s="34" t="s">
        <v>651</v>
      </c>
      <c r="C7" s="12">
        <v>7</v>
      </c>
      <c r="D7" s="12">
        <v>8</v>
      </c>
      <c r="E7" s="27">
        <v>-1</v>
      </c>
      <c r="F7" s="12">
        <v>2</v>
      </c>
      <c r="G7" s="12">
        <v>1</v>
      </c>
      <c r="H7" s="12">
        <v>6</v>
      </c>
      <c r="I7" s="12">
        <v>3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1</v>
      </c>
    </row>
    <row r="8" spans="1:16" ht="33.75" x14ac:dyDescent="0.25">
      <c r="A8" s="34" t="s">
        <v>652</v>
      </c>
      <c r="B8" s="34" t="s">
        <v>653</v>
      </c>
      <c r="C8" s="12">
        <v>3</v>
      </c>
      <c r="D8" s="12">
        <v>0</v>
      </c>
      <c r="E8" s="27">
        <v>0</v>
      </c>
      <c r="F8" s="12">
        <v>0</v>
      </c>
      <c r="G8" s="12">
        <v>1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0</v>
      </c>
    </row>
    <row r="9" spans="1:16" ht="45" x14ac:dyDescent="0.25">
      <c r="A9" s="34" t="s">
        <v>654</v>
      </c>
      <c r="B9" s="34" t="s">
        <v>655</v>
      </c>
      <c r="C9" s="12">
        <v>2</v>
      </c>
      <c r="D9" s="12">
        <v>6</v>
      </c>
      <c r="E9" s="27">
        <v>-1</v>
      </c>
      <c r="F9" s="12">
        <v>8</v>
      </c>
      <c r="G9" s="12">
        <v>1</v>
      </c>
      <c r="H9" s="12">
        <v>4</v>
      </c>
      <c r="I9" s="12">
        <v>4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4</v>
      </c>
    </row>
    <row r="10" spans="1:16" ht="22.5" x14ac:dyDescent="0.25">
      <c r="A10" s="34" t="s">
        <v>656</v>
      </c>
      <c r="B10" s="34" t="s">
        <v>657</v>
      </c>
      <c r="C10" s="12">
        <v>49</v>
      </c>
      <c r="D10" s="12">
        <v>47</v>
      </c>
      <c r="E10" s="27">
        <v>0</v>
      </c>
      <c r="F10" s="12">
        <v>120</v>
      </c>
      <c r="G10" s="12">
        <v>108</v>
      </c>
      <c r="H10" s="12">
        <v>39</v>
      </c>
      <c r="I10" s="12">
        <v>30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98</v>
      </c>
    </row>
    <row r="11" spans="1:16" ht="45" x14ac:dyDescent="0.25">
      <c r="A11" s="34" t="s">
        <v>658</v>
      </c>
      <c r="B11" s="34" t="s">
        <v>659</v>
      </c>
      <c r="C11" s="12">
        <v>7</v>
      </c>
      <c r="D11" s="12">
        <v>3</v>
      </c>
      <c r="E11" s="27">
        <v>1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17"/>
    </row>
  </sheetData>
  <sheetProtection algorithmName="SHA-512" hashValue="1ekc3UvOjRWU8Wcbn2UNzGRjWtahjMbjOmp6dKUoc8hJTI5jFHbUigmcb4gZ8/mCmiePZ3Y9KQXOrHtzUfGNVg==" saltValue="0uflOM/4UjVIzI6dqEL1V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2025-06-19T10:29:18Z</dcterms:created>
  <dcterms:modified xsi:type="dcterms:W3CDTF">2025-06-25T11:57:48Z</dcterms:modified>
</cp:coreProperties>
</file>