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1.xml" ContentType="application/vnd.openxmlformats-officedocument.drawing+xml"/>
  <Override PartName="/xl/charts/chart47.xml" ContentType="application/vnd.openxmlformats-officedocument.drawingml.chart+xml"/>
  <Override PartName="/xl/drawings/drawing22.xml" ContentType="application/vnd.openxmlformats-officedocument.drawingml.chartshapes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74" documentId="13_ncr:1_{DF997796-5EDB-49F8-935D-99D73AEB4ED0}" xr6:coauthVersionLast="47" xr6:coauthVersionMax="47" xr10:uidLastSave="{1480A3F5-075D-48AD-BD8B-72198B0CF6AC}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123" i="16" s="1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F43" i="16" s="1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E43" i="16" s="1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G43" i="16" s="1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I43" i="16" s="1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82" i="16"/>
  <c r="E82" i="16"/>
  <c r="L43" i="16"/>
  <c r="K43" i="16"/>
  <c r="J43" i="16"/>
  <c r="H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C8F8D36-F092-4275-8112-F7389DE98D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6550FAC-E8C5-43B2-AEAA-6732BED26C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433BF3D-EA57-4D43-96C2-5097CDBA5D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BFA13DC-0B98-438D-9D31-1877B459DE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7CFA480-4A5A-41C2-A9AA-5F912CD187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EED866A-2CEE-4724-AF04-EE80745ED0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F97F3A7-87EF-4F0A-9600-A5DE9E5B09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FB53FA0-45F1-4830-9BBD-4CE9A5654B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839B3F9-C9FF-4D0A-8FC3-22599B48F8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4491904-FA26-4AB4-AE21-B02996C554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9069BC9-FCA6-4D47-B941-40C90FF3BC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DD5108B-1300-4060-A204-37F61B6C00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3D8ED4F-35A6-41FB-9936-53BEC23D1E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3C74092-7FB4-40BF-8AE7-0F418CAFA8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4EB2A65-26CF-4F16-A098-0E8DFB8ABB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D72C17C-D4C4-4A3C-8DB1-A302E2F924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3886EB1-2B8B-4886-AB99-004669CC88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D8AC610-114B-4F77-8DA7-0A87E9FEE1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358B4EC-4353-42E0-A241-D583EFA006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A5DE7FC-B60D-4DD7-BA6A-900AF4ADCA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C8C8909-82AD-498F-9146-B9D9A57614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3DFB9EC-94BB-4BF1-A297-F682E98CE7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0175A77-8B42-4E9E-811E-9BC79A61BC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2F2A605-EBC0-4037-831C-FEEA53B881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82F4A5A-C2EB-4601-9A89-2E51745BB6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8D20CA9-2757-4221-8DF1-3BC763BA86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C50017E-66C0-449E-A19E-00B0A0B067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93E1582-789F-47CE-B245-D2FFF4FF17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5F391F4-D67A-4B02-9047-C3703C567D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51D7B36-A247-48E7-9B91-7CD5EB6524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8BFF764-36EF-4A4F-B568-D0E530DC2E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874AC50-6401-4A4B-B235-66FAE56A52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<sst xmlns="http://schemas.openxmlformats.org/spreadsheetml/2006/main" count="2926" uniqueCount="1849">
  <si>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</si>
  <si>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</si>
  <si>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</si>
  <si>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</si>
  <si>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</si>
  <si>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</si>
  <si>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</si>
  <si>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Valladolid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</si>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</sst>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 wrapText="1"/>
    </xf>
    <xf numFmtId="3" fontId="28" fillId="0" borderId="4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49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9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49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49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04BF2EC4-8694-4B9C-944D-B3326899C89C}"/>
    <cellStyle name="Normal" xfId="0" builtinId="0"/>
    <cellStyle name="Normal 2" xfId="1" xr:uid="{124D3558-0785-4059-B3FC-D52EA0C4A426}"/>
    <cellStyle name="Normal 3" xfId="3" xr:uid="{A72C7157-84A7-4449-A3D9-C194B0CF2F38}"/>
    <cellStyle name="Normal 3 2" xfId="4" xr:uid="{43985506-C74D-45B7-90B6-1D49710ED9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0D-42C5-BB80-FE54667FE1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0D-42C5-BB80-FE54667FE1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3750</c:v>
                </c:pt>
                <c:pt idx="1">
                  <c:v>13172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0D-42C5-BB80-FE54667FE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B3-4AB6-9D4D-81D587D73A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B3-4AB6-9D4D-81D587D73A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4B3-4AB6-9D4D-81D587D73AC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16</c:v>
                </c:pt>
                <c:pt idx="1">
                  <c:v>665</c:v>
                </c:pt>
                <c:pt idx="2">
                  <c:v>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B3-4AB6-9D4D-81D587D73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50-4084-B37F-F91544B907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50-4084-B37F-F91544B907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18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50-4084-B37F-F91544B90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12-409F-B08F-60BFE1B002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12-409F-B08F-60BFE1B002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3201</c:v>
                </c:pt>
                <c:pt idx="1">
                  <c:v>2339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12-409F-B08F-60BFE1B00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1649</c:v>
              </c:pt>
              <c:pt idx="1">
                <c:v>1848</c:v>
              </c:pt>
              <c:pt idx="2">
                <c:v>29</c:v>
              </c:pt>
              <c:pt idx="3">
                <c:v>5</c:v>
              </c:pt>
              <c:pt idx="4">
                <c:v>219</c:v>
              </c:pt>
            </c:numLit>
          </c:val>
          <c:extLst>
            <c:ext xmlns:c16="http://schemas.microsoft.com/office/drawing/2014/chart" uri="{C3380CC4-5D6E-409C-BE32-E72D297353CC}">
              <c16:uniqueId val="{00000000-37A8-4A70-9898-A1A41D2F4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929</c:v>
              </c:pt>
              <c:pt idx="1">
                <c:v>1420</c:v>
              </c:pt>
              <c:pt idx="2">
                <c:v>54</c:v>
              </c:pt>
              <c:pt idx="3">
                <c:v>30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9B7-4153-8820-1514CDEB8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</c:v>
              </c:pt>
              <c:pt idx="1">
                <c:v>5</c:v>
              </c:pt>
              <c:pt idx="2">
                <c:v>6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C639-4B1C-A864-0422191E4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41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64F-4B7D-9BE8-31A2B0BB0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2038</c:v>
              </c:pt>
              <c:pt idx="1">
                <c:v>18</c:v>
              </c:pt>
              <c:pt idx="2">
                <c:v>726</c:v>
              </c:pt>
              <c:pt idx="3">
                <c:v>17</c:v>
              </c:pt>
              <c:pt idx="4">
                <c:v>66</c:v>
              </c:pt>
              <c:pt idx="5">
                <c:v>36</c:v>
              </c:pt>
              <c:pt idx="6">
                <c:v>3</c:v>
              </c:pt>
              <c:pt idx="7">
                <c:v>29</c:v>
              </c:pt>
              <c:pt idx="8">
                <c:v>139</c:v>
              </c:pt>
              <c:pt idx="9">
                <c:v>510</c:v>
              </c:pt>
            </c:numLit>
          </c:val>
          <c:extLst>
            <c:ext xmlns:c16="http://schemas.microsoft.com/office/drawing/2014/chart" uri="{C3380CC4-5D6E-409C-BE32-E72D297353CC}">
              <c16:uniqueId val="{00000000-F8C8-43BD-8040-32C7F9E68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Curatela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173</c:v>
              </c:pt>
              <c:pt idx="1">
                <c:v>184</c:v>
              </c:pt>
              <c:pt idx="2">
                <c:v>15</c:v>
              </c:pt>
              <c:pt idx="3">
                <c:v>39</c:v>
              </c:pt>
              <c:pt idx="4">
                <c:v>211</c:v>
              </c:pt>
              <c:pt idx="5">
                <c:v>60</c:v>
              </c:pt>
              <c:pt idx="6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A8E3-4FA8-8E88-2446F1B80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990218919264309"/>
          <c:y val="5.0266820912788744E-2"/>
          <c:w val="0.33511653739911723"/>
          <c:h val="0.9497331790872112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5287</c:v>
              </c:pt>
              <c:pt idx="1">
                <c:v>1230</c:v>
              </c:pt>
              <c:pt idx="2">
                <c:v>1049</c:v>
              </c:pt>
              <c:pt idx="3">
                <c:v>258</c:v>
              </c:pt>
              <c:pt idx="4">
                <c:v>130</c:v>
              </c:pt>
              <c:pt idx="5">
                <c:v>313</c:v>
              </c:pt>
              <c:pt idx="6">
                <c:v>4928</c:v>
              </c:pt>
              <c:pt idx="7">
                <c:v>101</c:v>
              </c:pt>
              <c:pt idx="8">
                <c:v>330</c:v>
              </c:pt>
              <c:pt idx="9">
                <c:v>199</c:v>
              </c:pt>
              <c:pt idx="10">
                <c:v>387</c:v>
              </c:pt>
              <c:pt idx="11">
                <c:v>139</c:v>
              </c:pt>
              <c:pt idx="12">
                <c:v>2070</c:v>
              </c:pt>
              <c:pt idx="13">
                <c:v>377</c:v>
              </c:pt>
            </c:numLit>
          </c:val>
          <c:extLst>
            <c:ext xmlns:c16="http://schemas.microsoft.com/office/drawing/2014/chart" uri="{C3380CC4-5D6E-409C-BE32-E72D297353CC}">
              <c16:uniqueId val="{00000000-E801-4358-903F-CD97DF918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7D-4292-9434-B3CB4F0C87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7D-4292-9434-B3CB4F0C87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57D-4292-9434-B3CB4F0C87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344</c:v>
                </c:pt>
                <c:pt idx="1">
                  <c:v>50</c:v>
                </c:pt>
                <c:pt idx="2">
                  <c:v>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7D-4292-9434-B3CB4F0C8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749</c:v>
              </c:pt>
              <c:pt idx="1">
                <c:v>125</c:v>
              </c:pt>
              <c:pt idx="2">
                <c:v>585</c:v>
              </c:pt>
              <c:pt idx="3">
                <c:v>173</c:v>
              </c:pt>
              <c:pt idx="4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D428-4E64-937E-F6A5D8332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37</c:v>
              </c:pt>
              <c:pt idx="1">
                <c:v>165</c:v>
              </c:pt>
              <c:pt idx="2">
                <c:v>157</c:v>
              </c:pt>
              <c:pt idx="3">
                <c:v>29</c:v>
              </c:pt>
              <c:pt idx="4">
                <c:v>58</c:v>
              </c:pt>
              <c:pt idx="5">
                <c:v>449</c:v>
              </c:pt>
              <c:pt idx="6">
                <c:v>129</c:v>
              </c:pt>
              <c:pt idx="7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563C-4BF7-9F08-F55B1C8B7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238</c:v>
              </c:pt>
              <c:pt idx="1">
                <c:v>149</c:v>
              </c:pt>
              <c:pt idx="2">
                <c:v>75</c:v>
              </c:pt>
              <c:pt idx="3">
                <c:v>75</c:v>
              </c:pt>
              <c:pt idx="4">
                <c:v>1070</c:v>
              </c:pt>
              <c:pt idx="5">
                <c:v>58</c:v>
              </c:pt>
              <c:pt idx="6">
                <c:v>154</c:v>
              </c:pt>
              <c:pt idx="7">
                <c:v>193</c:v>
              </c:pt>
              <c:pt idx="8">
                <c:v>125</c:v>
              </c:pt>
              <c:pt idx="9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182B-4BC9-BED7-C39FAA996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Falsedades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290</c:v>
              </c:pt>
              <c:pt idx="1">
                <c:v>220</c:v>
              </c:pt>
              <c:pt idx="2">
                <c:v>731</c:v>
              </c:pt>
              <c:pt idx="3">
                <c:v>104</c:v>
              </c:pt>
              <c:pt idx="4">
                <c:v>57</c:v>
              </c:pt>
              <c:pt idx="5">
                <c:v>109</c:v>
              </c:pt>
              <c:pt idx="6">
                <c:v>136</c:v>
              </c:pt>
              <c:pt idx="7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0-E6F7-410B-B128-72C97889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</c:v>
              </c:pt>
              <c:pt idx="2">
                <c:v>24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444-4406-B46A-4BA337E5A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</c:v>
              </c:pt>
              <c:pt idx="1">
                <c:v>1</c:v>
              </c:pt>
              <c:pt idx="2">
                <c:v>21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C7A-4F4B-9C7A-2E0F91581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923-4CD2-9B3D-06AE99315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Administración Pública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9A4-452A-BFF2-EC5EE214C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1864-4AEA-BA29-22D9503C4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</c:v>
              </c:pt>
              <c:pt idx="1">
                <c:v>2</c:v>
              </c:pt>
              <c:pt idx="2">
                <c:v>3</c:v>
              </c:pt>
              <c:pt idx="3">
                <c:v>11</c:v>
              </c:pt>
              <c:pt idx="4">
                <c:v>20</c:v>
              </c:pt>
              <c:pt idx="5">
                <c:v>5</c:v>
              </c:pt>
              <c:pt idx="6">
                <c:v>16</c:v>
              </c:pt>
              <c:pt idx="7">
                <c:v>12</c:v>
              </c:pt>
              <c:pt idx="8">
                <c:v>2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3B6-4C48-816B-252BC85EA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19636971250686688"/>
          <c:w val="0.2892908188456641"/>
          <c:h val="0.669276078862235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0C-40C8-A0CA-AE96F19EF3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0C-40C8-A0CA-AE96F19EF3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667</c:v>
                </c:pt>
                <c:pt idx="1">
                  <c:v>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0C-40C8-A0CA-AE96F19EF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311</c:v>
              </c:pt>
              <c:pt idx="1">
                <c:v>347</c:v>
              </c:pt>
              <c:pt idx="2">
                <c:v>300</c:v>
              </c:pt>
              <c:pt idx="3">
                <c:v>552</c:v>
              </c:pt>
              <c:pt idx="4">
                <c:v>590</c:v>
              </c:pt>
              <c:pt idx="5">
                <c:v>224</c:v>
              </c:pt>
              <c:pt idx="6">
                <c:v>152</c:v>
              </c:pt>
              <c:pt idx="7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0-A010-4FD3-BC26-DE7EE761B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8B-4465-8B77-FE7C1BD5A1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8B-4465-8B77-FE7C1BD5A1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8B-4465-8B77-FE7C1BD5A1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C8B-4465-8B77-FE7C1BD5A124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8B-4465-8B77-FE7C1BD5A1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8</c:v>
                </c:pt>
                <c:pt idx="1">
                  <c:v>21</c:v>
                </c:pt>
                <c:pt idx="2">
                  <c:v>2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8B-4465-8B77-FE7C1BD5A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4E-43A1-A3D4-3992B97BBF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4E-43A1-A3D4-3992B97BBF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4E-43A1-A3D4-3992B97BBF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34E-43A1-A3D4-3992B97BBF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34E-43A1-A3D4-3992B97BBFD4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4E-43A1-A3D4-3992B97BBFD4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E-43A1-A3D4-3992B97BBFD4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4E-43A1-A3D4-3992B97BBF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43</c:v>
                </c:pt>
                <c:pt idx="1">
                  <c:v>2</c:v>
                </c:pt>
                <c:pt idx="2">
                  <c:v>16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4E-43A1-A3D4-3992B97BB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675</c:v>
                </c:pt>
                <c:pt idx="1">
                  <c:v>61</c:v>
                </c:pt>
                <c:pt idx="2">
                  <c:v>13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53-4FDA-9EB4-78EF9E333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118</c:v>
                </c:pt>
                <c:pt idx="1">
                  <c:v>681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9-4452-8ADE-87D722863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347</c:v>
                </c:pt>
                <c:pt idx="1">
                  <c:v>13</c:v>
                </c:pt>
                <c:pt idx="2">
                  <c:v>9</c:v>
                </c:pt>
                <c:pt idx="3">
                  <c:v>250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7-48C9-A15F-56105C898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134</c:v>
                </c:pt>
                <c:pt idx="1">
                  <c:v>212</c:v>
                </c:pt>
                <c:pt idx="2">
                  <c:v>28</c:v>
                </c:pt>
                <c:pt idx="3">
                  <c:v>12</c:v>
                </c:pt>
                <c:pt idx="4">
                  <c:v>106</c:v>
                </c:pt>
                <c:pt idx="5">
                  <c:v>313</c:v>
                </c:pt>
                <c:pt idx="6">
                  <c:v>0</c:v>
                </c:pt>
                <c:pt idx="7">
                  <c:v>0</c:v>
                </c:pt>
                <c:pt idx="8">
                  <c:v>7</c:v>
                </c:pt>
                <c:pt idx="9">
                  <c:v>2</c:v>
                </c:pt>
                <c:pt idx="10">
                  <c:v>2</c:v>
                </c:pt>
                <c:pt idx="11">
                  <c:v>5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D-46C7-AD05-B64FCB5A2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7E-4416-8F8F-32328E2BF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83</c:v>
              </c:pt>
              <c:pt idx="2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0-D032-4D15-A879-C44EF8ABC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39</c:v>
              </c:pt>
              <c:pt idx="1">
                <c:v>17</c:v>
              </c:pt>
              <c:pt idx="2">
                <c:v>116</c:v>
              </c:pt>
              <c:pt idx="3">
                <c:v>55</c:v>
              </c:pt>
              <c:pt idx="4">
                <c:v>32</c:v>
              </c:pt>
              <c:pt idx="5">
                <c:v>8</c:v>
              </c:pt>
              <c:pt idx="6">
                <c:v>21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DB4-4258-9BEE-405412EA9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F1-4BC2-9E29-381559A687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F1-4BC2-9E29-381559A687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962</c:v>
                </c:pt>
                <c:pt idx="1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1-4BC2-9E29-381559A68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Odio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</c:v>
              </c:pt>
              <c:pt idx="1">
                <c:v>33</c:v>
              </c:pt>
              <c:pt idx="2">
                <c:v>16</c:v>
              </c:pt>
              <c:pt idx="3">
                <c:v>14</c:v>
              </c:pt>
              <c:pt idx="4">
                <c:v>20</c:v>
              </c:pt>
              <c:pt idx="5">
                <c:v>17</c:v>
              </c:pt>
              <c:pt idx="6">
                <c:v>20</c:v>
              </c:pt>
              <c:pt idx="7">
                <c:v>2</c:v>
              </c:pt>
              <c:pt idx="8">
                <c:v>2</c:v>
              </c:pt>
              <c:pt idx="9">
                <c:v>1</c:v>
              </c:pt>
              <c:pt idx="10">
                <c:v>9</c:v>
              </c:pt>
              <c:pt idx="11">
                <c:v>14</c:v>
              </c:pt>
              <c:pt idx="12">
                <c:v>4</c:v>
              </c:pt>
              <c:pt idx="13">
                <c:v>12</c:v>
              </c:pt>
              <c:pt idx="14">
                <c:v>5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8A9-47E4-B2C3-FFAF3D4E7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7E-43AD-B603-4BD9FC820D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7E-43AD-B603-4BD9FC820D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30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7E-43AD-B603-4BD9FC820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41-41E5-97FC-361577B466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41-41E5-97FC-361577B466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41-41E5-97FC-361577B466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F41-41E5-97FC-361577B466E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30</c:v>
                </c:pt>
                <c:pt idx="1">
                  <c:v>46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41-41E5-97FC-361577B466E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306</c:v>
              </c:pt>
              <c:pt idx="1">
                <c:v>40</c:v>
              </c:pt>
              <c:pt idx="2">
                <c:v>1</c:v>
              </c:pt>
              <c:pt idx="3">
                <c:v>3</c:v>
              </c:pt>
              <c:pt idx="4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DE0B-4851-AA80-3F71B7C2C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45</c:v>
              </c:pt>
              <c:pt idx="1">
                <c:v>9</c:v>
              </c:pt>
              <c:pt idx="2">
                <c:v>2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715-48EE-9795-679CA8D38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Persona vulnerable que conviva con el agresor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</c:v>
              </c:pt>
              <c:pt idx="1">
                <c:v>1</c:v>
              </c:pt>
              <c:pt idx="2">
                <c:v>5</c:v>
              </c:pt>
              <c:pt idx="3">
                <c:v>6</c:v>
              </c:pt>
              <c:pt idx="4">
                <c:v>18</c:v>
              </c:pt>
              <c:pt idx="5">
                <c:v>11</c:v>
              </c:pt>
              <c:pt idx="6">
                <c:v>2</c:v>
              </c:pt>
              <c:pt idx="7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221-4E8E-A2F6-80BA93AB5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5F5-4870-920E-80DD24E1F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85-4C2F-8EC1-7C9DE622B4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85-4C2F-8EC1-7C9DE622B4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22</c:v>
                </c:pt>
                <c:pt idx="1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85-4C2F-8EC1-7C9DE622B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92-4141-A1B7-3745FEC450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92-4141-A1B7-3745FEC450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92-4141-A1B7-3745FEC450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92-4141-A1B7-3745FEC4502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2-4141-A1B7-3745FEC450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319</c:v>
                </c:pt>
                <c:pt idx="1">
                  <c:v>267</c:v>
                </c:pt>
                <c:pt idx="2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92-4141-A1B7-3745FEC45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925</c:v>
              </c:pt>
              <c:pt idx="1">
                <c:v>73</c:v>
              </c:pt>
              <c:pt idx="2">
                <c:v>6</c:v>
              </c:pt>
              <c:pt idx="3">
                <c:v>9</c:v>
              </c:pt>
              <c:pt idx="4">
                <c:v>1</c:v>
              </c:pt>
              <c:pt idx="5">
                <c:v>201</c:v>
              </c:pt>
            </c:numLit>
          </c:val>
          <c:extLst>
            <c:ext xmlns:c16="http://schemas.microsoft.com/office/drawing/2014/chart" uri="{C3380CC4-5D6E-409C-BE32-E72D297353CC}">
              <c16:uniqueId val="{00000000-EFB9-4178-B93D-3BC7DF0C4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80-4D52-B3C0-21671B64E0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80-4D52-B3C0-21671B64E0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937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80-4D52-B3C0-21671B64E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176</c:v>
              </c:pt>
              <c:pt idx="1">
                <c:v>128</c:v>
              </c:pt>
              <c:pt idx="2">
                <c:v>2</c:v>
              </c:pt>
              <c:pt idx="3">
                <c:v>5</c:v>
              </c:pt>
              <c:pt idx="4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F867-48E7-AE45-19663271F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654-4F31-8665-1B9365855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448E-4903-83C5-B812498E8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AAA9-4E56-8221-D18163A8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60D-4B3E-AB87-4471594B5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AAA-4AC3-9F06-AEDD9AFBC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9DD-4773-98BA-666B93A03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213</c:v>
              </c:pt>
              <c:pt idx="2">
                <c:v>10</c:v>
              </c:pt>
              <c:pt idx="3">
                <c:v>13</c:v>
              </c:pt>
              <c:pt idx="4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4376-4FE2-9E1E-6596583AF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18-487A-95A1-57DCAC2BB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18-487A-95A1-57DCAC2BBB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18-487A-95A1-57DCAC2BB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340</c:v>
              </c:pt>
              <c:pt idx="2">
                <c:v>5</c:v>
              </c:pt>
              <c:pt idx="3">
                <c:v>10</c:v>
              </c:pt>
              <c:pt idx="4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0-7F45-491E-A34B-DA38D79A1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209</c:v>
              </c:pt>
              <c:pt idx="2">
                <c:v>6</c:v>
              </c:pt>
              <c:pt idx="3">
                <c:v>226</c:v>
              </c:pt>
            </c:numLit>
          </c:val>
          <c:extLst>
            <c:ext xmlns:c16="http://schemas.microsoft.com/office/drawing/2014/chart" uri="{C3380CC4-5D6E-409C-BE32-E72D297353CC}">
              <c16:uniqueId val="{00000000-7908-47B5-B534-E25543F2C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78</c:v>
              </c:pt>
              <c:pt idx="2">
                <c:v>13</c:v>
              </c:pt>
              <c:pt idx="3">
                <c:v>7</c:v>
              </c:pt>
              <c:pt idx="4">
                <c:v>52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2E6-486F-AA09-037C600C4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41</c:v>
              </c:pt>
              <c:pt idx="2">
                <c:v>10</c:v>
              </c:pt>
              <c:pt idx="3">
                <c:v>4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E922-4614-8B28-A6393A169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a velocidad con exceso reglamentario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F4C-4A00-9A2D-BEC9B1FD2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259</c:v>
              </c:pt>
              <c:pt idx="2">
                <c:v>4</c:v>
              </c:pt>
              <c:pt idx="3">
                <c:v>1</c:v>
              </c:pt>
              <c:pt idx="4">
                <c:v>17</c:v>
              </c:pt>
              <c:pt idx="5">
                <c:v>298</c:v>
              </c:pt>
            </c:numLit>
          </c:val>
          <c:extLst>
            <c:ext xmlns:c16="http://schemas.microsoft.com/office/drawing/2014/chart" uri="{C3380CC4-5D6E-409C-BE32-E72D297353CC}">
              <c16:uniqueId val="{00000000-4CDC-461D-8A16-8DEAFA484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530-4CFA-AE17-29149571D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73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E429-4D18-8CBD-7820533FE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BD90-418D-8492-ECF7F18A0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A2-4EE7-97C4-129332AF1B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A2-4EE7-97C4-129332AF1B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46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A2-4EE7-97C4-129332AF1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1B-44C0-9980-BF0CE7D64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1B-44C0-9980-BF0CE7D649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1B-44C0-9980-BF0CE7D6496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84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1B-44C0-9980-BF0CE7D64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1C-4A7B-99B5-1D99AA1AAB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1C-4A7B-99B5-1D99AA1AAB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431</c:v>
                </c:pt>
                <c:pt idx="1">
                  <c:v>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1C-4A7B-99B5-1D99AA1AA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BE6A4E5-F520-4E65-88D4-CA956A9FF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AB2F50E-2331-45BA-9017-DA5C7C011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558E5CF-3BCC-47AF-8FD7-621C8D8C8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940B83B2-905B-43A8-9C18-66590EA1E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4079489-E4AD-47A4-87B3-D6E8BAC1A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BC90954-5C50-4DBC-8664-3AC38A07D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FB6F1C11-4356-40C5-B415-34788EEC5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F700F00-F288-4512-8029-0A18EA4EF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7D20861-3D61-4D61-81E5-54A5ED98D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34F0956-F556-4B4C-88CA-625B91F0A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0B91DE1-C162-46F3-960B-942B10A75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3D65ECA-EA7F-40FE-A64A-95C9D0ED2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8E94EB7-7B0B-418C-9BDA-AC2B7D4C72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215900</xdr:colOff>
      <xdr:row>6</xdr:row>
      <xdr:rowOff>234950</xdr:rowOff>
    </xdr:from>
    <xdr:to>
      <xdr:col>21</xdr:col>
      <xdr:colOff>469900</xdr:colOff>
      <xdr:row>18</xdr:row>
      <xdr:rowOff>66675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89C7B32-110E-F0F4-0DF6-0B84AA5699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57150</xdr:colOff>
      <xdr:row>7</xdr:row>
      <xdr:rowOff>101600</xdr:rowOff>
    </xdr:from>
    <xdr:to>
      <xdr:col>54</xdr:col>
      <xdr:colOff>53975</xdr:colOff>
      <xdr:row>16</xdr:row>
      <xdr:rowOff>142875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733A86F-C5A9-A324-894C-66D47AE059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88900</xdr:colOff>
      <xdr:row>7</xdr:row>
      <xdr:rowOff>66675</xdr:rowOff>
    </xdr:from>
    <xdr:to>
      <xdr:col>59</xdr:col>
      <xdr:colOff>561975</xdr:colOff>
      <xdr:row>16</xdr:row>
      <xdr:rowOff>107950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924EC8E-8735-857D-989D-F83859FE3B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203200</xdr:colOff>
      <xdr:row>7</xdr:row>
      <xdr:rowOff>111125</xdr:rowOff>
    </xdr:from>
    <xdr:to>
      <xdr:col>72</xdr:col>
      <xdr:colOff>142875</xdr:colOff>
      <xdr:row>18</xdr:row>
      <xdr:rowOff>79375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1ABE766-72F6-2C25-2563-5342F350C4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1270000</xdr:colOff>
      <xdr:row>23</xdr:row>
      <xdr:rowOff>44450</xdr:rowOff>
    </xdr:from>
    <xdr:to>
      <xdr:col>71</xdr:col>
      <xdr:colOff>384175</xdr:colOff>
      <xdr:row>35</xdr:row>
      <xdr:rowOff>120650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1FF65DD-5F5C-E2E8-F61C-34D366C27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46005DA-EA7E-ABF6-77CA-E305202399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258D65F-DF6E-DFA7-9C86-0AEB551BFE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FEA54BE-246C-6A54-F64D-1BB158B920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44450</xdr:rowOff>
    </xdr:from>
    <xdr:to>
      <xdr:col>19</xdr:col>
      <xdr:colOff>2578100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48FFEF4-0548-31D6-3217-9492F86686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254000</xdr:colOff>
      <xdr:row>3</xdr:row>
      <xdr:rowOff>44450</xdr:rowOff>
    </xdr:from>
    <xdr:to>
      <xdr:col>24</xdr:col>
      <xdr:colOff>3016250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7F190B7-1964-406D-8BE8-FFCEF1F8B4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206375</xdr:colOff>
      <xdr:row>3</xdr:row>
      <xdr:rowOff>44450</xdr:rowOff>
    </xdr:from>
    <xdr:to>
      <xdr:col>29</xdr:col>
      <xdr:colOff>2968625</xdr:colOff>
      <xdr:row>20</xdr:row>
      <xdr:rowOff>63500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01D0771-0E5E-5733-7C58-0AEA5041B1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123825</xdr:colOff>
      <xdr:row>3</xdr:row>
      <xdr:rowOff>53975</xdr:rowOff>
    </xdr:from>
    <xdr:to>
      <xdr:col>34</xdr:col>
      <xdr:colOff>2886075</xdr:colOff>
      <xdr:row>20</xdr:row>
      <xdr:rowOff>73025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107FEF5-14F9-F009-C6CA-D0C7FAA506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111125</xdr:colOff>
      <xdr:row>3</xdr:row>
      <xdr:rowOff>149225</xdr:rowOff>
    </xdr:from>
    <xdr:to>
      <xdr:col>39</xdr:col>
      <xdr:colOff>2873375</xdr:colOff>
      <xdr:row>21</xdr:row>
      <xdr:rowOff>15875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18E7AB2-BDB1-CD94-CA4F-CC7CA699DF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117475</xdr:colOff>
      <xdr:row>2</xdr:row>
      <xdr:rowOff>120650</xdr:rowOff>
    </xdr:from>
    <xdr:to>
      <xdr:col>44</xdr:col>
      <xdr:colOff>2879725</xdr:colOff>
      <xdr:row>19</xdr:row>
      <xdr:rowOff>139700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57FD136-AE3F-BEEA-96F5-C174F50AF9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25400</xdr:colOff>
      <xdr:row>3</xdr:row>
      <xdr:rowOff>15875</xdr:rowOff>
    </xdr:from>
    <xdr:to>
      <xdr:col>49</xdr:col>
      <xdr:colOff>2616200</xdr:colOff>
      <xdr:row>20</xdr:row>
      <xdr:rowOff>34925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DA66E03-CFDE-840E-A6E1-AC5CFBD200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57150</xdr:colOff>
      <xdr:row>3</xdr:row>
      <xdr:rowOff>130175</xdr:rowOff>
    </xdr:from>
    <xdr:to>
      <xdr:col>54</xdr:col>
      <xdr:colOff>2819400</xdr:colOff>
      <xdr:row>20</xdr:row>
      <xdr:rowOff>149225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8209FFA-06AC-FD5E-7A33-3F6FCF00C3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393700</xdr:colOff>
      <xdr:row>2</xdr:row>
      <xdr:rowOff>44450</xdr:rowOff>
    </xdr:from>
    <xdr:to>
      <xdr:col>59</xdr:col>
      <xdr:colOff>3184525</xdr:colOff>
      <xdr:row>19</xdr:row>
      <xdr:rowOff>63500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2E4EE5E1-B28E-6A52-1068-6C7DE4F094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FF50D3-C5DC-41E7-B9DB-C37E65734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18AEF43-4DC0-427B-AFB2-68057BBDC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D50589C-CE39-4A3A-B20C-7ED1760CA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C0A9B2C-F21A-4863-AACB-A05B2B4E5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FBFF6F5-066C-4EBD-964A-10BA91814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6466A8-32A9-48A2-A2A9-C9A6894DD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6353DD2-3073-41A4-9C3A-7D46F636A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47336</xdr:colOff>
      <xdr:row>8</xdr:row>
      <xdr:rowOff>138546</xdr:rowOff>
    </xdr:from>
    <xdr:to>
      <xdr:col>14</xdr:col>
      <xdr:colOff>614795</xdr:colOff>
      <xdr:row>19</xdr:row>
      <xdr:rowOff>41564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681B11FD-923C-88E1-D1C2-86B588F5A8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633269</xdr:colOff>
      <xdr:row>6</xdr:row>
      <xdr:rowOff>114300</xdr:rowOff>
    </xdr:from>
    <xdr:to>
      <xdr:col>29</xdr:col>
      <xdr:colOff>256887</xdr:colOff>
      <xdr:row>25</xdr:row>
      <xdr:rowOff>18473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58760E61-6F53-0991-0B3A-FE012BAD50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553604</xdr:colOff>
      <xdr:row>11</xdr:row>
      <xdr:rowOff>188769</xdr:rowOff>
    </xdr:from>
    <xdr:to>
      <xdr:col>44</xdr:col>
      <xdr:colOff>204354</xdr:colOff>
      <xdr:row>35</xdr:row>
      <xdr:rowOff>84859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8F5B39BE-DFC6-5DB0-7790-1C5A679D22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43C9D2C-9D42-4662-A523-DE208187C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02F68EA-1655-4B2A-8A7B-5C920E884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E3E0DBC-7E80-B64D-C53F-CA313B5AE5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631349A-237E-A7BC-3007-5E77A1EBCB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19050</xdr:colOff>
      <xdr:row>2</xdr:row>
      <xdr:rowOff>152400</xdr:rowOff>
    </xdr:from>
    <xdr:to>
      <xdr:col>22</xdr:col>
      <xdr:colOff>2609850</xdr:colOff>
      <xdr:row>22</xdr:row>
      <xdr:rowOff>34925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457A5C9-27B6-0129-57B0-FC4F1B2780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127000</xdr:colOff>
      <xdr:row>3</xdr:row>
      <xdr:rowOff>9525</xdr:rowOff>
    </xdr:from>
    <xdr:to>
      <xdr:col>35</xdr:col>
      <xdr:colOff>311150</xdr:colOff>
      <xdr:row>22</xdr:row>
      <xdr:rowOff>53975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BAA5E22E-893A-485C-2FA3-C6D0C05331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41C2114-75A3-4757-AFFC-6554F539E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4386D8D-3935-4CF3-9356-5567B4285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8E91722-43BF-852B-F198-03FD5296D0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152400</xdr:colOff>
      <xdr:row>3</xdr:row>
      <xdr:rowOff>47625</xdr:rowOff>
    </xdr:from>
    <xdr:to>
      <xdr:col>17</xdr:col>
      <xdr:colOff>2743200</xdr:colOff>
      <xdr:row>22</xdr:row>
      <xdr:rowOff>92075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03C9312-411A-6BE3-2741-2EA8227B68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73025</xdr:colOff>
      <xdr:row>3</xdr:row>
      <xdr:rowOff>9525</xdr:rowOff>
    </xdr:from>
    <xdr:to>
      <xdr:col>35</xdr:col>
      <xdr:colOff>257175</xdr:colOff>
      <xdr:row>22</xdr:row>
      <xdr:rowOff>53975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F796B23-55EB-5A27-1148-FCD10A38DD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24AA467-5AF0-4797-BBA5-6336B5BCE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5429AE7-2DE4-47BA-931C-9275C2837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42BA158-0659-4B88-9A81-FE5AF8B473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DB686C2-6F32-E893-9040-1F826C38C4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7B73786-23CE-1FDB-A914-64D3D4A826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3568700</xdr:colOff>
      <xdr:row>3</xdr:row>
      <xdr:rowOff>38100</xdr:rowOff>
    </xdr:from>
    <xdr:to>
      <xdr:col>19</xdr:col>
      <xdr:colOff>2520950</xdr:colOff>
      <xdr:row>19</xdr:row>
      <xdr:rowOff>95250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3552D84-BABB-2E7D-F5D5-6BC1B198A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3517900</xdr:colOff>
      <xdr:row>3</xdr:row>
      <xdr:rowOff>19050</xdr:rowOff>
    </xdr:from>
    <xdr:to>
      <xdr:col>24</xdr:col>
      <xdr:colOff>2470150</xdr:colOff>
      <xdr:row>19</xdr:row>
      <xdr:rowOff>76200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6C358AAF-AB8B-AFAF-1F1D-DB7C795C2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50D71B2-CDE1-02BD-92B1-7A4A0722AD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2D88E9F-6354-5793-2BD2-21FD386DBD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262A4E4-3262-ECA8-672E-5F569E2193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3606800</xdr:colOff>
      <xdr:row>3</xdr:row>
      <xdr:rowOff>95250</xdr:rowOff>
    </xdr:from>
    <xdr:to>
      <xdr:col>19</xdr:col>
      <xdr:colOff>2559050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EC6DAEE-28CF-C03C-655C-1CEA4E8D9A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95250</xdr:colOff>
      <xdr:row>3</xdr:row>
      <xdr:rowOff>95250</xdr:rowOff>
    </xdr:from>
    <xdr:to>
      <xdr:col>24</xdr:col>
      <xdr:colOff>2676525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5F112E0-2687-07AD-B741-6A3A15D835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3556000</xdr:colOff>
      <xdr:row>3</xdr:row>
      <xdr:rowOff>95250</xdr:rowOff>
    </xdr:from>
    <xdr:to>
      <xdr:col>49</xdr:col>
      <xdr:colOff>2546350</xdr:colOff>
      <xdr:row>19</xdr:row>
      <xdr:rowOff>152400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0A7112BC-8AFE-0B70-E177-1251EE2C7F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54</xdr:col>
      <xdr:colOff>3568700</xdr:colOff>
      <xdr:row>3</xdr:row>
      <xdr:rowOff>66675</xdr:rowOff>
    </xdr:from>
    <xdr:to>
      <xdr:col>59</xdr:col>
      <xdr:colOff>2559050</xdr:colOff>
      <xdr:row>19</xdr:row>
      <xdr:rowOff>123825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F438AEA2-EBF8-F283-467C-F4FFCD58D9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5A06C37-75B4-0D59-FAE0-F1CDF8566F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2DFCD6D-2CFF-4A8E-E8F4-B470EB4875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DFA1B7D-7B90-2861-C520-F21C1DF98F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10" bestFit="1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1rPx4VILmqDrdngOl9vqyJBzBGrQ5JHncBKHw3M37/ZjOMk7IRvwrx1f9kiM7UzJ3uE0FQgw29BpTmbusluaUA==" saltValue="VeL0DSRYAQY9U9LNY7N5t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3.4257812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2</v>
      </c>
      <c r="D5" s="12">
        <v>0</v>
      </c>
      <c r="E5" s="21">
        <v>2</v>
      </c>
    </row>
    <row r="6" spans="1:5" x14ac:dyDescent="0.25">
      <c r="A6" s="20" t="s">
        <v>1205</v>
      </c>
      <c r="B6" s="15"/>
      <c r="C6" s="12">
        <v>0</v>
      </c>
      <c r="D6" s="12">
        <v>0</v>
      </c>
      <c r="E6" s="21">
        <v>0</v>
      </c>
    </row>
    <row r="7" spans="1:5" x14ac:dyDescent="0.25">
      <c r="A7" s="20" t="s">
        <v>1206</v>
      </c>
      <c r="B7" s="15"/>
      <c r="C7" s="12">
        <v>1</v>
      </c>
      <c r="D7" s="12">
        <v>0</v>
      </c>
      <c r="E7" s="21">
        <v>1</v>
      </c>
    </row>
    <row r="8" spans="1:5" x14ac:dyDescent="0.25">
      <c r="A8" s="20" t="s">
        <v>1207</v>
      </c>
      <c r="B8" s="15"/>
      <c r="C8" s="12">
        <v>1</v>
      </c>
      <c r="D8" s="12">
        <v>0</v>
      </c>
      <c r="E8" s="21">
        <v>1</v>
      </c>
    </row>
    <row r="9" spans="1:5" x14ac:dyDescent="0.25">
      <c r="A9" s="20" t="s">
        <v>615</v>
      </c>
      <c r="B9" s="15"/>
      <c r="C9" s="12">
        <v>0</v>
      </c>
      <c r="D9" s="12">
        <v>0</v>
      </c>
      <c r="E9" s="21">
        <v>0</v>
      </c>
    </row>
    <row r="10" spans="1:5" x14ac:dyDescent="0.25">
      <c r="A10" s="20" t="s">
        <v>1208</v>
      </c>
      <c r="B10" s="15"/>
      <c r="C10" s="12">
        <v>1</v>
      </c>
      <c r="D10" s="12">
        <v>0</v>
      </c>
      <c r="E10" s="21">
        <v>1</v>
      </c>
    </row>
    <row r="11" spans="1:5" x14ac:dyDescent="0.25">
      <c r="A11" s="201" t="s">
        <v>956</v>
      </c>
      <c r="B11" s="202"/>
      <c r="C11" s="28">
        <v>5</v>
      </c>
      <c r="D11" s="28">
        <v>0</v>
      </c>
      <c r="E11" s="28">
        <v>5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>
        <v>0</v>
      </c>
    </row>
    <row r="15" spans="1:5" x14ac:dyDescent="0.25">
      <c r="A15" s="20" t="s">
        <v>1211</v>
      </c>
      <c r="B15" s="15"/>
      <c r="C15" s="21">
        <v>0</v>
      </c>
    </row>
    <row r="16" spans="1:5" x14ac:dyDescent="0.25">
      <c r="A16" s="20" t="s">
        <v>1212</v>
      </c>
      <c r="B16" s="15"/>
      <c r="C16" s="21">
        <v>0</v>
      </c>
    </row>
    <row r="17" spans="1:3" x14ac:dyDescent="0.25">
      <c r="A17" s="201" t="s">
        <v>956</v>
      </c>
      <c r="B17" s="202"/>
      <c r="C17" s="28">
        <v>0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1">
        <v>18</v>
      </c>
    </row>
    <row r="22" spans="1:3" x14ac:dyDescent="0.25">
      <c r="A22" s="20" t="s">
        <v>1205</v>
      </c>
      <c r="B22" s="15"/>
      <c r="C22" s="21">
        <v>9</v>
      </c>
    </row>
    <row r="23" spans="1:3" x14ac:dyDescent="0.25">
      <c r="A23" s="20" t="s">
        <v>1206</v>
      </c>
      <c r="B23" s="15"/>
      <c r="C23" s="21">
        <v>7</v>
      </c>
    </row>
    <row r="24" spans="1:3" x14ac:dyDescent="0.25">
      <c r="A24" s="20" t="s">
        <v>1207</v>
      </c>
      <c r="B24" s="15"/>
      <c r="C24" s="21">
        <v>9</v>
      </c>
    </row>
    <row r="25" spans="1:3" x14ac:dyDescent="0.25">
      <c r="A25" s="20" t="s">
        <v>615</v>
      </c>
      <c r="B25" s="15"/>
      <c r="C25" s="21">
        <v>9</v>
      </c>
    </row>
    <row r="26" spans="1:3" x14ac:dyDescent="0.25">
      <c r="A26" s="20" t="s">
        <v>1208</v>
      </c>
      <c r="B26" s="15"/>
      <c r="C26" s="21">
        <v>23</v>
      </c>
    </row>
    <row r="27" spans="1:3" x14ac:dyDescent="0.25">
      <c r="A27" s="201" t="s">
        <v>956</v>
      </c>
      <c r="B27" s="202"/>
      <c r="C27" s="28">
        <v>75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1">
        <v>1</v>
      </c>
    </row>
    <row r="32" spans="1:3" x14ac:dyDescent="0.25">
      <c r="A32" s="20" t="s">
        <v>1049</v>
      </c>
      <c r="B32" s="15"/>
      <c r="C32" s="21">
        <v>0</v>
      </c>
    </row>
    <row r="33" spans="1:3" x14ac:dyDescent="0.25">
      <c r="A33" s="20" t="s">
        <v>1214</v>
      </c>
      <c r="B33" s="15"/>
      <c r="C33" s="21">
        <v>73</v>
      </c>
    </row>
    <row r="34" spans="1:3" x14ac:dyDescent="0.25">
      <c r="A34" s="20" t="s">
        <v>1147</v>
      </c>
      <c r="B34" s="15"/>
      <c r="C34" s="21">
        <v>1</v>
      </c>
    </row>
    <row r="35" spans="1:3" x14ac:dyDescent="0.25">
      <c r="A35" s="20" t="s">
        <v>1215</v>
      </c>
      <c r="B35" s="15"/>
      <c r="C35" s="21">
        <v>4</v>
      </c>
    </row>
    <row r="36" spans="1:3" x14ac:dyDescent="0.25">
      <c r="A36" s="20" t="s">
        <v>1051</v>
      </c>
      <c r="B36" s="15"/>
      <c r="C36" s="21">
        <v>0</v>
      </c>
    </row>
    <row r="37" spans="1:3" x14ac:dyDescent="0.25">
      <c r="A37" s="20" t="s">
        <v>1052</v>
      </c>
      <c r="B37" s="15"/>
      <c r="C37" s="21">
        <v>0</v>
      </c>
    </row>
    <row r="38" spans="1:3" x14ac:dyDescent="0.25">
      <c r="A38" s="20" t="s">
        <v>1110</v>
      </c>
      <c r="B38" s="15"/>
      <c r="C38" s="21">
        <v>0</v>
      </c>
    </row>
    <row r="39" spans="1:3" x14ac:dyDescent="0.25">
      <c r="A39" s="20" t="s">
        <v>1111</v>
      </c>
      <c r="B39" s="15"/>
      <c r="C39" s="21">
        <v>0</v>
      </c>
    </row>
    <row r="40" spans="1:3" x14ac:dyDescent="0.25">
      <c r="A40" s="201" t="s">
        <v>956</v>
      </c>
      <c r="B40" s="202"/>
      <c r="C40" s="28">
        <v>79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1">
        <v>1</v>
      </c>
    </row>
    <row r="45" spans="1:3" x14ac:dyDescent="0.25">
      <c r="A45" s="20" t="s">
        <v>1205</v>
      </c>
      <c r="B45" s="15"/>
      <c r="C45" s="21">
        <v>1</v>
      </c>
    </row>
    <row r="46" spans="1:3" x14ac:dyDescent="0.25">
      <c r="A46" s="20" t="s">
        <v>1206</v>
      </c>
      <c r="B46" s="15"/>
      <c r="C46" s="21">
        <v>2</v>
      </c>
    </row>
    <row r="47" spans="1:3" x14ac:dyDescent="0.25">
      <c r="A47" s="20" t="s">
        <v>1207</v>
      </c>
      <c r="B47" s="15"/>
      <c r="C47" s="21">
        <v>1</v>
      </c>
    </row>
    <row r="48" spans="1:3" x14ac:dyDescent="0.25">
      <c r="A48" s="20" t="s">
        <v>615</v>
      </c>
      <c r="B48" s="15"/>
      <c r="C48" s="21">
        <v>0</v>
      </c>
    </row>
    <row r="49" spans="1:3" x14ac:dyDescent="0.25">
      <c r="A49" s="20" t="s">
        <v>1208</v>
      </c>
      <c r="B49" s="15"/>
      <c r="C49" s="21">
        <v>1</v>
      </c>
    </row>
    <row r="50" spans="1:3" x14ac:dyDescent="0.25">
      <c r="A50" s="201" t="s">
        <v>956</v>
      </c>
      <c r="B50" s="202"/>
      <c r="C50" s="28">
        <v>6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1204</v>
      </c>
      <c r="B53" s="11" t="s">
        <v>79</v>
      </c>
      <c r="C53" s="21">
        <v>0</v>
      </c>
    </row>
    <row r="54" spans="1:3" x14ac:dyDescent="0.25">
      <c r="A54" s="189"/>
      <c r="B54" s="11" t="s">
        <v>82</v>
      </c>
      <c r="C54" s="21">
        <v>0</v>
      </c>
    </row>
    <row r="55" spans="1:3" x14ac:dyDescent="0.25">
      <c r="A55" s="187" t="s">
        <v>1205</v>
      </c>
      <c r="B55" s="11" t="s">
        <v>79</v>
      </c>
      <c r="C55" s="21">
        <v>0</v>
      </c>
    </row>
    <row r="56" spans="1:3" x14ac:dyDescent="0.25">
      <c r="A56" s="189"/>
      <c r="B56" s="11" t="s">
        <v>82</v>
      </c>
      <c r="C56" s="21">
        <v>0</v>
      </c>
    </row>
    <row r="57" spans="1:3" x14ac:dyDescent="0.25">
      <c r="A57" s="187" t="s">
        <v>1206</v>
      </c>
      <c r="B57" s="11" t="s">
        <v>79</v>
      </c>
      <c r="C57" s="21">
        <v>0</v>
      </c>
    </row>
    <row r="58" spans="1:3" x14ac:dyDescent="0.25">
      <c r="A58" s="189"/>
      <c r="B58" s="11" t="s">
        <v>82</v>
      </c>
      <c r="C58" s="21">
        <v>0</v>
      </c>
    </row>
    <row r="59" spans="1:3" x14ac:dyDescent="0.25">
      <c r="A59" s="187" t="s">
        <v>1207</v>
      </c>
      <c r="B59" s="11" t="s">
        <v>79</v>
      </c>
      <c r="C59" s="21">
        <v>2</v>
      </c>
    </row>
    <row r="60" spans="1:3" x14ac:dyDescent="0.25">
      <c r="A60" s="189"/>
      <c r="B60" s="11" t="s">
        <v>82</v>
      </c>
      <c r="C60" s="21">
        <v>0</v>
      </c>
    </row>
    <row r="61" spans="1:3" x14ac:dyDescent="0.25">
      <c r="A61" s="187" t="s">
        <v>615</v>
      </c>
      <c r="B61" s="11" t="s">
        <v>79</v>
      </c>
      <c r="C61" s="21">
        <v>0</v>
      </c>
    </row>
    <row r="62" spans="1:3" x14ac:dyDescent="0.25">
      <c r="A62" s="189"/>
      <c r="B62" s="11" t="s">
        <v>82</v>
      </c>
      <c r="C62" s="21">
        <v>0</v>
      </c>
    </row>
    <row r="63" spans="1:3" x14ac:dyDescent="0.25">
      <c r="A63" s="187" t="s">
        <v>1208</v>
      </c>
      <c r="B63" s="11" t="s">
        <v>79</v>
      </c>
      <c r="C63" s="21">
        <v>3</v>
      </c>
    </row>
    <row r="64" spans="1:3" x14ac:dyDescent="0.25">
      <c r="A64" s="189"/>
      <c r="B64" s="11" t="s">
        <v>82</v>
      </c>
      <c r="C64" s="21">
        <v>0</v>
      </c>
    </row>
    <row r="65" spans="1:3" x14ac:dyDescent="0.25">
      <c r="A65" s="201" t="s">
        <v>956</v>
      </c>
      <c r="B65" s="202"/>
      <c r="C65" s="28">
        <v>5</v>
      </c>
    </row>
    <row r="66" spans="1:3" x14ac:dyDescent="0.25">
      <c r="A66" s="17"/>
    </row>
  </sheetData>
  <sheetProtection algorithmName="SHA-512" hashValue="LQesFnZf0UT30nOJIy+eyO+TnbQFEt1IB9JsfTDRoadm6SaHFee+YVcyJwupuhFkhz7NPspGgt/AMQ5ArsFsoA==" saltValue="ZM4Bk7fBg56ZlLOUKmDtn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2" t="s">
        <v>1220</v>
      </c>
      <c r="D4" s="22" t="s">
        <v>65</v>
      </c>
      <c r="E4" s="22" t="s">
        <v>1057</v>
      </c>
      <c r="F4" s="22" t="s">
        <v>1221</v>
      </c>
    </row>
    <row r="5" spans="1:6" ht="22.5" x14ac:dyDescent="0.25">
      <c r="A5" s="190" t="s">
        <v>1222</v>
      </c>
      <c r="B5" s="32" t="s">
        <v>1223</v>
      </c>
      <c r="C5" s="12">
        <v>7</v>
      </c>
      <c r="D5" s="12">
        <v>1</v>
      </c>
      <c r="E5" s="12">
        <v>0</v>
      </c>
      <c r="F5" s="21">
        <v>0</v>
      </c>
    </row>
    <row r="6" spans="1:6" x14ac:dyDescent="0.25">
      <c r="A6" s="192"/>
      <c r="B6" s="32" t="s">
        <v>1224</v>
      </c>
      <c r="C6" s="12">
        <v>5</v>
      </c>
      <c r="D6" s="12">
        <v>2</v>
      </c>
      <c r="E6" s="12">
        <v>0</v>
      </c>
      <c r="F6" s="21">
        <v>1</v>
      </c>
    </row>
    <row r="7" spans="1:6" x14ac:dyDescent="0.25">
      <c r="A7" s="10" t="s">
        <v>1225</v>
      </c>
      <c r="B7" s="32" t="s">
        <v>1226</v>
      </c>
      <c r="C7" s="12">
        <v>0</v>
      </c>
      <c r="D7" s="12">
        <v>0</v>
      </c>
      <c r="E7" s="12">
        <v>0</v>
      </c>
      <c r="F7" s="21">
        <v>0</v>
      </c>
    </row>
    <row r="8" spans="1:6" ht="22.5" x14ac:dyDescent="0.25">
      <c r="A8" s="190" t="s">
        <v>1227</v>
      </c>
      <c r="B8" s="32" t="s">
        <v>1228</v>
      </c>
      <c r="C8" s="12">
        <v>6</v>
      </c>
      <c r="D8" s="12">
        <v>4</v>
      </c>
      <c r="E8" s="12">
        <v>5</v>
      </c>
      <c r="F8" s="21">
        <v>0</v>
      </c>
    </row>
    <row r="9" spans="1:6" x14ac:dyDescent="0.25">
      <c r="A9" s="191"/>
      <c r="B9" s="32" t="s">
        <v>1229</v>
      </c>
      <c r="C9" s="12">
        <v>2</v>
      </c>
      <c r="D9" s="12">
        <v>0</v>
      </c>
      <c r="E9" s="12">
        <v>0</v>
      </c>
      <c r="F9" s="21">
        <v>0</v>
      </c>
    </row>
    <row r="10" spans="1:6" ht="22.5" x14ac:dyDescent="0.25">
      <c r="A10" s="192"/>
      <c r="B10" s="32" t="s">
        <v>1230</v>
      </c>
      <c r="C10" s="12">
        <v>30</v>
      </c>
      <c r="D10" s="12">
        <v>3</v>
      </c>
      <c r="E10" s="12">
        <v>22</v>
      </c>
      <c r="F10" s="21">
        <v>1</v>
      </c>
    </row>
    <row r="11" spans="1:6" ht="22.5" x14ac:dyDescent="0.25">
      <c r="A11" s="190" t="s">
        <v>1231</v>
      </c>
      <c r="B11" s="32" t="s">
        <v>1232</v>
      </c>
      <c r="C11" s="12">
        <v>0</v>
      </c>
      <c r="D11" s="12">
        <v>0</v>
      </c>
      <c r="E11" s="12">
        <v>0</v>
      </c>
      <c r="F11" s="21">
        <v>0</v>
      </c>
    </row>
    <row r="12" spans="1:6" x14ac:dyDescent="0.25">
      <c r="A12" s="191"/>
      <c r="B12" s="32" t="s">
        <v>1233</v>
      </c>
      <c r="C12" s="12">
        <v>0</v>
      </c>
      <c r="D12" s="12">
        <v>0</v>
      </c>
      <c r="E12" s="12">
        <v>0</v>
      </c>
      <c r="F12" s="21">
        <v>0</v>
      </c>
    </row>
    <row r="13" spans="1:6" ht="22.5" x14ac:dyDescent="0.25">
      <c r="A13" s="192"/>
      <c r="B13" s="32" t="s">
        <v>1234</v>
      </c>
      <c r="C13" s="12">
        <v>0</v>
      </c>
      <c r="D13" s="12">
        <v>1</v>
      </c>
      <c r="E13" s="12">
        <v>0</v>
      </c>
      <c r="F13" s="21">
        <v>0</v>
      </c>
    </row>
    <row r="14" spans="1:6" ht="22.5" x14ac:dyDescent="0.25">
      <c r="A14" s="10" t="s">
        <v>1235</v>
      </c>
      <c r="B14" s="32" t="s">
        <v>1236</v>
      </c>
      <c r="C14" s="12">
        <v>7</v>
      </c>
      <c r="D14" s="12">
        <v>0</v>
      </c>
      <c r="E14" s="12">
        <v>1</v>
      </c>
      <c r="F14" s="21">
        <v>0</v>
      </c>
    </row>
    <row r="15" spans="1:6" x14ac:dyDescent="0.25">
      <c r="A15" s="190" t="s">
        <v>1237</v>
      </c>
      <c r="B15" s="32" t="s">
        <v>1238</v>
      </c>
      <c r="C15" s="12">
        <v>1097</v>
      </c>
      <c r="D15" s="12">
        <v>3</v>
      </c>
      <c r="E15" s="12">
        <v>98</v>
      </c>
      <c r="F15" s="21">
        <v>1</v>
      </c>
    </row>
    <row r="16" spans="1:6" x14ac:dyDescent="0.25">
      <c r="A16" s="191"/>
      <c r="B16" s="32" t="s">
        <v>1239</v>
      </c>
      <c r="C16" s="12">
        <v>0</v>
      </c>
      <c r="D16" s="12">
        <v>0</v>
      </c>
      <c r="E16" s="12">
        <v>0</v>
      </c>
      <c r="F16" s="21">
        <v>0</v>
      </c>
    </row>
    <row r="17" spans="1:6" x14ac:dyDescent="0.25">
      <c r="A17" s="191"/>
      <c r="B17" s="32" t="s">
        <v>1240</v>
      </c>
      <c r="C17" s="12">
        <v>3</v>
      </c>
      <c r="D17" s="12">
        <v>0</v>
      </c>
      <c r="E17" s="12">
        <v>1</v>
      </c>
      <c r="F17" s="21">
        <v>0</v>
      </c>
    </row>
    <row r="18" spans="1:6" x14ac:dyDescent="0.25">
      <c r="A18" s="191"/>
      <c r="B18" s="32" t="s">
        <v>1241</v>
      </c>
      <c r="C18" s="12">
        <v>0</v>
      </c>
      <c r="D18" s="12">
        <v>0</v>
      </c>
      <c r="E18" s="12">
        <v>0</v>
      </c>
      <c r="F18" s="21">
        <v>0</v>
      </c>
    </row>
    <row r="19" spans="1:6" ht="22.5" x14ac:dyDescent="0.25">
      <c r="A19" s="192"/>
      <c r="B19" s="32" t="s">
        <v>1242</v>
      </c>
      <c r="C19" s="12">
        <v>0</v>
      </c>
      <c r="D19" s="12">
        <v>0</v>
      </c>
      <c r="E19" s="12">
        <v>0</v>
      </c>
      <c r="F19" s="21">
        <v>0</v>
      </c>
    </row>
    <row r="20" spans="1:6" x14ac:dyDescent="0.25">
      <c r="A20" s="10" t="s">
        <v>1243</v>
      </c>
      <c r="B20" s="32" t="s">
        <v>1244</v>
      </c>
      <c r="C20" s="12">
        <v>0</v>
      </c>
      <c r="D20" s="12">
        <v>0</v>
      </c>
      <c r="E20" s="12">
        <v>2</v>
      </c>
      <c r="F20" s="21">
        <v>0</v>
      </c>
    </row>
    <row r="21" spans="1:6" x14ac:dyDescent="0.25">
      <c r="A21" s="10" t="s">
        <v>1245</v>
      </c>
      <c r="B21" s="32" t="s">
        <v>1246</v>
      </c>
      <c r="C21" s="12">
        <v>0</v>
      </c>
      <c r="D21" s="12">
        <v>0</v>
      </c>
      <c r="E21" s="12">
        <v>0</v>
      </c>
      <c r="F21" s="21">
        <v>0</v>
      </c>
    </row>
    <row r="22" spans="1:6" x14ac:dyDescent="0.25">
      <c r="A22" s="201" t="s">
        <v>956</v>
      </c>
      <c r="B22" s="202"/>
      <c r="C22" s="28">
        <v>1157</v>
      </c>
      <c r="D22" s="28">
        <v>14</v>
      </c>
      <c r="E22" s="28">
        <v>129</v>
      </c>
      <c r="F22" s="28">
        <v>3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>
        <v>4</v>
      </c>
    </row>
    <row r="26" spans="1:6" x14ac:dyDescent="0.25">
      <c r="A26" s="20" t="s">
        <v>114</v>
      </c>
      <c r="B26" s="15"/>
      <c r="C26" s="21">
        <v>0</v>
      </c>
    </row>
    <row r="27" spans="1:6" x14ac:dyDescent="0.25">
      <c r="A27" s="20" t="s">
        <v>1080</v>
      </c>
      <c r="B27" s="15"/>
      <c r="C27" s="21">
        <v>0</v>
      </c>
    </row>
    <row r="28" spans="1:6" x14ac:dyDescent="0.25">
      <c r="A28" s="201" t="s">
        <v>956</v>
      </c>
      <c r="B28" s="202"/>
      <c r="C28" s="28">
        <v>4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1">
        <v>47</v>
      </c>
    </row>
    <row r="33" spans="1:3" x14ac:dyDescent="0.25">
      <c r="A33" s="20" t="s">
        <v>1249</v>
      </c>
      <c r="B33" s="15"/>
      <c r="C33" s="21">
        <v>82</v>
      </c>
    </row>
    <row r="34" spans="1:3" x14ac:dyDescent="0.25">
      <c r="A34" s="20" t="s">
        <v>82</v>
      </c>
      <c r="B34" s="15"/>
      <c r="C34" s="21">
        <v>128</v>
      </c>
    </row>
    <row r="35" spans="1:3" x14ac:dyDescent="0.25">
      <c r="A35" s="201" t="s">
        <v>956</v>
      </c>
      <c r="B35" s="202"/>
      <c r="C35" s="28">
        <v>257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1">
        <v>274</v>
      </c>
    </row>
    <row r="40" spans="1:3" x14ac:dyDescent="0.25">
      <c r="A40" s="20" t="s">
        <v>1252</v>
      </c>
      <c r="B40" s="15"/>
      <c r="C40" s="21">
        <v>282</v>
      </c>
    </row>
    <row r="41" spans="1:3" x14ac:dyDescent="0.25">
      <c r="A41" s="201" t="s">
        <v>956</v>
      </c>
      <c r="B41" s="202"/>
      <c r="C41" s="28">
        <v>556</v>
      </c>
    </row>
    <row r="42" spans="1:3" x14ac:dyDescent="0.25">
      <c r="A42" s="17"/>
    </row>
  </sheetData>
  <sheetProtection algorithmName="SHA-512" hashValue="tl7jW//du1ZvV7n2MTSR+796tAQ5ZuW2dzrB5gBPz+4yYThwJs2er3vtxnybfAeq+eirG5jOzq6Fe9n3PcU2VQ==" saltValue="Rp6fjPzhPdpHgDHpMvgBN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8.855468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6"/>
      <c r="B5" s="37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0" t="s">
        <v>1264</v>
      </c>
      <c r="B6" s="32" t="s">
        <v>1265</v>
      </c>
      <c r="C6" s="38">
        <v>2</v>
      </c>
      <c r="D6" s="38">
        <v>0</v>
      </c>
      <c r="E6" s="38">
        <v>12</v>
      </c>
      <c r="F6" s="38">
        <v>0</v>
      </c>
      <c r="G6" s="38">
        <v>0</v>
      </c>
      <c r="H6" s="38">
        <v>16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25">
      <c r="A7" s="191"/>
      <c r="B7" s="32" t="s">
        <v>1048</v>
      </c>
      <c r="C7" s="38">
        <v>2</v>
      </c>
      <c r="D7" s="38">
        <v>0</v>
      </c>
      <c r="E7" s="38">
        <v>12</v>
      </c>
      <c r="F7" s="38">
        <v>0</v>
      </c>
      <c r="G7" s="38">
        <v>0</v>
      </c>
      <c r="H7" s="38">
        <v>16</v>
      </c>
      <c r="I7" s="38">
        <v>0</v>
      </c>
      <c r="J7" s="38">
        <v>0</v>
      </c>
      <c r="K7" s="38">
        <v>0</v>
      </c>
      <c r="L7" s="39">
        <v>0</v>
      </c>
    </row>
    <row r="8" spans="1:12" x14ac:dyDescent="0.25">
      <c r="A8" s="191"/>
      <c r="B8" s="32" t="s">
        <v>1266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3</v>
      </c>
      <c r="I8" s="38">
        <v>0</v>
      </c>
      <c r="J8" s="38">
        <v>0</v>
      </c>
      <c r="K8" s="38">
        <v>0</v>
      </c>
      <c r="L8" s="39">
        <v>0</v>
      </c>
    </row>
    <row r="9" spans="1:12" x14ac:dyDescent="0.25">
      <c r="A9" s="192"/>
      <c r="B9" s="32" t="s">
        <v>1267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9">
        <v>0</v>
      </c>
    </row>
    <row r="10" spans="1:12" x14ac:dyDescent="0.25">
      <c r="A10" s="190" t="s">
        <v>1268</v>
      </c>
      <c r="B10" s="32" t="s">
        <v>1269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25">
      <c r="A11" s="191"/>
      <c r="B11" s="32" t="s">
        <v>1270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25">
      <c r="A12" s="191"/>
      <c r="B12" s="32" t="s">
        <v>1271</v>
      </c>
      <c r="C12" s="38">
        <v>0</v>
      </c>
      <c r="D12" s="38">
        <v>0</v>
      </c>
      <c r="E12" s="38">
        <v>1</v>
      </c>
      <c r="F12" s="38">
        <v>0</v>
      </c>
      <c r="G12" s="38">
        <v>0</v>
      </c>
      <c r="H12" s="38">
        <v>3</v>
      </c>
      <c r="I12" s="38">
        <v>0</v>
      </c>
      <c r="J12" s="38">
        <v>0</v>
      </c>
      <c r="K12" s="38">
        <v>0</v>
      </c>
      <c r="L12" s="39">
        <v>0</v>
      </c>
    </row>
    <row r="13" spans="1:12" x14ac:dyDescent="0.25">
      <c r="A13" s="191"/>
      <c r="B13" s="32" t="s">
        <v>1272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25">
      <c r="A14" s="191"/>
      <c r="B14" s="32" t="s">
        <v>1273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25">
      <c r="A15" s="191"/>
      <c r="B15" s="32" t="s">
        <v>1274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25">
      <c r="A16" s="191"/>
      <c r="B16" s="32" t="s">
        <v>1275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25">
      <c r="A17" s="191"/>
      <c r="B17" s="32" t="s">
        <v>1276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25">
      <c r="A18" s="191"/>
      <c r="B18" s="32" t="s">
        <v>1277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25">
      <c r="A19" s="191"/>
      <c r="B19" s="32" t="s">
        <v>1278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25">
      <c r="A20" s="191"/>
      <c r="B20" s="32" t="s">
        <v>1279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25">
      <c r="A21" s="191"/>
      <c r="B21" s="32" t="s">
        <v>1280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25">
      <c r="A22" s="191"/>
      <c r="B22" s="32" t="s">
        <v>1281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25">
      <c r="A23" s="191"/>
      <c r="B23" s="32" t="s">
        <v>1282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25">
      <c r="A24" s="191"/>
      <c r="B24" s="32" t="s">
        <v>1283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25">
      <c r="A25" s="191"/>
      <c r="B25" s="32" t="s">
        <v>1284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25">
      <c r="A26" s="191"/>
      <c r="B26" s="32" t="s">
        <v>1285</v>
      </c>
      <c r="C26" s="38">
        <v>1</v>
      </c>
      <c r="D26" s="38">
        <v>0</v>
      </c>
      <c r="E26" s="38">
        <v>7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9">
        <v>0</v>
      </c>
    </row>
    <row r="27" spans="1:12" x14ac:dyDescent="0.25">
      <c r="A27" s="191"/>
      <c r="B27" s="32" t="s">
        <v>1286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25">
      <c r="A28" s="191"/>
      <c r="B28" s="32" t="s">
        <v>1287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25">
      <c r="A29" s="191"/>
      <c r="B29" s="32" t="s">
        <v>1288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25">
      <c r="A30" s="191"/>
      <c r="B30" s="32" t="s">
        <v>1289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25">
      <c r="A31" s="191"/>
      <c r="B31" s="32" t="s">
        <v>1290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25">
      <c r="A32" s="191"/>
      <c r="B32" s="32" t="s">
        <v>1291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1</v>
      </c>
      <c r="I32" s="38">
        <v>0</v>
      </c>
      <c r="J32" s="38">
        <v>0</v>
      </c>
      <c r="K32" s="38">
        <v>0</v>
      </c>
      <c r="L32" s="39">
        <v>0</v>
      </c>
    </row>
    <row r="33" spans="1:12" x14ac:dyDescent="0.25">
      <c r="A33" s="191"/>
      <c r="B33" s="32" t="s">
        <v>1292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25">
      <c r="A34" s="191"/>
      <c r="B34" s="32" t="s">
        <v>1293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25">
      <c r="A35" s="191"/>
      <c r="B35" s="32" t="s">
        <v>1294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25">
      <c r="A36" s="191"/>
      <c r="B36" s="32" t="s">
        <v>1295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25">
      <c r="A37" s="191"/>
      <c r="B37" s="32" t="s">
        <v>1296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0</v>
      </c>
    </row>
    <row r="38" spans="1:12" x14ac:dyDescent="0.25">
      <c r="A38" s="191"/>
      <c r="B38" s="32" t="s">
        <v>1297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0</v>
      </c>
    </row>
    <row r="39" spans="1:12" x14ac:dyDescent="0.25">
      <c r="A39" s="191"/>
      <c r="B39" s="32" t="s">
        <v>1298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25">
      <c r="A40" s="191"/>
      <c r="B40" s="32" t="s">
        <v>1299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25">
      <c r="A41" s="191"/>
      <c r="B41" s="32" t="s">
        <v>1300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25">
      <c r="A42" s="191"/>
      <c r="B42" s="32" t="s">
        <v>1301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25">
      <c r="A43" s="191"/>
      <c r="B43" s="32" t="s">
        <v>1302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25">
      <c r="A44" s="191"/>
      <c r="B44" s="32" t="s">
        <v>1303</v>
      </c>
      <c r="C44" s="38">
        <v>0</v>
      </c>
      <c r="D44" s="38">
        <v>0</v>
      </c>
      <c r="E44" s="38">
        <v>1</v>
      </c>
      <c r="F44" s="38">
        <v>0</v>
      </c>
      <c r="G44" s="38">
        <v>0</v>
      </c>
      <c r="H44" s="38">
        <v>1</v>
      </c>
      <c r="I44" s="38">
        <v>0</v>
      </c>
      <c r="J44" s="38">
        <v>0</v>
      </c>
      <c r="K44" s="38">
        <v>0</v>
      </c>
      <c r="L44" s="39">
        <v>0</v>
      </c>
    </row>
    <row r="45" spans="1:12" x14ac:dyDescent="0.25">
      <c r="A45" s="191"/>
      <c r="B45" s="32" t="s">
        <v>1304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25">
      <c r="A46" s="191"/>
      <c r="B46" s="32" t="s">
        <v>1305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25">
      <c r="A47" s="191"/>
      <c r="B47" s="32" t="s">
        <v>1306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25">
      <c r="A48" s="191"/>
      <c r="B48" s="32" t="s">
        <v>1307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25">
      <c r="A49" s="191"/>
      <c r="B49" s="32" t="s">
        <v>1308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25">
      <c r="A50" s="191"/>
      <c r="B50" s="32" t="s">
        <v>1309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25">
      <c r="A51" s="191"/>
      <c r="B51" s="32" t="s">
        <v>1310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25">
      <c r="A52" s="191"/>
      <c r="B52" s="32" t="s">
        <v>1311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25">
      <c r="A53" s="191"/>
      <c r="B53" s="32" t="s">
        <v>1312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25">
      <c r="A54" s="191"/>
      <c r="B54" s="32" t="s">
        <v>1313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25">
      <c r="A55" s="191"/>
      <c r="B55" s="32" t="s">
        <v>1314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25">
      <c r="A56" s="191"/>
      <c r="B56" s="32" t="s">
        <v>1315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25">
      <c r="A57" s="191"/>
      <c r="B57" s="32" t="s">
        <v>1316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25">
      <c r="A58" s="191"/>
      <c r="B58" s="32" t="s">
        <v>1317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25">
      <c r="A59" s="191"/>
      <c r="B59" s="32" t="s">
        <v>1318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25">
      <c r="A60" s="191"/>
      <c r="B60" s="32" t="s">
        <v>1319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9">
        <v>0</v>
      </c>
    </row>
    <row r="61" spans="1:12" x14ac:dyDescent="0.25">
      <c r="A61" s="191"/>
      <c r="B61" s="32" t="s">
        <v>1320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25">
      <c r="A62" s="191"/>
      <c r="B62" s="32" t="s">
        <v>1321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25">
      <c r="A63" s="191"/>
      <c r="B63" s="32" t="s">
        <v>1322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25">
      <c r="A64" s="191"/>
      <c r="B64" s="32" t="s">
        <v>1323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25">
      <c r="A65" s="191"/>
      <c r="B65" s="32" t="s">
        <v>1324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25">
      <c r="A66" s="191"/>
      <c r="B66" s="32" t="s">
        <v>1325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25">
      <c r="A67" s="191"/>
      <c r="B67" s="32" t="s">
        <v>1326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25">
      <c r="A68" s="191"/>
      <c r="B68" s="32" t="s">
        <v>1327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25">
      <c r="A69" s="191"/>
      <c r="B69" s="32" t="s">
        <v>1328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25">
      <c r="A70" s="191"/>
      <c r="B70" s="32" t="s">
        <v>1329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25">
      <c r="A71" s="191"/>
      <c r="B71" s="32" t="s">
        <v>1330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25">
      <c r="A72" s="191"/>
      <c r="B72" s="32" t="s">
        <v>1331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9">
        <v>0</v>
      </c>
    </row>
    <row r="73" spans="1:12" x14ac:dyDescent="0.25">
      <c r="A73" s="191"/>
      <c r="B73" s="32" t="s">
        <v>1332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9">
        <v>0</v>
      </c>
    </row>
    <row r="74" spans="1:12" x14ac:dyDescent="0.25">
      <c r="A74" s="191"/>
      <c r="B74" s="32" t="s">
        <v>1333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9">
        <v>0</v>
      </c>
    </row>
    <row r="75" spans="1:12" x14ac:dyDescent="0.25">
      <c r="A75" s="191"/>
      <c r="B75" s="32" t="s">
        <v>1334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25">
      <c r="A76" s="191"/>
      <c r="B76" s="32" t="s">
        <v>1335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25">
      <c r="A77" s="191"/>
      <c r="B77" s="32" t="s">
        <v>1336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25">
      <c r="A78" s="191"/>
      <c r="B78" s="32" t="s">
        <v>1337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25">
      <c r="A79" s="191"/>
      <c r="B79" s="32" t="s">
        <v>1338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25">
      <c r="A80" s="191"/>
      <c r="B80" s="32" t="s">
        <v>1339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25">
      <c r="A81" s="191"/>
      <c r="B81" s="32" t="s">
        <v>1340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9">
        <v>0</v>
      </c>
    </row>
    <row r="82" spans="1:12" x14ac:dyDescent="0.25">
      <c r="A82" s="191"/>
      <c r="B82" s="32" t="s">
        <v>1341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2</v>
      </c>
      <c r="I82" s="38">
        <v>0</v>
      </c>
      <c r="J82" s="38">
        <v>0</v>
      </c>
      <c r="K82" s="38">
        <v>0</v>
      </c>
      <c r="L82" s="39">
        <v>0</v>
      </c>
    </row>
    <row r="83" spans="1:12" x14ac:dyDescent="0.25">
      <c r="A83" s="191"/>
      <c r="B83" s="32" t="s">
        <v>1342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25">
      <c r="A84" s="191"/>
      <c r="B84" s="32" t="s">
        <v>1343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25">
      <c r="A85" s="191"/>
      <c r="B85" s="32" t="s">
        <v>1344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25">
      <c r="A86" s="191"/>
      <c r="B86" s="32" t="s">
        <v>1345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25">
      <c r="A87" s="191"/>
      <c r="B87" s="32" t="s">
        <v>1346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25">
      <c r="A88" s="191"/>
      <c r="B88" s="32" t="s">
        <v>1347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25">
      <c r="A89" s="191"/>
      <c r="B89" s="32" t="s">
        <v>1348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25">
      <c r="A90" s="191"/>
      <c r="B90" s="32" t="s">
        <v>1349</v>
      </c>
      <c r="C90" s="38">
        <v>0</v>
      </c>
      <c r="D90" s="38">
        <v>0</v>
      </c>
      <c r="E90" s="38">
        <v>1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25">
      <c r="A91" s="191"/>
      <c r="B91" s="32" t="s">
        <v>1350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25">
      <c r="A92" s="191"/>
      <c r="B92" s="32" t="s">
        <v>1351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25">
      <c r="A93" s="191"/>
      <c r="B93" s="32" t="s">
        <v>1352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25">
      <c r="A94" s="191"/>
      <c r="B94" s="32" t="s">
        <v>1353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25">
      <c r="A95" s="191"/>
      <c r="B95" s="32" t="s">
        <v>1354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25">
      <c r="A96" s="191"/>
      <c r="B96" s="32" t="s">
        <v>1355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25">
      <c r="A97" s="191"/>
      <c r="B97" s="32" t="s">
        <v>1356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25">
      <c r="A98" s="191"/>
      <c r="B98" s="32" t="s">
        <v>1357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25">
      <c r="A99" s="191"/>
      <c r="B99" s="32" t="s">
        <v>1358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25">
      <c r="A100" s="191"/>
      <c r="B100" s="32" t="s">
        <v>1359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25">
      <c r="A101" s="191"/>
      <c r="B101" s="32" t="s">
        <v>1360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25">
      <c r="A102" s="191"/>
      <c r="B102" s="32" t="s">
        <v>1361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25">
      <c r="A103" s="191"/>
      <c r="B103" s="32" t="s">
        <v>1362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25">
      <c r="A104" s="191"/>
      <c r="B104" s="32" t="s">
        <v>1363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9">
        <v>0</v>
      </c>
    </row>
    <row r="105" spans="1:12" x14ac:dyDescent="0.25">
      <c r="A105" s="191"/>
      <c r="B105" s="32" t="s">
        <v>1364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25">
      <c r="A106" s="191"/>
      <c r="B106" s="32" t="s">
        <v>1365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25">
      <c r="A107" s="191"/>
      <c r="B107" s="32" t="s">
        <v>1366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25">
      <c r="A108" s="191"/>
      <c r="B108" s="32" t="s">
        <v>1367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25">
      <c r="A109" s="191"/>
      <c r="B109" s="32" t="s">
        <v>1368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25">
      <c r="A110" s="191"/>
      <c r="B110" s="32" t="s">
        <v>1369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25">
      <c r="A111" s="191"/>
      <c r="B111" s="32" t="s">
        <v>1370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25">
      <c r="A112" s="191"/>
      <c r="B112" s="32" t="s">
        <v>1371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25">
      <c r="A113" s="191"/>
      <c r="B113" s="32" t="s">
        <v>1372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25">
      <c r="A114" s="191"/>
      <c r="B114" s="32" t="s">
        <v>1373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25">
      <c r="A115" s="191"/>
      <c r="B115" s="32" t="s">
        <v>1374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25">
      <c r="A116" s="191"/>
      <c r="B116" s="32" t="s">
        <v>1375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25">
      <c r="A117" s="191"/>
      <c r="B117" s="32" t="s">
        <v>1376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25">
      <c r="A118" s="191"/>
      <c r="B118" s="32" t="s">
        <v>1377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25">
      <c r="A119" s="191"/>
      <c r="B119" s="32" t="s">
        <v>1378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25">
      <c r="A120" s="191"/>
      <c r="B120" s="32" t="s">
        <v>1379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25">
      <c r="A121" s="191"/>
      <c r="B121" s="32" t="s">
        <v>1380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25">
      <c r="A122" s="191"/>
      <c r="B122" s="32" t="s">
        <v>1381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25">
      <c r="A123" s="191"/>
      <c r="B123" s="32" t="s">
        <v>1382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25">
      <c r="A124" s="191"/>
      <c r="B124" s="32" t="s">
        <v>1383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25">
      <c r="A125" s="191"/>
      <c r="B125" s="32" t="s">
        <v>1384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25">
      <c r="A126" s="191"/>
      <c r="B126" s="32" t="s">
        <v>1385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25">
      <c r="A127" s="191"/>
      <c r="B127" s="32" t="s">
        <v>1386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25">
      <c r="A128" s="191"/>
      <c r="B128" s="32" t="s">
        <v>1387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25">
      <c r="A129" s="191"/>
      <c r="B129" s="32" t="s">
        <v>1388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25">
      <c r="A130" s="191"/>
      <c r="B130" s="32" t="s">
        <v>1389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25">
      <c r="A131" s="191"/>
      <c r="B131" s="32" t="s">
        <v>1390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9">
        <v>0</v>
      </c>
    </row>
    <row r="132" spans="1:12" x14ac:dyDescent="0.25">
      <c r="A132" s="191"/>
      <c r="B132" s="32" t="s">
        <v>1391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25">
      <c r="A133" s="191"/>
      <c r="B133" s="32" t="s">
        <v>1392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25">
      <c r="A134" s="191"/>
      <c r="B134" s="32" t="s">
        <v>1393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25">
      <c r="A135" s="191"/>
      <c r="B135" s="32" t="s">
        <v>1394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25">
      <c r="A136" s="191"/>
      <c r="B136" s="32" t="s">
        <v>1395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25">
      <c r="A137" s="191"/>
      <c r="B137" s="32" t="s">
        <v>1396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25">
      <c r="A138" s="191"/>
      <c r="B138" s="32" t="s">
        <v>1397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25">
      <c r="A139" s="191"/>
      <c r="B139" s="32" t="s">
        <v>1398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25">
      <c r="A140" s="191"/>
      <c r="B140" s="32" t="s">
        <v>1399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25">
      <c r="A141" s="191"/>
      <c r="B141" s="32" t="s">
        <v>1400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25">
      <c r="A142" s="191"/>
      <c r="B142" s="32" t="s">
        <v>1401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9">
        <v>0</v>
      </c>
    </row>
    <row r="143" spans="1:12" x14ac:dyDescent="0.25">
      <c r="A143" s="191"/>
      <c r="B143" s="32" t="s">
        <v>1402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25">
      <c r="A144" s="191"/>
      <c r="B144" s="32" t="s">
        <v>1403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25">
      <c r="A145" s="191"/>
      <c r="B145" s="32" t="s">
        <v>1404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25">
      <c r="A146" s="191"/>
      <c r="B146" s="32" t="s">
        <v>1405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25">
      <c r="A147" s="191"/>
      <c r="B147" s="32" t="s">
        <v>1406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9">
        <v>0</v>
      </c>
    </row>
    <row r="148" spans="1:12" x14ac:dyDescent="0.25">
      <c r="A148" s="191"/>
      <c r="B148" s="32" t="s">
        <v>1407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9">
        <v>0</v>
      </c>
    </row>
    <row r="149" spans="1:12" x14ac:dyDescent="0.25">
      <c r="A149" s="191"/>
      <c r="B149" s="32" t="s">
        <v>1408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25">
      <c r="A150" s="191"/>
      <c r="B150" s="32" t="s">
        <v>1409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25">
      <c r="A151" s="191"/>
      <c r="B151" s="32" t="s">
        <v>1410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25">
      <c r="A152" s="191"/>
      <c r="B152" s="32" t="s">
        <v>1411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25">
      <c r="A153" s="191"/>
      <c r="B153" s="32" t="s">
        <v>1412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25">
      <c r="A154" s="191"/>
      <c r="B154" s="32" t="s">
        <v>1413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25">
      <c r="A155" s="191"/>
      <c r="B155" s="32" t="s">
        <v>1414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25">
      <c r="A156" s="191"/>
      <c r="B156" s="32" t="s">
        <v>1415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25">
      <c r="A157" s="191"/>
      <c r="B157" s="32" t="s">
        <v>1416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25">
      <c r="A158" s="191"/>
      <c r="B158" s="32" t="s">
        <v>1417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25">
      <c r="A159" s="191"/>
      <c r="B159" s="32" t="s">
        <v>1418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25">
      <c r="A160" s="191"/>
      <c r="B160" s="32" t="s">
        <v>1419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25">
      <c r="A161" s="191"/>
      <c r="B161" s="32" t="s">
        <v>1420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25">
      <c r="A162" s="191"/>
      <c r="B162" s="32" t="s">
        <v>1421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25">
      <c r="A163" s="191"/>
      <c r="B163" s="32" t="s">
        <v>1422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25">
      <c r="A164" s="191"/>
      <c r="B164" s="32" t="s">
        <v>1423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25">
      <c r="A165" s="191"/>
      <c r="B165" s="32" t="s">
        <v>1424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25">
      <c r="A166" s="191"/>
      <c r="B166" s="32" t="s">
        <v>1425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25">
      <c r="A167" s="191"/>
      <c r="B167" s="32" t="s">
        <v>1426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25">
      <c r="A168" s="191"/>
      <c r="B168" s="32" t="s">
        <v>1427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25">
      <c r="A169" s="191"/>
      <c r="B169" s="32" t="s">
        <v>1428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25">
      <c r="A170" s="191"/>
      <c r="B170" s="32" t="s">
        <v>1429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25">
      <c r="A171" s="191"/>
      <c r="B171" s="32" t="s">
        <v>1430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25">
      <c r="A172" s="191"/>
      <c r="B172" s="32" t="s">
        <v>1431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25">
      <c r="A173" s="191"/>
      <c r="B173" s="32" t="s">
        <v>1432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25">
      <c r="A174" s="191"/>
      <c r="B174" s="32" t="s">
        <v>1433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25">
      <c r="A175" s="191"/>
      <c r="B175" s="32" t="s">
        <v>1434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25">
      <c r="A176" s="191"/>
      <c r="B176" s="32" t="s">
        <v>1435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25">
      <c r="A177" s="191"/>
      <c r="B177" s="32" t="s">
        <v>1436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25">
      <c r="A178" s="191"/>
      <c r="B178" s="32" t="s">
        <v>1437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25">
      <c r="A179" s="191"/>
      <c r="B179" s="32" t="s">
        <v>1438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25">
      <c r="A180" s="191"/>
      <c r="B180" s="32" t="s">
        <v>1439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9">
        <v>0</v>
      </c>
    </row>
    <row r="181" spans="1:12" x14ac:dyDescent="0.25">
      <c r="A181" s="191"/>
      <c r="B181" s="32" t="s">
        <v>1440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25">
      <c r="A182" s="191"/>
      <c r="B182" s="32" t="s">
        <v>1441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25">
      <c r="A183" s="191"/>
      <c r="B183" s="32" t="s">
        <v>1442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25">
      <c r="A184" s="191"/>
      <c r="B184" s="32" t="s">
        <v>1443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25">
      <c r="A185" s="191"/>
      <c r="B185" s="32" t="s">
        <v>1444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25">
      <c r="A186" s="191"/>
      <c r="B186" s="32" t="s">
        <v>1445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25">
      <c r="A187" s="191"/>
      <c r="B187" s="32" t="s">
        <v>1446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25">
      <c r="A188" s="191"/>
      <c r="B188" s="32" t="s">
        <v>1447</v>
      </c>
      <c r="C188" s="38">
        <v>1</v>
      </c>
      <c r="D188" s="38">
        <v>0</v>
      </c>
      <c r="E188" s="38">
        <v>0</v>
      </c>
      <c r="F188" s="38">
        <v>0</v>
      </c>
      <c r="G188" s="38">
        <v>0</v>
      </c>
      <c r="H188" s="38">
        <v>4</v>
      </c>
      <c r="I188" s="38">
        <v>0</v>
      </c>
      <c r="J188" s="38">
        <v>0</v>
      </c>
      <c r="K188" s="38">
        <v>0</v>
      </c>
      <c r="L188" s="39">
        <v>0</v>
      </c>
    </row>
    <row r="189" spans="1:12" x14ac:dyDescent="0.25">
      <c r="A189" s="191"/>
      <c r="B189" s="32" t="s">
        <v>1448</v>
      </c>
      <c r="C189" s="38">
        <v>0</v>
      </c>
      <c r="D189" s="38">
        <v>0</v>
      </c>
      <c r="E189" s="38">
        <v>4</v>
      </c>
      <c r="F189" s="38">
        <v>0</v>
      </c>
      <c r="G189" s="38">
        <v>0</v>
      </c>
      <c r="H189" s="38">
        <v>2</v>
      </c>
      <c r="I189" s="38">
        <v>0</v>
      </c>
      <c r="J189" s="38">
        <v>0</v>
      </c>
      <c r="K189" s="38">
        <v>0</v>
      </c>
      <c r="L189" s="39">
        <v>0</v>
      </c>
    </row>
    <row r="190" spans="1:12" x14ac:dyDescent="0.25">
      <c r="A190" s="191"/>
      <c r="B190" s="32" t="s">
        <v>1449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25">
      <c r="A191" s="191"/>
      <c r="B191" s="32" t="s">
        <v>1450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25">
      <c r="A192" s="191"/>
      <c r="B192" s="32" t="s">
        <v>1451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25">
      <c r="A193" s="191"/>
      <c r="B193" s="32" t="s">
        <v>1452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25">
      <c r="A194" s="191"/>
      <c r="B194" s="32" t="s">
        <v>1453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1</v>
      </c>
      <c r="I194" s="38">
        <v>0</v>
      </c>
      <c r="J194" s="38">
        <v>0</v>
      </c>
      <c r="K194" s="38">
        <v>0</v>
      </c>
      <c r="L194" s="39">
        <v>0</v>
      </c>
    </row>
    <row r="195" spans="1:12" x14ac:dyDescent="0.25">
      <c r="A195" s="191"/>
      <c r="B195" s="32" t="s">
        <v>1454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25">
      <c r="A196" s="191"/>
      <c r="B196" s="32" t="s">
        <v>1455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25">
      <c r="A197" s="191"/>
      <c r="B197" s="32" t="s">
        <v>1456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25">
      <c r="A198" s="191"/>
      <c r="B198" s="32" t="s">
        <v>1457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25">
      <c r="A199" s="191"/>
      <c r="B199" s="32" t="s">
        <v>1458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25">
      <c r="A200" s="191"/>
      <c r="B200" s="32" t="s">
        <v>1459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25">
      <c r="A201" s="191"/>
      <c r="B201" s="32" t="s">
        <v>1460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25">
      <c r="A202" s="191"/>
      <c r="B202" s="32" t="s">
        <v>1461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25">
      <c r="A203" s="191"/>
      <c r="B203" s="32" t="s">
        <v>1462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25">
      <c r="A204" s="191"/>
      <c r="B204" s="32" t="s">
        <v>1463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2</v>
      </c>
      <c r="I204" s="38">
        <v>0</v>
      </c>
      <c r="J204" s="38">
        <v>0</v>
      </c>
      <c r="K204" s="38">
        <v>0</v>
      </c>
      <c r="L204" s="39">
        <v>0</v>
      </c>
    </row>
    <row r="205" spans="1:12" x14ac:dyDescent="0.25">
      <c r="A205" s="191"/>
      <c r="B205" s="32" t="s">
        <v>1464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25">
      <c r="A206" s="191"/>
      <c r="B206" s="32" t="s">
        <v>1465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25">
      <c r="A207" s="191"/>
      <c r="B207" s="32" t="s">
        <v>1466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25">
      <c r="A208" s="191"/>
      <c r="B208" s="32" t="s">
        <v>1467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25">
      <c r="A209" s="191"/>
      <c r="B209" s="32" t="s">
        <v>1468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25">
      <c r="A210" s="191"/>
      <c r="B210" s="32" t="s">
        <v>1469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25">
      <c r="A211" s="191"/>
      <c r="B211" s="32" t="s">
        <v>1470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25">
      <c r="A212" s="191"/>
      <c r="B212" s="32" t="s">
        <v>1471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25">
      <c r="A213" s="191"/>
      <c r="B213" s="32" t="s">
        <v>1472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25">
      <c r="A214" s="191"/>
      <c r="B214" s="32" t="s">
        <v>1473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25">
      <c r="A215" s="191"/>
      <c r="B215" s="32" t="s">
        <v>1474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25">
      <c r="A216" s="191"/>
      <c r="B216" s="32" t="s">
        <v>1475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25">
      <c r="A217" s="191"/>
      <c r="B217" s="32" t="s">
        <v>1476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25">
      <c r="A218" s="191"/>
      <c r="B218" s="32" t="s">
        <v>1477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25">
      <c r="A219" s="191"/>
      <c r="B219" s="32" t="s">
        <v>1478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25">
      <c r="A220" s="191"/>
      <c r="B220" s="32" t="s">
        <v>1479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25">
      <c r="A221" s="191"/>
      <c r="B221" s="32" t="s">
        <v>1480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25">
      <c r="A222" s="191"/>
      <c r="B222" s="32" t="s">
        <v>1481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25">
      <c r="A223" s="191"/>
      <c r="B223" s="32" t="s">
        <v>1482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25">
      <c r="A224" s="191"/>
      <c r="B224" s="32" t="s">
        <v>1483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25">
      <c r="A225" s="191"/>
      <c r="B225" s="32" t="s">
        <v>1484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25">
      <c r="A226" s="191"/>
      <c r="B226" s="32" t="s">
        <v>1485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25">
      <c r="A227" s="191"/>
      <c r="B227" s="32" t="s">
        <v>1486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25">
      <c r="A228" s="191"/>
      <c r="B228" s="32" t="s">
        <v>1487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25">
      <c r="A229" s="191"/>
      <c r="B229" s="32" t="s">
        <v>1488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9">
        <v>0</v>
      </c>
    </row>
    <row r="230" spans="1:12" x14ac:dyDescent="0.25">
      <c r="A230" s="191"/>
      <c r="B230" s="32" t="s">
        <v>1489</v>
      </c>
      <c r="C230" s="38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25">
      <c r="A231" s="191"/>
      <c r="B231" s="32" t="s">
        <v>1490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25">
      <c r="A232" s="191"/>
      <c r="B232" s="32" t="s">
        <v>1491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25">
      <c r="A233" s="191"/>
      <c r="B233" s="32" t="s">
        <v>1492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25">
      <c r="A234" s="191"/>
      <c r="B234" s="32" t="s">
        <v>1493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25">
      <c r="A235" s="191"/>
      <c r="B235" s="32" t="s">
        <v>1494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25">
      <c r="A236" s="191"/>
      <c r="B236" s="32" t="s">
        <v>1495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25">
      <c r="A237" s="191"/>
      <c r="B237" s="32" t="s">
        <v>1496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25">
      <c r="A238" s="191"/>
      <c r="B238" s="32" t="s">
        <v>1497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25">
      <c r="A239" s="191"/>
      <c r="B239" s="32" t="s">
        <v>1498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25">
      <c r="A240" s="191"/>
      <c r="B240" s="32" t="s">
        <v>1499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25">
      <c r="A241" s="191"/>
      <c r="B241" s="32" t="s">
        <v>1500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25">
      <c r="A242" s="191"/>
      <c r="B242" s="32" t="s">
        <v>1501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25">
      <c r="A243" s="191"/>
      <c r="B243" s="32" t="s">
        <v>1502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25">
      <c r="A244" s="191"/>
      <c r="B244" s="32" t="s">
        <v>1503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25">
      <c r="A245" s="191"/>
      <c r="B245" s="32" t="s">
        <v>1504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25">
      <c r="A246" s="191"/>
      <c r="B246" s="32" t="s">
        <v>1505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25">
      <c r="A247" s="191"/>
      <c r="B247" s="32" t="s">
        <v>1506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25">
      <c r="A248" s="191"/>
      <c r="B248" s="32" t="s">
        <v>1507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25">
      <c r="A249" s="191"/>
      <c r="B249" s="32" t="s">
        <v>1508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25">
      <c r="A250" s="191"/>
      <c r="B250" s="32" t="s">
        <v>1509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25">
      <c r="A251" s="191"/>
      <c r="B251" s="32" t="s">
        <v>1510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25">
      <c r="A252" s="191"/>
      <c r="B252" s="32" t="s">
        <v>1511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25">
      <c r="A253" s="191"/>
      <c r="B253" s="32" t="s">
        <v>1512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25">
      <c r="A254" s="191"/>
      <c r="B254" s="32" t="s">
        <v>1513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25">
      <c r="A255" s="191"/>
      <c r="B255" s="32" t="s">
        <v>1514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25">
      <c r="A256" s="191"/>
      <c r="B256" s="32" t="s">
        <v>1515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25">
      <c r="A257" s="191"/>
      <c r="B257" s="32" t="s">
        <v>1516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25">
      <c r="A258" s="191"/>
      <c r="B258" s="32" t="s">
        <v>1517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25">
      <c r="A259" s="191"/>
      <c r="B259" s="32" t="s">
        <v>1518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25">
      <c r="A260" s="191"/>
      <c r="B260" s="32" t="s">
        <v>1519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25">
      <c r="A261" s="192"/>
      <c r="B261" s="32" t="s">
        <v>1520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25">
      <c r="A262" s="190" t="s">
        <v>1521</v>
      </c>
      <c r="B262" s="32" t="s">
        <v>1522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25">
      <c r="A263" s="191"/>
      <c r="B263" s="32" t="s">
        <v>1523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9">
        <v>0</v>
      </c>
    </row>
    <row r="264" spans="1:12" x14ac:dyDescent="0.25">
      <c r="A264" s="191"/>
      <c r="B264" s="32" t="s">
        <v>1524</v>
      </c>
      <c r="C264" s="38">
        <v>2</v>
      </c>
      <c r="D264" s="38">
        <v>0</v>
      </c>
      <c r="E264" s="38">
        <v>6</v>
      </c>
      <c r="F264" s="38">
        <v>0</v>
      </c>
      <c r="G264" s="38">
        <v>0</v>
      </c>
      <c r="H264" s="38">
        <v>10</v>
      </c>
      <c r="I264" s="38">
        <v>0</v>
      </c>
      <c r="J264" s="38">
        <v>0</v>
      </c>
      <c r="K264" s="38">
        <v>0</v>
      </c>
      <c r="L264" s="39">
        <v>0</v>
      </c>
    </row>
    <row r="265" spans="1:12" x14ac:dyDescent="0.25">
      <c r="A265" s="191"/>
      <c r="B265" s="32" t="s">
        <v>1525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9">
        <v>0</v>
      </c>
    </row>
    <row r="266" spans="1:12" x14ac:dyDescent="0.25">
      <c r="A266" s="191"/>
      <c r="B266" s="32" t="s">
        <v>1526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25">
      <c r="A267" s="191"/>
      <c r="B267" s="32" t="s">
        <v>1527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25">
      <c r="A268" s="191"/>
      <c r="B268" s="32" t="s">
        <v>1528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9">
        <v>0</v>
      </c>
    </row>
    <row r="269" spans="1:12" x14ac:dyDescent="0.25">
      <c r="A269" s="191"/>
      <c r="B269" s="32" t="s">
        <v>1529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2</v>
      </c>
      <c r="I269" s="38">
        <v>0</v>
      </c>
      <c r="J269" s="38">
        <v>0</v>
      </c>
      <c r="K269" s="38">
        <v>0</v>
      </c>
      <c r="L269" s="39">
        <v>0</v>
      </c>
    </row>
    <row r="270" spans="1:12" x14ac:dyDescent="0.25">
      <c r="A270" s="191"/>
      <c r="B270" s="32" t="s">
        <v>1530</v>
      </c>
      <c r="C270" s="38"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25">
      <c r="A271" s="191"/>
      <c r="B271" s="32" t="s">
        <v>1531</v>
      </c>
      <c r="C271" s="38">
        <v>0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25">
      <c r="A272" s="191"/>
      <c r="B272" s="32" t="s">
        <v>1532</v>
      </c>
      <c r="C272" s="38">
        <v>0</v>
      </c>
      <c r="D272" s="38">
        <v>0</v>
      </c>
      <c r="E272" s="38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9">
        <v>0</v>
      </c>
    </row>
    <row r="273" spans="1:12" x14ac:dyDescent="0.25">
      <c r="A273" s="191"/>
      <c r="B273" s="32" t="s">
        <v>967</v>
      </c>
      <c r="C273" s="38">
        <v>0</v>
      </c>
      <c r="D273" s="38">
        <v>0</v>
      </c>
      <c r="E273" s="38">
        <v>0</v>
      </c>
      <c r="F273" s="38">
        <v>0</v>
      </c>
      <c r="G273" s="38">
        <v>0</v>
      </c>
      <c r="H273" s="38">
        <v>2</v>
      </c>
      <c r="I273" s="38">
        <v>0</v>
      </c>
      <c r="J273" s="38">
        <v>0</v>
      </c>
      <c r="K273" s="38">
        <v>0</v>
      </c>
      <c r="L273" s="39">
        <v>0</v>
      </c>
    </row>
    <row r="274" spans="1:12" x14ac:dyDescent="0.25">
      <c r="A274" s="191"/>
      <c r="B274" s="32" t="s">
        <v>1533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25">
      <c r="A275" s="191"/>
      <c r="B275" s="32" t="s">
        <v>1534</v>
      </c>
      <c r="C275" s="38">
        <v>0</v>
      </c>
      <c r="D275" s="38">
        <v>0</v>
      </c>
      <c r="E275" s="38">
        <v>0</v>
      </c>
      <c r="F275" s="38">
        <v>0</v>
      </c>
      <c r="G275" s="38">
        <v>0</v>
      </c>
      <c r="H275" s="38">
        <v>1</v>
      </c>
      <c r="I275" s="38">
        <v>0</v>
      </c>
      <c r="J275" s="38">
        <v>0</v>
      </c>
      <c r="K275" s="38">
        <v>0</v>
      </c>
      <c r="L275" s="39">
        <v>0</v>
      </c>
    </row>
    <row r="276" spans="1:12" x14ac:dyDescent="0.25">
      <c r="A276" s="191"/>
      <c r="B276" s="32" t="s">
        <v>1535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38">
        <v>0</v>
      </c>
      <c r="L276" s="39">
        <v>0</v>
      </c>
    </row>
    <row r="277" spans="1:12" x14ac:dyDescent="0.25">
      <c r="A277" s="191"/>
      <c r="B277" s="32" t="s">
        <v>1536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9">
        <v>0</v>
      </c>
    </row>
    <row r="278" spans="1:12" x14ac:dyDescent="0.25">
      <c r="A278" s="191"/>
      <c r="B278" s="32" t="s">
        <v>1537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25">
      <c r="A279" s="191"/>
      <c r="B279" s="32" t="s">
        <v>1538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25">
      <c r="A280" s="191"/>
      <c r="B280" s="32" t="s">
        <v>1539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9">
        <v>0</v>
      </c>
    </row>
    <row r="281" spans="1:12" x14ac:dyDescent="0.25">
      <c r="A281" s="191"/>
      <c r="B281" s="32" t="s">
        <v>1540</v>
      </c>
      <c r="C281" s="38">
        <v>0</v>
      </c>
      <c r="D281" s="38">
        <v>0</v>
      </c>
      <c r="E281" s="38">
        <v>0</v>
      </c>
      <c r="F281" s="38">
        <v>0</v>
      </c>
      <c r="G281" s="38">
        <v>0</v>
      </c>
      <c r="H281" s="38">
        <v>1</v>
      </c>
      <c r="I281" s="38">
        <v>0</v>
      </c>
      <c r="J281" s="38">
        <v>0</v>
      </c>
      <c r="K281" s="38">
        <v>0</v>
      </c>
      <c r="L281" s="39">
        <v>0</v>
      </c>
    </row>
    <row r="282" spans="1:12" x14ac:dyDescent="0.25">
      <c r="A282" s="191"/>
      <c r="B282" s="32" t="s">
        <v>1541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25">
      <c r="A283" s="191"/>
      <c r="B283" s="32" t="s">
        <v>1542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25">
      <c r="A284" s="191"/>
      <c r="B284" s="32" t="s">
        <v>1543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25">
      <c r="A285" s="191"/>
      <c r="B285" s="32" t="s">
        <v>1544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25">
      <c r="A286" s="191"/>
      <c r="B286" s="32" t="s">
        <v>1545</v>
      </c>
      <c r="C286" s="38">
        <v>0</v>
      </c>
      <c r="D286" s="38">
        <v>0</v>
      </c>
      <c r="E286" s="38">
        <v>0</v>
      </c>
      <c r="F286" s="38">
        <v>0</v>
      </c>
      <c r="G286" s="38">
        <v>0</v>
      </c>
      <c r="H286" s="38">
        <v>0</v>
      </c>
      <c r="I286" s="38">
        <v>0</v>
      </c>
      <c r="J286" s="38">
        <v>0</v>
      </c>
      <c r="K286" s="38">
        <v>0</v>
      </c>
      <c r="L286" s="39">
        <v>0</v>
      </c>
    </row>
    <row r="287" spans="1:12" x14ac:dyDescent="0.25">
      <c r="A287" s="191"/>
      <c r="B287" s="32" t="s">
        <v>926</v>
      </c>
      <c r="C287" s="38">
        <v>0</v>
      </c>
      <c r="D287" s="38">
        <v>0</v>
      </c>
      <c r="E287" s="38">
        <v>0</v>
      </c>
      <c r="F287" s="38">
        <v>0</v>
      </c>
      <c r="G287" s="38">
        <v>0</v>
      </c>
      <c r="H287" s="38">
        <v>0</v>
      </c>
      <c r="I287" s="38">
        <v>0</v>
      </c>
      <c r="J287" s="38">
        <v>0</v>
      </c>
      <c r="K287" s="38">
        <v>0</v>
      </c>
      <c r="L287" s="39">
        <v>0</v>
      </c>
    </row>
    <row r="288" spans="1:12" x14ac:dyDescent="0.25">
      <c r="A288" s="191"/>
      <c r="B288" s="32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25">
      <c r="A289" s="191"/>
      <c r="B289" s="32" t="s">
        <v>1546</v>
      </c>
      <c r="C289" s="38">
        <v>0</v>
      </c>
      <c r="D289" s="38">
        <v>0</v>
      </c>
      <c r="E289" s="38">
        <v>6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38">
        <v>0</v>
      </c>
      <c r="L289" s="39">
        <v>0</v>
      </c>
    </row>
    <row r="290" spans="1:12" x14ac:dyDescent="0.25">
      <c r="A290" s="191"/>
      <c r="B290" s="32" t="s">
        <v>1547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25">
      <c r="A291" s="191"/>
      <c r="B291" s="32" t="s">
        <v>1548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25">
      <c r="A292" s="191"/>
      <c r="B292" s="32" t="s">
        <v>1549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ht="22.5" x14ac:dyDescent="0.25">
      <c r="A293" s="191"/>
      <c r="B293" s="32" t="s">
        <v>1550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0</v>
      </c>
      <c r="I293" s="38">
        <v>0</v>
      </c>
      <c r="J293" s="38">
        <v>0</v>
      </c>
      <c r="K293" s="38">
        <v>0</v>
      </c>
      <c r="L293" s="39">
        <v>0</v>
      </c>
    </row>
    <row r="294" spans="1:12" x14ac:dyDescent="0.25">
      <c r="A294" s="192"/>
      <c r="B294" s="32" t="s">
        <v>1551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25">
      <c r="A295" s="190" t="s">
        <v>1552</v>
      </c>
      <c r="B295" s="32" t="s">
        <v>1553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25">
      <c r="A296" s="191"/>
      <c r="B296" s="32" t="s">
        <v>1554</v>
      </c>
      <c r="C296" s="38">
        <v>2</v>
      </c>
      <c r="D296" s="38">
        <v>0</v>
      </c>
      <c r="E296" s="38">
        <v>0</v>
      </c>
      <c r="F296" s="38">
        <v>0</v>
      </c>
      <c r="G296" s="38">
        <v>0</v>
      </c>
      <c r="H296" s="38">
        <v>10</v>
      </c>
      <c r="I296" s="38">
        <v>0</v>
      </c>
      <c r="J296" s="38">
        <v>0</v>
      </c>
      <c r="K296" s="38">
        <v>0</v>
      </c>
      <c r="L296" s="39">
        <v>0</v>
      </c>
    </row>
    <row r="297" spans="1:12" ht="22.5" x14ac:dyDescent="0.25">
      <c r="A297" s="191"/>
      <c r="B297" s="32" t="s">
        <v>1555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1</v>
      </c>
      <c r="I297" s="38">
        <v>0</v>
      </c>
      <c r="J297" s="38">
        <v>0</v>
      </c>
      <c r="K297" s="38">
        <v>0</v>
      </c>
      <c r="L297" s="39">
        <v>0</v>
      </c>
    </row>
    <row r="298" spans="1:12" ht="22.5" x14ac:dyDescent="0.25">
      <c r="A298" s="191"/>
      <c r="B298" s="32" t="s">
        <v>1556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1</v>
      </c>
      <c r="I298" s="38">
        <v>0</v>
      </c>
      <c r="J298" s="38">
        <v>0</v>
      </c>
      <c r="K298" s="38">
        <v>0</v>
      </c>
      <c r="L298" s="39">
        <v>0</v>
      </c>
    </row>
    <row r="299" spans="1:12" ht="22.5" x14ac:dyDescent="0.25">
      <c r="A299" s="191"/>
      <c r="B299" s="32" t="s">
        <v>1557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4</v>
      </c>
      <c r="I299" s="38">
        <v>0</v>
      </c>
      <c r="J299" s="38">
        <v>0</v>
      </c>
      <c r="K299" s="38">
        <v>0</v>
      </c>
      <c r="L299" s="39">
        <v>0</v>
      </c>
    </row>
    <row r="300" spans="1:12" ht="22.5" x14ac:dyDescent="0.25">
      <c r="A300" s="191"/>
      <c r="B300" s="32" t="s">
        <v>1558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25">
      <c r="A301" s="191"/>
      <c r="B301" s="32" t="s">
        <v>1559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25">
      <c r="A302" s="191"/>
      <c r="B302" s="32" t="s">
        <v>1560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9">
        <v>0</v>
      </c>
    </row>
    <row r="303" spans="1:12" ht="45" x14ac:dyDescent="0.25">
      <c r="A303" s="191"/>
      <c r="B303" s="32" t="s">
        <v>1561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1</v>
      </c>
      <c r="I303" s="38">
        <v>0</v>
      </c>
      <c r="J303" s="38">
        <v>0</v>
      </c>
      <c r="K303" s="38">
        <v>0</v>
      </c>
      <c r="L303" s="39">
        <v>0</v>
      </c>
    </row>
    <row r="304" spans="1:12" ht="33.75" x14ac:dyDescent="0.25">
      <c r="A304" s="191"/>
      <c r="B304" s="32" t="s">
        <v>1562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1</v>
      </c>
      <c r="I304" s="38">
        <v>0</v>
      </c>
      <c r="J304" s="38">
        <v>0</v>
      </c>
      <c r="K304" s="38">
        <v>0</v>
      </c>
      <c r="L304" s="39">
        <v>0</v>
      </c>
    </row>
    <row r="305" spans="1:12" ht="22.5" x14ac:dyDescent="0.25">
      <c r="A305" s="191"/>
      <c r="B305" s="32" t="s">
        <v>1563</v>
      </c>
      <c r="C305" s="38">
        <v>0</v>
      </c>
      <c r="D305" s="38">
        <v>0</v>
      </c>
      <c r="E305" s="38">
        <v>1</v>
      </c>
      <c r="F305" s="38">
        <v>0</v>
      </c>
      <c r="G305" s="38">
        <v>0</v>
      </c>
      <c r="H305" s="38">
        <v>3</v>
      </c>
      <c r="I305" s="38">
        <v>0</v>
      </c>
      <c r="J305" s="38">
        <v>0</v>
      </c>
      <c r="K305" s="38">
        <v>0</v>
      </c>
      <c r="L305" s="39">
        <v>0</v>
      </c>
    </row>
    <row r="306" spans="1:12" ht="22.5" x14ac:dyDescent="0.25">
      <c r="A306" s="191"/>
      <c r="B306" s="32" t="s">
        <v>1564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25">
      <c r="A307" s="191"/>
      <c r="B307" s="32" t="s">
        <v>980</v>
      </c>
      <c r="C307" s="38">
        <v>0</v>
      </c>
      <c r="D307" s="38">
        <v>0</v>
      </c>
      <c r="E307" s="38">
        <v>11</v>
      </c>
      <c r="F307" s="38">
        <v>0</v>
      </c>
      <c r="G307" s="38">
        <v>0</v>
      </c>
      <c r="H307" s="38">
        <v>1</v>
      </c>
      <c r="I307" s="38">
        <v>0</v>
      </c>
      <c r="J307" s="38">
        <v>0</v>
      </c>
      <c r="K307" s="38">
        <v>0</v>
      </c>
      <c r="L307" s="39">
        <v>0</v>
      </c>
    </row>
    <row r="308" spans="1:12" x14ac:dyDescent="0.25">
      <c r="A308" s="191"/>
      <c r="B308" s="32" t="s">
        <v>1565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25">
      <c r="A309" s="191"/>
      <c r="B309" s="32" t="s">
        <v>1566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0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25">
      <c r="A310" s="191"/>
      <c r="B310" s="32" t="s">
        <v>1567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25">
      <c r="A311" s="192"/>
      <c r="B311" s="32" t="s">
        <v>1568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25">
      <c r="A312" s="17"/>
    </row>
  </sheetData>
  <sheetProtection algorithmName="SHA-512" hashValue="VP+R/QW8wMsZOCOQ12CX1tMgFk8Sl6H9RBeHZnp4HnLdcBlqbPYgzLk7h3NFJAonsp15P1Zc9GWgQi+noZzPxg==" saltValue="g4FpQ4jmush6nTWRTY6T+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showGridLines="0" workbookViewId="0">
      <selection activeCell="I3" sqref="I3"/>
    </sheetView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4.42578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0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0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1"/>
      <c r="B6" s="11" t="s">
        <v>1573</v>
      </c>
      <c r="C6" s="12">
        <v>1</v>
      </c>
      <c r="D6" s="12">
        <v>0</v>
      </c>
      <c r="E6" s="13">
        <v>1</v>
      </c>
    </row>
    <row r="7" spans="1:5" x14ac:dyDescent="0.25">
      <c r="A7" s="191"/>
      <c r="B7" s="11" t="s">
        <v>1574</v>
      </c>
      <c r="C7" s="12">
        <v>2</v>
      </c>
      <c r="D7" s="12">
        <v>5</v>
      </c>
      <c r="E7" s="13">
        <v>-0.6</v>
      </c>
    </row>
    <row r="8" spans="1:5" x14ac:dyDescent="0.25">
      <c r="A8" s="191"/>
      <c r="B8" s="11" t="s">
        <v>1575</v>
      </c>
      <c r="C8" s="12">
        <v>63</v>
      </c>
      <c r="D8" s="12">
        <v>73</v>
      </c>
      <c r="E8" s="13">
        <v>-0.13698630136986301</v>
      </c>
    </row>
    <row r="9" spans="1:5" x14ac:dyDescent="0.25">
      <c r="A9" s="191"/>
      <c r="B9" s="11" t="s">
        <v>1576</v>
      </c>
      <c r="C9" s="12">
        <v>9</v>
      </c>
      <c r="D9" s="12">
        <v>11</v>
      </c>
      <c r="E9" s="13">
        <v>-0.18181818181818199</v>
      </c>
    </row>
    <row r="10" spans="1:5" x14ac:dyDescent="0.25">
      <c r="A10" s="191"/>
      <c r="B10" s="11" t="s">
        <v>1577</v>
      </c>
      <c r="C10" s="12">
        <v>1</v>
      </c>
      <c r="D10" s="12">
        <v>2</v>
      </c>
      <c r="E10" s="13">
        <v>-0.5</v>
      </c>
    </row>
    <row r="11" spans="1:5" x14ac:dyDescent="0.25">
      <c r="A11" s="191"/>
      <c r="B11" s="11" t="s">
        <v>1578</v>
      </c>
      <c r="C11" s="12">
        <v>98</v>
      </c>
      <c r="D11" s="12">
        <v>88</v>
      </c>
      <c r="E11" s="13">
        <v>0.11363636363636399</v>
      </c>
    </row>
    <row r="12" spans="1:5" x14ac:dyDescent="0.25">
      <c r="A12" s="191"/>
      <c r="B12" s="11" t="s">
        <v>1579</v>
      </c>
      <c r="C12" s="12">
        <v>11</v>
      </c>
      <c r="D12" s="12">
        <v>6</v>
      </c>
      <c r="E12" s="13">
        <v>0.83333333333333304</v>
      </c>
    </row>
    <row r="13" spans="1:5" x14ac:dyDescent="0.25">
      <c r="A13" s="191"/>
      <c r="B13" s="11" t="s">
        <v>1580</v>
      </c>
      <c r="C13" s="12">
        <v>0</v>
      </c>
      <c r="D13" s="12">
        <v>0</v>
      </c>
      <c r="E13" s="13">
        <v>0</v>
      </c>
    </row>
    <row r="14" spans="1:5" x14ac:dyDescent="0.25">
      <c r="A14" s="191"/>
      <c r="B14" s="11" t="s">
        <v>1581</v>
      </c>
      <c r="C14" s="12">
        <v>9</v>
      </c>
      <c r="D14" s="12">
        <v>10</v>
      </c>
      <c r="E14" s="13">
        <v>-0.1</v>
      </c>
    </row>
    <row r="15" spans="1:5" x14ac:dyDescent="0.25">
      <c r="A15" s="191"/>
      <c r="B15" s="11" t="s">
        <v>1582</v>
      </c>
      <c r="C15" s="12">
        <v>1</v>
      </c>
      <c r="D15" s="12">
        <v>0</v>
      </c>
      <c r="E15" s="13">
        <v>1</v>
      </c>
    </row>
    <row r="16" spans="1:5" x14ac:dyDescent="0.25">
      <c r="A16" s="192"/>
      <c r="B16" s="11" t="s">
        <v>111</v>
      </c>
      <c r="C16" s="12">
        <v>82</v>
      </c>
      <c r="D16" s="12">
        <v>100</v>
      </c>
      <c r="E16" s="13">
        <v>-0.18</v>
      </c>
    </row>
    <row r="17" spans="1:1" x14ac:dyDescent="0.25">
      <c r="A17" s="17"/>
    </row>
  </sheetData>
  <sheetProtection algorithmName="SHA-512" hashValue="JiQ8h9MJBC7NG1HXvH+csDUBaJnyjip/R7t4RuQwC2JkRL70wYyniAS81/Gk/jF33HeX5HBg4dLEnLM90/7hPw==" saltValue="hG94wgY4G5pEt0KKpO4Rr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1406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18</v>
      </c>
      <c r="D5" s="12">
        <v>14</v>
      </c>
      <c r="E5" s="13">
        <v>0.28571428571428598</v>
      </c>
    </row>
    <row r="6" spans="1:5" x14ac:dyDescent="0.25">
      <c r="A6" s="10" t="s">
        <v>1587</v>
      </c>
      <c r="B6" s="11" t="s">
        <v>1588</v>
      </c>
      <c r="C6" s="12">
        <v>217</v>
      </c>
      <c r="D6" s="12">
        <v>150</v>
      </c>
      <c r="E6" s="13">
        <v>0.44666666666666699</v>
      </c>
    </row>
    <row r="7" spans="1:5" ht="22.5" x14ac:dyDescent="0.25">
      <c r="A7" s="10" t="s">
        <v>1589</v>
      </c>
      <c r="B7" s="11" t="s">
        <v>1590</v>
      </c>
      <c r="C7" s="16"/>
      <c r="D7" s="12">
        <v>0</v>
      </c>
      <c r="E7" s="13">
        <v>0</v>
      </c>
    </row>
    <row r="8" spans="1:5" ht="22.5" x14ac:dyDescent="0.25">
      <c r="A8" s="10" t="s">
        <v>1591</v>
      </c>
      <c r="B8" s="11" t="s">
        <v>1592</v>
      </c>
      <c r="C8" s="16"/>
      <c r="D8" s="12">
        <v>1</v>
      </c>
      <c r="E8" s="13">
        <v>0</v>
      </c>
    </row>
    <row r="9" spans="1:5" ht="22.5" x14ac:dyDescent="0.25">
      <c r="A9" s="10" t="s">
        <v>1593</v>
      </c>
      <c r="B9" s="11" t="s">
        <v>1594</v>
      </c>
      <c r="C9" s="16"/>
      <c r="D9" s="12">
        <v>0</v>
      </c>
      <c r="E9" s="13">
        <v>0</v>
      </c>
    </row>
    <row r="10" spans="1:5" ht="22.5" x14ac:dyDescent="0.25">
      <c r="A10" s="10" t="s">
        <v>1595</v>
      </c>
      <c r="B10" s="11" t="s">
        <v>1596</v>
      </c>
      <c r="C10" s="16"/>
      <c r="D10" s="12">
        <v>1</v>
      </c>
      <c r="E10" s="13">
        <v>0</v>
      </c>
    </row>
    <row r="11" spans="1:5" ht="22.5" x14ac:dyDescent="0.25">
      <c r="A11" s="10" t="s">
        <v>1597</v>
      </c>
      <c r="B11" s="15"/>
      <c r="C11" s="12">
        <v>1</v>
      </c>
      <c r="D11" s="12">
        <v>8</v>
      </c>
      <c r="E11" s="13">
        <v>-0.875</v>
      </c>
    </row>
    <row r="12" spans="1:5" x14ac:dyDescent="0.25">
      <c r="A12" s="10" t="s">
        <v>1598</v>
      </c>
      <c r="B12" s="15"/>
      <c r="C12" s="12">
        <v>492</v>
      </c>
      <c r="D12" s="12">
        <v>423</v>
      </c>
      <c r="E12" s="13">
        <v>0.16312056737588601</v>
      </c>
    </row>
    <row r="13" spans="1:5" x14ac:dyDescent="0.25">
      <c r="A13" s="190" t="s">
        <v>1599</v>
      </c>
      <c r="B13" s="11" t="s">
        <v>1600</v>
      </c>
      <c r="C13" s="12">
        <v>0</v>
      </c>
      <c r="D13" s="12">
        <v>8</v>
      </c>
      <c r="E13" s="13">
        <v>-1</v>
      </c>
    </row>
    <row r="14" spans="1:5" x14ac:dyDescent="0.25">
      <c r="A14" s="192"/>
      <c r="B14" s="11" t="s">
        <v>1601</v>
      </c>
      <c r="C14" s="12">
        <v>0</v>
      </c>
      <c r="D14" s="12">
        <v>32</v>
      </c>
      <c r="E14" s="13">
        <v>-1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7" t="s">
        <v>1603</v>
      </c>
      <c r="B17" s="11" t="s">
        <v>1604</v>
      </c>
      <c r="C17" s="12">
        <v>0</v>
      </c>
      <c r="D17" s="12">
        <v>0</v>
      </c>
      <c r="E17" s="21">
        <v>0</v>
      </c>
    </row>
    <row r="18" spans="1:5" x14ac:dyDescent="0.25">
      <c r="A18" s="188"/>
      <c r="B18" s="11" t="s">
        <v>1605</v>
      </c>
      <c r="C18" s="12">
        <v>195</v>
      </c>
      <c r="D18" s="12">
        <v>432</v>
      </c>
      <c r="E18" s="21">
        <v>16</v>
      </c>
    </row>
    <row r="19" spans="1:5" x14ac:dyDescent="0.25">
      <c r="A19" s="188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25">
      <c r="A20" s="188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25">
      <c r="A21" s="188"/>
      <c r="B21" s="11" t="s">
        <v>1608</v>
      </c>
      <c r="C21" s="12">
        <v>0</v>
      </c>
      <c r="D21" s="12">
        <v>0</v>
      </c>
      <c r="E21" s="21">
        <v>0</v>
      </c>
    </row>
    <row r="22" spans="1:5" x14ac:dyDescent="0.25">
      <c r="A22" s="188"/>
      <c r="B22" s="11" t="s">
        <v>983</v>
      </c>
      <c r="C22" s="12">
        <v>461</v>
      </c>
      <c r="D22" s="12">
        <v>521</v>
      </c>
      <c r="E22" s="21">
        <v>0</v>
      </c>
    </row>
    <row r="23" spans="1:5" x14ac:dyDescent="0.25">
      <c r="A23" s="188"/>
      <c r="B23" s="11" t="s">
        <v>1609</v>
      </c>
      <c r="C23" s="12">
        <v>33</v>
      </c>
      <c r="D23" s="12">
        <v>21</v>
      </c>
      <c r="E23" s="21">
        <v>25</v>
      </c>
    </row>
    <row r="24" spans="1:5" x14ac:dyDescent="0.25">
      <c r="A24" s="188"/>
      <c r="B24" s="11" t="s">
        <v>1610</v>
      </c>
      <c r="C24" s="12">
        <v>0</v>
      </c>
      <c r="D24" s="12">
        <v>0</v>
      </c>
      <c r="E24" s="21">
        <v>0</v>
      </c>
    </row>
    <row r="25" spans="1:5" x14ac:dyDescent="0.25">
      <c r="A25" s="188"/>
      <c r="B25" s="11" t="s">
        <v>1611</v>
      </c>
      <c r="C25" s="12">
        <v>5</v>
      </c>
      <c r="D25" s="12">
        <v>11</v>
      </c>
      <c r="E25" s="21">
        <v>3</v>
      </c>
    </row>
    <row r="26" spans="1:5" x14ac:dyDescent="0.25">
      <c r="A26" s="188"/>
      <c r="B26" s="11" t="s">
        <v>1612</v>
      </c>
      <c r="C26" s="12">
        <v>1</v>
      </c>
      <c r="D26" s="12">
        <v>0</v>
      </c>
      <c r="E26" s="21">
        <v>0</v>
      </c>
    </row>
    <row r="27" spans="1:5" x14ac:dyDescent="0.25">
      <c r="A27" s="188"/>
      <c r="B27" s="11" t="s">
        <v>1613</v>
      </c>
      <c r="C27" s="12">
        <v>31</v>
      </c>
      <c r="D27" s="12">
        <v>24</v>
      </c>
      <c r="E27" s="21">
        <v>17</v>
      </c>
    </row>
    <row r="28" spans="1:5" x14ac:dyDescent="0.25">
      <c r="A28" s="188"/>
      <c r="B28" s="11" t="s">
        <v>1614</v>
      </c>
      <c r="C28" s="12">
        <v>460</v>
      </c>
      <c r="D28" s="12">
        <v>611</v>
      </c>
      <c r="E28" s="21">
        <v>3</v>
      </c>
    </row>
    <row r="29" spans="1:5" x14ac:dyDescent="0.25">
      <c r="A29" s="188"/>
      <c r="B29" s="11" t="s">
        <v>1615</v>
      </c>
      <c r="C29" s="12">
        <v>265</v>
      </c>
      <c r="D29" s="12">
        <v>143</v>
      </c>
      <c r="E29" s="21">
        <v>197</v>
      </c>
    </row>
    <row r="30" spans="1:5" x14ac:dyDescent="0.25">
      <c r="A30" s="189"/>
      <c r="B30" s="11" t="s">
        <v>1616</v>
      </c>
      <c r="C30" s="12">
        <v>0</v>
      </c>
      <c r="D30" s="12">
        <v>0</v>
      </c>
      <c r="E30" s="21">
        <v>0</v>
      </c>
    </row>
    <row r="31" spans="1:5" x14ac:dyDescent="0.25">
      <c r="A31" s="17"/>
    </row>
  </sheetData>
  <sheetProtection algorithmName="SHA-512" hashValue="QKcOwRHOphDr4uiohkTOlb2CrGELW3jJvSp4WC+HRHsZDmp+Ewsnomfa4YRB+8wyVaFRVH8HPM+j/my2ySQgFA==" saltValue="l3X5j1TD0BLd6nH9quWUv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3E1D-7443-41B3-8DC7-AA2E61C5AB62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7" t="s">
        <v>1745</v>
      </c>
      <c r="D1" s="207"/>
      <c r="E1" s="207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1746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3"/>
    </row>
    <row r="3" spans="1:93" s="102" customFormat="1" ht="11.25" x14ac:dyDescent="0.25">
      <c r="Z3" s="205" t="s">
        <v>1747</v>
      </c>
      <c r="AA3" s="205"/>
      <c r="AB3" s="205"/>
      <c r="AC3" s="205"/>
      <c r="AH3" s="205" t="s">
        <v>1748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3"/>
    </row>
    <row r="4" spans="1:93" s="104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1749</v>
      </c>
      <c r="R4" s="205"/>
      <c r="S4" s="205"/>
      <c r="T4" s="205"/>
      <c r="U4" s="205"/>
      <c r="V4" s="205"/>
      <c r="AP4" s="205" t="s">
        <v>1750</v>
      </c>
      <c r="AQ4" s="205"/>
      <c r="AR4" s="205"/>
      <c r="BE4" s="205" t="s">
        <v>1079</v>
      </c>
      <c r="BF4" s="205"/>
      <c r="BG4" s="205"/>
      <c r="BK4" s="209" t="s">
        <v>1751</v>
      </c>
      <c r="BL4" s="208" t="s">
        <v>1752</v>
      </c>
      <c r="BM4" s="208" t="s">
        <v>1753</v>
      </c>
      <c r="BN4" s="208" t="s">
        <v>174</v>
      </c>
      <c r="BO4" s="208" t="s">
        <v>1754</v>
      </c>
      <c r="BP4" s="208" t="s">
        <v>1755</v>
      </c>
      <c r="BQ4" s="208" t="s">
        <v>1756</v>
      </c>
      <c r="BR4" s="208" t="s">
        <v>209</v>
      </c>
      <c r="BS4" s="210" t="s">
        <v>1757</v>
      </c>
      <c r="BT4" s="210" t="s">
        <v>1758</v>
      </c>
      <c r="BU4" s="210" t="s">
        <v>289</v>
      </c>
      <c r="BV4" s="211"/>
      <c r="BY4" s="212" t="s">
        <v>168</v>
      </c>
      <c r="BZ4" s="212"/>
      <c r="CA4" s="212"/>
      <c r="CF4" s="205" t="s">
        <v>1759</v>
      </c>
      <c r="CG4" s="205"/>
      <c r="CL4" s="205" t="s">
        <v>48</v>
      </c>
      <c r="CM4" s="205"/>
      <c r="CN4" s="205"/>
      <c r="CO4" s="205"/>
    </row>
    <row r="5" spans="1:93" s="104" customFormat="1" ht="14.25" customHeight="1" x14ac:dyDescent="0.25">
      <c r="Z5" s="105" t="s">
        <v>1760</v>
      </c>
      <c r="AA5" s="106" t="s">
        <v>1761</v>
      </c>
      <c r="AB5" s="106" t="s">
        <v>79</v>
      </c>
      <c r="AC5" s="107" t="s">
        <v>79</v>
      </c>
      <c r="AH5" s="105" t="s">
        <v>1760</v>
      </c>
      <c r="AI5" s="106" t="s">
        <v>1761</v>
      </c>
      <c r="AJ5" s="106" t="s">
        <v>79</v>
      </c>
      <c r="AK5" s="107" t="s">
        <v>79</v>
      </c>
      <c r="AV5" s="209" t="s">
        <v>1762</v>
      </c>
      <c r="AW5" s="208" t="s">
        <v>1763</v>
      </c>
      <c r="AX5" s="208" t="s">
        <v>1764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4" customFormat="1" ht="14.25" customHeight="1" x14ac:dyDescent="0.25">
      <c r="C6" s="108" t="s">
        <v>20</v>
      </c>
      <c r="D6" s="109" t="s">
        <v>1765</v>
      </c>
      <c r="E6" s="108" t="s">
        <v>24</v>
      </c>
      <c r="I6" s="110" t="s">
        <v>49</v>
      </c>
      <c r="J6" s="109" t="s">
        <v>1766</v>
      </c>
      <c r="K6" s="109" t="s">
        <v>63</v>
      </c>
      <c r="L6" s="109" t="s">
        <v>65</v>
      </c>
      <c r="M6" s="111" t="s">
        <v>1767</v>
      </c>
      <c r="N6" s="112" t="s">
        <v>1768</v>
      </c>
      <c r="O6" s="112"/>
      <c r="Q6" s="110" t="s">
        <v>1267</v>
      </c>
      <c r="R6" s="109" t="s">
        <v>1769</v>
      </c>
      <c r="S6" s="109" t="s">
        <v>1770</v>
      </c>
      <c r="T6" s="109" t="s">
        <v>1051</v>
      </c>
      <c r="U6" s="109" t="s">
        <v>1771</v>
      </c>
      <c r="V6" s="111" t="s">
        <v>1660</v>
      </c>
      <c r="Z6" s="113" t="s">
        <v>1772</v>
      </c>
      <c r="AA6" s="114" t="s">
        <v>1772</v>
      </c>
      <c r="AB6" s="114" t="s">
        <v>1773</v>
      </c>
      <c r="AC6" s="115" t="s">
        <v>1774</v>
      </c>
      <c r="AH6" s="113" t="s">
        <v>1772</v>
      </c>
      <c r="AI6" s="114" t="s">
        <v>1772</v>
      </c>
      <c r="AJ6" s="114" t="s">
        <v>1773</v>
      </c>
      <c r="AK6" s="115" t="s">
        <v>1774</v>
      </c>
      <c r="AP6" s="110" t="s">
        <v>1775</v>
      </c>
      <c r="AQ6" s="109" t="s">
        <v>100</v>
      </c>
      <c r="AR6" s="111" t="s">
        <v>1776</v>
      </c>
      <c r="AV6" s="209"/>
      <c r="AW6" s="208"/>
      <c r="AX6" s="208"/>
      <c r="AY6" s="208"/>
      <c r="AZ6" s="208"/>
      <c r="BA6" s="210"/>
      <c r="BE6" s="110" t="s">
        <v>113</v>
      </c>
      <c r="BF6" s="109" t="s">
        <v>114</v>
      </c>
      <c r="BG6" s="111" t="s">
        <v>1777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0" t="s">
        <v>1751</v>
      </c>
      <c r="BZ6" s="109" t="s">
        <v>1778</v>
      </c>
      <c r="CA6" s="111" t="s">
        <v>111</v>
      </c>
      <c r="CF6" s="110" t="s">
        <v>1779</v>
      </c>
      <c r="CG6" s="111" t="s">
        <v>1780</v>
      </c>
      <c r="CM6" s="110" t="s">
        <v>49</v>
      </c>
      <c r="CN6" s="111" t="s">
        <v>50</v>
      </c>
    </row>
    <row r="7" spans="1:93" s="116" customFormat="1" ht="21" customHeight="1" x14ac:dyDescent="0.25">
      <c r="C7" s="117">
        <f>DatosGenerales!C8</f>
        <v>16513</v>
      </c>
      <c r="D7" s="118">
        <f>SUM(DatosGenerales!C15:C19)</f>
        <v>3750</v>
      </c>
      <c r="E7" s="117">
        <f>SUM(DatosGenerales!C12:C14)</f>
        <v>13172</v>
      </c>
      <c r="I7" s="119">
        <f>DatosGenerales!C31</f>
        <v>1785</v>
      </c>
      <c r="J7" s="118">
        <f>DatosGenerales!C32</f>
        <v>344</v>
      </c>
      <c r="K7" s="117">
        <f>SUM(DatosGenerales!C33:C34)</f>
        <v>50</v>
      </c>
      <c r="L7" s="118">
        <f>DatosGenerales!C36</f>
        <v>929</v>
      </c>
      <c r="M7" s="117">
        <f>DatosGenerales!C95</f>
        <v>667</v>
      </c>
      <c r="N7" s="120">
        <f>L7-M7</f>
        <v>262</v>
      </c>
      <c r="O7" s="120"/>
      <c r="Q7" s="119">
        <f>DatosGenerales!C36</f>
        <v>929</v>
      </c>
      <c r="R7" s="118">
        <f>DatosGenerales!C49</f>
        <v>1420</v>
      </c>
      <c r="S7" s="118">
        <f>DatosGenerales!C50</f>
        <v>54</v>
      </c>
      <c r="T7" s="118">
        <f>DatosGenerales!C62</f>
        <v>30</v>
      </c>
      <c r="U7" s="118">
        <f>DatosGenerales!C78</f>
        <v>1</v>
      </c>
      <c r="V7" s="121">
        <f>SUM(Q7:U7)</f>
        <v>2434</v>
      </c>
      <c r="Z7" s="119">
        <f>SUM(DatosGenerales!C106,DatosGenerales!C107,DatosGenerales!C109)</f>
        <v>962</v>
      </c>
      <c r="AA7" s="118">
        <f>SUM(DatosGenerales!C108,DatosGenerales!C110)</f>
        <v>649</v>
      </c>
      <c r="AB7" s="118">
        <f>DatosGenerales!C106</f>
        <v>937</v>
      </c>
      <c r="AC7" s="121">
        <f>DatosGenerales!C107</f>
        <v>1</v>
      </c>
      <c r="AH7" s="119">
        <f>SUM(DatosGenerales!C115,DatosGenerales!C116,DatosGenerales!C118)</f>
        <v>46</v>
      </c>
      <c r="AI7" s="118">
        <f>SUM(DatosGenerales!C117,DatosGenerales!C119)</f>
        <v>55</v>
      </c>
      <c r="AJ7" s="118">
        <f>DatosGenerales!C115</f>
        <v>46</v>
      </c>
      <c r="AK7" s="121">
        <f>DatosGenerales!C116</f>
        <v>0</v>
      </c>
      <c r="AP7" s="119">
        <f>SUM(DatosGenerales!C135:C136)</f>
        <v>84</v>
      </c>
      <c r="AQ7" s="118">
        <f>SUM(DatosGenerales!C137:C138)</f>
        <v>2</v>
      </c>
      <c r="AR7" s="121">
        <f>SUM(DatosGenerales!C139:C140)</f>
        <v>0</v>
      </c>
      <c r="AV7" s="119">
        <f>DatosGenerales!C145</f>
        <v>0</v>
      </c>
      <c r="AW7" s="118">
        <f>DatosGenerales!C146</f>
        <v>16</v>
      </c>
      <c r="AX7" s="118">
        <f>DatosGenerales!C147</f>
        <v>5</v>
      </c>
      <c r="AY7" s="118">
        <f>DatosGenerales!C148</f>
        <v>6</v>
      </c>
      <c r="AZ7" s="118">
        <f>DatosGenerales!C149</f>
        <v>35</v>
      </c>
      <c r="BA7" s="121">
        <f>DatosGenerales!C150</f>
        <v>0</v>
      </c>
      <c r="BE7" s="119">
        <f>DatosGenerales!C151</f>
        <v>31</v>
      </c>
      <c r="BF7" s="118">
        <f>DatosGenerales!C152</f>
        <v>41</v>
      </c>
      <c r="BG7" s="121">
        <f>DatosGenerales!C154</f>
        <v>7</v>
      </c>
      <c r="BK7" s="119">
        <f>SUM(DatosGenerales!C297:C311)</f>
        <v>2038</v>
      </c>
      <c r="BL7" s="118">
        <f>SUM(DatosGenerales!C294:C296)</f>
        <v>18</v>
      </c>
      <c r="BM7" s="118">
        <f>SUM(DatosGenerales!C312:C344)</f>
        <v>726</v>
      </c>
      <c r="BN7" s="118">
        <f>SUM(DatosGenerales!C289)</f>
        <v>17</v>
      </c>
      <c r="BO7" s="118">
        <f>SUM(DatosGenerales!C356:C364)</f>
        <v>66</v>
      </c>
      <c r="BP7" s="118">
        <f>SUM(DatosGenerales!C286:C288)</f>
        <v>36</v>
      </c>
      <c r="BQ7" s="118">
        <f>SUM(DatosGenerales!C345:C355)</f>
        <v>3</v>
      </c>
      <c r="BR7" s="118">
        <f>SUM(DatosGenerales!C290:C292)</f>
        <v>29</v>
      </c>
      <c r="BS7" s="121">
        <f>SUM(DatosGenerales!C283:C285)</f>
        <v>139</v>
      </c>
      <c r="BT7" s="121">
        <f>SUM(DatosGenerales!C293)</f>
        <v>0</v>
      </c>
      <c r="BU7" s="121">
        <f>SUM(DatosGenerales!C365:C377)</f>
        <v>510</v>
      </c>
      <c r="BY7" s="119">
        <f>DatosGenerales!C246</f>
        <v>0</v>
      </c>
      <c r="BZ7" s="118">
        <f>DatosGenerales!C247</f>
        <v>0</v>
      </c>
      <c r="CA7" s="121">
        <f>DatosGenerales!C248</f>
        <v>0</v>
      </c>
      <c r="CF7" s="119">
        <f>DatosDiscapacidad!C5</f>
        <v>18</v>
      </c>
      <c r="CG7" s="121">
        <f>DatosDiscapacidad!C11</f>
        <v>1</v>
      </c>
      <c r="CM7" s="119">
        <f>DatosGenerales!C40</f>
        <v>3201</v>
      </c>
      <c r="CN7" s="121">
        <f>DatosGenerales!C41</f>
        <v>2339</v>
      </c>
    </row>
    <row r="8" spans="1:93" x14ac:dyDescent="0.25">
      <c r="B8" s="122"/>
    </row>
    <row r="11" spans="1:93" x14ac:dyDescent="0.25">
      <c r="R11" s="100" t="s">
        <v>1781</v>
      </c>
    </row>
    <row r="16" spans="1:93" ht="12.75" customHeight="1" x14ac:dyDescent="0.25">
      <c r="AV16" s="123"/>
      <c r="AW16" s="123"/>
      <c r="AX16" s="123"/>
      <c r="AY16" s="123"/>
      <c r="AZ16" s="123"/>
      <c r="BA16" s="123"/>
    </row>
    <row r="17" spans="19:93" x14ac:dyDescent="0.25">
      <c r="AV17" s="123"/>
      <c r="AW17" s="123"/>
      <c r="AX17" s="123"/>
      <c r="AY17" s="123"/>
      <c r="AZ17" s="123"/>
      <c r="BA17" s="123"/>
    </row>
    <row r="19" spans="19:93" x14ac:dyDescent="0.25">
      <c r="CO19" s="100" t="s">
        <v>1782</v>
      </c>
    </row>
    <row r="22" spans="19:93" x14ac:dyDescent="0.2">
      <c r="BK22" s="124" t="s">
        <v>1783</v>
      </c>
      <c r="BO22" s="124"/>
    </row>
    <row r="23" spans="19:93" x14ac:dyDescent="0.25">
      <c r="S23" s="125"/>
      <c r="Z23" s="126"/>
      <c r="AH23" s="126"/>
    </row>
    <row r="30" spans="19:93" x14ac:dyDescent="0.25">
      <c r="BJ30" s="127"/>
    </row>
    <row r="31" spans="19:93" s="104" customFormat="1" ht="12.75" customHeight="1" x14ac:dyDescent="0.25">
      <c r="BJ31" s="128"/>
    </row>
    <row r="32" spans="19:93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1784</v>
      </c>
      <c r="BO38" s="131">
        <v>13</v>
      </c>
    </row>
    <row r="41" spans="62:67" x14ac:dyDescent="0.2">
      <c r="BK41" s="124" t="s">
        <v>1785</v>
      </c>
    </row>
    <row r="51" spans="63:74" x14ac:dyDescent="0.25">
      <c r="BK51" s="128" t="s">
        <v>1786</v>
      </c>
      <c r="BL51" s="128" t="s">
        <v>1786</v>
      </c>
      <c r="BM51" s="127"/>
    </row>
    <row r="52" spans="63:74" x14ac:dyDescent="0.25">
      <c r="BK52" s="128" t="s">
        <v>1787</v>
      </c>
      <c r="BL52" s="128" t="s">
        <v>1788</v>
      </c>
      <c r="BM52" s="128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29">
        <f>SUM(DatosGenerales!C310,DatosGenerales!C299,DatosGenerales!C308)</f>
        <v>431</v>
      </c>
      <c r="BL53" s="129">
        <f>SUM(DatosGenerales!C311,DatosGenerales!C300,DatosGenerales!C309)</f>
        <v>607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1789</v>
      </c>
    </row>
    <row r="65" spans="63:71" x14ac:dyDescent="0.25">
      <c r="BK65" s="128" t="s">
        <v>1790</v>
      </c>
      <c r="BL65" s="128" t="s">
        <v>1791</v>
      </c>
      <c r="BM65" s="128" t="s">
        <v>1792</v>
      </c>
      <c r="BN65" s="128"/>
    </row>
    <row r="66" spans="63:71" x14ac:dyDescent="0.25">
      <c r="BK66" s="129">
        <f>SUM(DatosGenerales!C310:C311)</f>
        <v>16</v>
      </c>
      <c r="BL66" s="129">
        <f>SUM(DatosGenerales!C299:C300)</f>
        <v>665</v>
      </c>
      <c r="BM66" s="129">
        <f>SUM(DatosGenerales!C308:C309)</f>
        <v>357</v>
      </c>
      <c r="BN66" s="129"/>
      <c r="BO66" s="116"/>
      <c r="BP66" s="116"/>
      <c r="BQ66" s="116"/>
      <c r="BR66" s="116"/>
      <c r="BS66" s="116"/>
    </row>
  </sheetData>
  <sheetProtection algorithmName="SHA-512" hashValue="tz72e6hlFgKvN6dgvqZFcEW5KePkISGxw4CiMx9RPXqucTAPvyPNGLlR//cFXYEsjJpQz63YDHsUsbnfKxcbTA==" saltValue="BIyPH9VyCK+OVUfb+1J72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CBCD-E85E-4A6B-984E-5053EF2B9C6F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3" customWidth="1"/>
    <col min="2" max="2" width="7.85546875" style="133" customWidth="1"/>
    <col min="3" max="3" width="11.42578125" style="133"/>
    <col min="4" max="4" width="12" style="133" customWidth="1"/>
    <col min="5" max="5" width="51.42578125" style="133" customWidth="1"/>
    <col min="6" max="6" width="2.5703125" style="133" customWidth="1"/>
    <col min="7" max="7" width="7.85546875" style="133" customWidth="1"/>
    <col min="8" max="9" width="11.42578125" style="133"/>
    <col min="10" max="10" width="51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1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1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1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1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1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1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1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1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1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1.42578125" style="133" customWidth="1"/>
    <col min="61" max="61" width="2.5703125" style="133" customWidth="1"/>
    <col min="62" max="16384" width="11.42578125" style="133"/>
  </cols>
  <sheetData>
    <row r="1" spans="1:61" ht="18.75" customHeight="1" x14ac:dyDescent="0.2">
      <c r="A1" s="132"/>
      <c r="C1" s="124" t="s">
        <v>1793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1794</v>
      </c>
      <c r="H3" s="124" t="s">
        <v>1795</v>
      </c>
      <c r="M3" s="124" t="s">
        <v>1796</v>
      </c>
      <c r="R3" s="124" t="s">
        <v>1797</v>
      </c>
      <c r="W3" s="124" t="s">
        <v>1798</v>
      </c>
      <c r="AB3" s="124" t="s">
        <v>1799</v>
      </c>
      <c r="AG3" s="124" t="s">
        <v>1800</v>
      </c>
      <c r="AL3" s="124" t="s">
        <v>1801</v>
      </c>
      <c r="AQ3" s="124" t="s">
        <v>1802</v>
      </c>
      <c r="AV3" s="124" t="s">
        <v>1803</v>
      </c>
      <c r="BA3" s="124" t="s">
        <v>1804</v>
      </c>
      <c r="BF3" s="124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1784</v>
      </c>
      <c r="D25" s="131">
        <v>100</v>
      </c>
      <c r="H25" s="130" t="s">
        <v>1784</v>
      </c>
      <c r="I25" s="131">
        <v>50</v>
      </c>
      <c r="M25" s="130" t="s">
        <v>1784</v>
      </c>
      <c r="N25" s="131">
        <v>10</v>
      </c>
      <c r="R25" s="130" t="s">
        <v>1784</v>
      </c>
      <c r="S25" s="131">
        <v>50</v>
      </c>
      <c r="W25" s="130" t="s">
        <v>1784</v>
      </c>
      <c r="X25" s="131">
        <v>50</v>
      </c>
      <c r="AB25" s="130" t="s">
        <v>1784</v>
      </c>
      <c r="AC25" s="131">
        <v>0</v>
      </c>
      <c r="AG25" s="130" t="s">
        <v>1784</v>
      </c>
      <c r="AH25" s="131">
        <v>0</v>
      </c>
      <c r="AL25" s="130" t="s">
        <v>1784</v>
      </c>
      <c r="AM25" s="131">
        <v>0</v>
      </c>
      <c r="AQ25" s="130" t="s">
        <v>1784</v>
      </c>
      <c r="AR25" s="131">
        <v>0</v>
      </c>
      <c r="AV25" s="130" t="s">
        <v>1784</v>
      </c>
      <c r="AW25" s="131">
        <v>10</v>
      </c>
      <c r="BA25" s="130" t="s">
        <v>1784</v>
      </c>
      <c r="BB25" s="131">
        <v>0</v>
      </c>
      <c r="BF25" s="130" t="s">
        <v>1784</v>
      </c>
      <c r="BG25" s="131">
        <v>50</v>
      </c>
    </row>
  </sheetData>
  <sheetProtection algorithmName="SHA-512" hashValue="ZJZ1+TbNhFbLk3bNN3XW7eRDVH7hIgqAFnVP2/NykiGnbM1ALyYFI4ITdd2H736M8aeIZaLYtPCNAzLhU495AA==" saltValue="nh3RWciTUf3KfDevDj7E5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EF804-E266-4276-83D4-438F5BE4E03C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1806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1807</v>
      </c>
      <c r="D4" s="102"/>
      <c r="E4" s="102"/>
      <c r="F4" s="102"/>
      <c r="G4" s="102"/>
      <c r="I4" s="100"/>
      <c r="L4" s="205" t="s">
        <v>1247</v>
      </c>
      <c r="M4" s="205"/>
      <c r="N4" s="205"/>
      <c r="O4" s="205"/>
      <c r="P4" s="205"/>
      <c r="Q4" s="213"/>
      <c r="R4" s="213"/>
      <c r="V4" s="205" t="s">
        <v>1808</v>
      </c>
      <c r="W4" s="205"/>
      <c r="X4" s="205"/>
      <c r="Y4" s="205"/>
      <c r="Z4" s="205"/>
      <c r="AA4" s="205"/>
      <c r="AB4" s="205"/>
      <c r="AC4" s="205"/>
      <c r="AD4" s="205"/>
      <c r="AI4" s="205" t="s">
        <v>1809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1810</v>
      </c>
      <c r="AU4" s="205"/>
      <c r="AV4" s="213"/>
      <c r="AW4" s="213"/>
      <c r="AX4" s="213"/>
      <c r="AY4" s="213"/>
      <c r="AZ4" s="213"/>
      <c r="BA4" s="213"/>
      <c r="BB4" s="213"/>
      <c r="BC4" s="136"/>
      <c r="BD4" s="136"/>
      <c r="BE4" s="205" t="s">
        <v>1811</v>
      </c>
      <c r="BF4" s="213"/>
      <c r="BG4" s="213"/>
      <c r="BH4" s="213"/>
      <c r="BI4" s="213"/>
      <c r="BJ4" s="136"/>
      <c r="BK4" s="136"/>
      <c r="BL4" s="136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6" t="s">
        <v>245</v>
      </c>
      <c r="D6" s="137" t="s">
        <v>20</v>
      </c>
      <c r="E6" s="229" t="s">
        <v>114</v>
      </c>
      <c r="F6" s="230"/>
      <c r="G6" s="137" t="s">
        <v>1012</v>
      </c>
      <c r="I6" s="100"/>
      <c r="L6" s="231" t="s">
        <v>82</v>
      </c>
      <c r="M6" s="232" t="s">
        <v>1812</v>
      </c>
      <c r="N6" s="232" t="s">
        <v>1813</v>
      </c>
      <c r="O6" s="214" t="s">
        <v>1005</v>
      </c>
      <c r="P6" s="214"/>
      <c r="Q6" s="214" t="s">
        <v>1008</v>
      </c>
      <c r="R6" s="214"/>
      <c r="AF6" s="102"/>
      <c r="AQ6" s="102"/>
    </row>
    <row r="7" spans="1:65" s="104" customFormat="1" ht="35.25" customHeight="1" x14ac:dyDescent="0.25">
      <c r="C7" s="227"/>
      <c r="D7" s="138"/>
      <c r="E7" s="139" t="s">
        <v>1010</v>
      </c>
      <c r="F7" s="140" t="s">
        <v>1011</v>
      </c>
      <c r="G7" s="138"/>
      <c r="I7" s="100"/>
      <c r="L7" s="231"/>
      <c r="M7" s="232"/>
      <c r="N7" s="232"/>
      <c r="O7" s="109" t="s">
        <v>1006</v>
      </c>
      <c r="P7" s="111" t="s">
        <v>1007</v>
      </c>
      <c r="Q7" s="109" t="s">
        <v>1006</v>
      </c>
      <c r="R7" s="111" t="s">
        <v>1007</v>
      </c>
      <c r="U7" s="141" t="s">
        <v>982</v>
      </c>
      <c r="V7" s="142" t="s">
        <v>983</v>
      </c>
      <c r="W7" s="142" t="s">
        <v>1814</v>
      </c>
      <c r="X7" s="142" t="s">
        <v>989</v>
      </c>
      <c r="Y7" s="142" t="s">
        <v>990</v>
      </c>
      <c r="Z7" s="142" t="s">
        <v>991</v>
      </c>
      <c r="AA7" s="142" t="s">
        <v>992</v>
      </c>
      <c r="AB7" s="142" t="s">
        <v>993</v>
      </c>
      <c r="AC7" s="142" t="s">
        <v>1815</v>
      </c>
      <c r="AD7" s="142" t="s">
        <v>995</v>
      </c>
      <c r="AE7" s="141" t="s">
        <v>980</v>
      </c>
      <c r="AI7" s="143" t="s">
        <v>961</v>
      </c>
      <c r="AJ7" s="142" t="s">
        <v>334</v>
      </c>
      <c r="AK7" s="142" t="s">
        <v>962</v>
      </c>
      <c r="AL7" s="142" t="s">
        <v>963</v>
      </c>
      <c r="AM7" s="142" t="s">
        <v>964</v>
      </c>
      <c r="AN7" s="141" t="s">
        <v>965</v>
      </c>
      <c r="AO7" s="142" t="s">
        <v>966</v>
      </c>
      <c r="AP7" s="142" t="s">
        <v>518</v>
      </c>
      <c r="AQ7" s="141" t="s">
        <v>967</v>
      </c>
      <c r="AT7" s="215" t="s">
        <v>1666</v>
      </c>
      <c r="AU7" s="216"/>
      <c r="AV7" s="215" t="s">
        <v>1816</v>
      </c>
      <c r="AW7" s="216" t="s">
        <v>1816</v>
      </c>
      <c r="AX7" s="215" t="s">
        <v>1817</v>
      </c>
      <c r="AY7" s="216" t="s">
        <v>1817</v>
      </c>
      <c r="AZ7" s="215" t="s">
        <v>1818</v>
      </c>
      <c r="BA7" s="216" t="s">
        <v>1818</v>
      </c>
      <c r="BB7" s="215" t="s">
        <v>1819</v>
      </c>
      <c r="BC7" s="216" t="s">
        <v>1819</v>
      </c>
      <c r="BD7" s="144"/>
      <c r="BF7" s="143" t="s">
        <v>1667</v>
      </c>
      <c r="BG7" s="142" t="s">
        <v>1668</v>
      </c>
      <c r="BH7" s="142" t="s">
        <v>1670</v>
      </c>
      <c r="BI7" s="142" t="s">
        <v>1671</v>
      </c>
      <c r="BJ7" s="142" t="s">
        <v>1672</v>
      </c>
      <c r="BK7" s="142" t="s">
        <v>1673</v>
      </c>
      <c r="BL7" s="141" t="s">
        <v>1675</v>
      </c>
    </row>
    <row r="8" spans="1:65" s="116" customFormat="1" ht="21" x14ac:dyDescent="0.25">
      <c r="C8" s="228"/>
      <c r="D8" s="145">
        <f>DatosMenores!C65</f>
        <v>675</v>
      </c>
      <c r="E8" s="145">
        <f>DatosMenores!C66</f>
        <v>61</v>
      </c>
      <c r="F8" s="146">
        <f>DatosMenores!C67</f>
        <v>13</v>
      </c>
      <c r="G8" s="147">
        <f>DatosMenores!C68</f>
        <v>15</v>
      </c>
      <c r="H8" s="104"/>
      <c r="I8" s="100"/>
      <c r="L8" s="117">
        <f>DatosMenores!C55</f>
        <v>9</v>
      </c>
      <c r="M8" s="118">
        <f>DatosMenores!C56</f>
        <v>83</v>
      </c>
      <c r="N8" s="118">
        <f>DatosMenores!C57</f>
        <v>188</v>
      </c>
      <c r="O8" s="118">
        <f>DatosMenores!C58</f>
        <v>1</v>
      </c>
      <c r="P8" s="117">
        <f>DatosMenores!C59</f>
        <v>0</v>
      </c>
      <c r="Q8" s="118">
        <f>DatosMenores!C60</f>
        <v>34</v>
      </c>
      <c r="R8" s="117">
        <f>DatosMenores!C61</f>
        <v>0</v>
      </c>
      <c r="U8" s="117">
        <f>DatosMenores!C33</f>
        <v>0</v>
      </c>
      <c r="V8" s="118">
        <f>SUM(DatosMenores!C34:C37)</f>
        <v>39</v>
      </c>
      <c r="W8" s="118">
        <f>DatosMenores!C38</f>
        <v>17</v>
      </c>
      <c r="X8" s="118">
        <f>DatosMenores!C39</f>
        <v>116</v>
      </c>
      <c r="Y8" s="118">
        <f>DatosMenores!C40</f>
        <v>55</v>
      </c>
      <c r="Z8" s="118">
        <f>DatosMenores!D41</f>
        <v>0</v>
      </c>
      <c r="AA8" s="118">
        <f>DatosMenores!C42</f>
        <v>0</v>
      </c>
      <c r="AB8" s="118">
        <f>DatosMenores!C43</f>
        <v>32</v>
      </c>
      <c r="AC8" s="118">
        <f>DatosMenores!C44</f>
        <v>8</v>
      </c>
      <c r="AD8" s="118">
        <f>DatosMenores!C45</f>
        <v>21</v>
      </c>
      <c r="AE8" s="117">
        <f>DatosMenores!C46</f>
        <v>1</v>
      </c>
      <c r="AG8" s="102"/>
      <c r="AI8" s="119">
        <f>DatosMenores!C7</f>
        <v>2</v>
      </c>
      <c r="AJ8" s="118">
        <f>DatosMenores!C8</f>
        <v>33</v>
      </c>
      <c r="AK8" s="118">
        <f>DatosMenores!C9</f>
        <v>16</v>
      </c>
      <c r="AL8" s="118">
        <f>DatosMenores!C10</f>
        <v>0</v>
      </c>
      <c r="AM8" s="118">
        <f>DatosMenores!C11</f>
        <v>14</v>
      </c>
      <c r="AN8" s="117">
        <f>DatosMenores!C12</f>
        <v>20</v>
      </c>
      <c r="AO8" s="118">
        <f>DatosMenores!C13</f>
        <v>17</v>
      </c>
      <c r="AP8" s="118">
        <f>DatosMenores!C14</f>
        <v>20</v>
      </c>
      <c r="AQ8" s="117">
        <f>DatosMenores!C15</f>
        <v>2</v>
      </c>
      <c r="AR8" s="102"/>
      <c r="AT8" s="148" t="s">
        <v>1018</v>
      </c>
      <c r="AU8" s="148" t="s">
        <v>1012</v>
      </c>
      <c r="AV8" s="148" t="s">
        <v>1018</v>
      </c>
      <c r="AW8" s="148" t="s">
        <v>1012</v>
      </c>
      <c r="AX8" s="148" t="s">
        <v>1018</v>
      </c>
      <c r="AY8" s="148" t="s">
        <v>1012</v>
      </c>
      <c r="AZ8" s="148" t="s">
        <v>1018</v>
      </c>
      <c r="BA8" s="148" t="s">
        <v>1012</v>
      </c>
      <c r="BB8" s="148" t="s">
        <v>1018</v>
      </c>
      <c r="BC8" s="148" t="s">
        <v>1012</v>
      </c>
      <c r="BE8" s="104"/>
      <c r="BF8" s="119">
        <f>DatosMenores!C105+DatosMenores!C106</f>
        <v>33</v>
      </c>
      <c r="BG8" s="118">
        <f>DatosMenores!C107</f>
        <v>12</v>
      </c>
      <c r="BH8" s="118">
        <f>DatosMenores!C108</f>
        <v>2</v>
      </c>
      <c r="BI8" s="118">
        <f>DatosMenores!C109</f>
        <v>0</v>
      </c>
      <c r="BJ8" s="117">
        <f>DatosMenores!C110</f>
        <v>0</v>
      </c>
      <c r="BK8" s="118">
        <f>DatosMenores!C111</f>
        <v>0</v>
      </c>
      <c r="BL8" s="118">
        <f>DatosMenores!C112</f>
        <v>38</v>
      </c>
      <c r="BM8" s="104"/>
    </row>
    <row r="9" spans="1:65" ht="21" x14ac:dyDescent="0.25">
      <c r="B9" s="122"/>
      <c r="C9" s="217" t="s">
        <v>1013</v>
      </c>
      <c r="D9" s="149" t="s">
        <v>1014</v>
      </c>
      <c r="E9" s="149" t="s">
        <v>1015</v>
      </c>
      <c r="F9" s="148" t="s">
        <v>1016</v>
      </c>
      <c r="G9" s="104"/>
      <c r="H9" s="104"/>
      <c r="AF9" s="104"/>
      <c r="AH9" s="150"/>
      <c r="AQ9" s="104"/>
      <c r="AT9" s="147">
        <f>DatosMenores!C86</f>
        <v>134</v>
      </c>
      <c r="AU9" s="147">
        <f>DatosMenores!C87</f>
        <v>212</v>
      </c>
      <c r="AV9" s="147">
        <f>DatosMenores!C88</f>
        <v>28</v>
      </c>
      <c r="AW9" s="147">
        <f>DatosMenores!C89</f>
        <v>12</v>
      </c>
      <c r="AX9" s="147">
        <f>DatosMenores!C90</f>
        <v>106</v>
      </c>
      <c r="AY9" s="147">
        <f>DatosMenores!C91</f>
        <v>313</v>
      </c>
      <c r="AZ9" s="147">
        <f>DatosMenores!C92</f>
        <v>0</v>
      </c>
      <c r="BA9" s="147">
        <f>DatosMenores!C93</f>
        <v>0</v>
      </c>
      <c r="BB9" s="147">
        <f>DatosMenores!C94</f>
        <v>7</v>
      </c>
      <c r="BC9" s="147">
        <f>DatosMenores!C95</f>
        <v>2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8"/>
      <c r="D10" s="151">
        <f>DatosMenores!C69</f>
        <v>118</v>
      </c>
      <c r="E10" s="151">
        <f>DatosMenores!C70</f>
        <v>681</v>
      </c>
      <c r="F10" s="152">
        <f>DatosMenores!C71</f>
        <v>17</v>
      </c>
      <c r="G10" s="104"/>
      <c r="H10" s="104"/>
      <c r="AI10" s="143" t="s">
        <v>1820</v>
      </c>
      <c r="AJ10" s="142" t="s">
        <v>651</v>
      </c>
      <c r="AK10" s="142" t="s">
        <v>969</v>
      </c>
      <c r="AL10" s="142" t="s">
        <v>1821</v>
      </c>
      <c r="AM10" s="142" t="s">
        <v>971</v>
      </c>
      <c r="AN10" s="142" t="s">
        <v>972</v>
      </c>
      <c r="AO10" s="142" t="s">
        <v>974</v>
      </c>
      <c r="AP10" s="142" t="s">
        <v>111</v>
      </c>
      <c r="AQ10" s="142" t="s">
        <v>975</v>
      </c>
      <c r="AR10" s="141" t="s">
        <v>976</v>
      </c>
    </row>
    <row r="11" spans="1:65" ht="18.75" customHeight="1" x14ac:dyDescent="0.25">
      <c r="C11" s="219" t="s">
        <v>1017</v>
      </c>
      <c r="D11" s="137" t="s">
        <v>1018</v>
      </c>
      <c r="E11" s="222" t="s">
        <v>1822</v>
      </c>
      <c r="F11" s="223"/>
      <c r="G11" s="223"/>
      <c r="H11" s="137" t="s">
        <v>1012</v>
      </c>
      <c r="AI11" s="119">
        <f>DatosMenores!C16</f>
        <v>2</v>
      </c>
      <c r="AJ11" s="118">
        <f>DatosMenores!C17</f>
        <v>1</v>
      </c>
      <c r="AK11" s="118">
        <f>DatosMenores!C18</f>
        <v>9</v>
      </c>
      <c r="AL11" s="118">
        <f>DatosMenores!C19</f>
        <v>14</v>
      </c>
      <c r="AM11" s="118">
        <f>DatosMenores!C20</f>
        <v>4</v>
      </c>
      <c r="AN11" s="118">
        <f>DatosMenores!C21</f>
        <v>12</v>
      </c>
      <c r="AO11" s="118">
        <f>DatosMenores!C23</f>
        <v>5</v>
      </c>
      <c r="AP11" s="118">
        <f>DatosMenores!C24</f>
        <v>0</v>
      </c>
      <c r="AQ11" s="118">
        <f>DatosMenores!C25</f>
        <v>2</v>
      </c>
      <c r="AR11" s="117">
        <f>DatosMenores!C26</f>
        <v>0</v>
      </c>
      <c r="AT11" s="215" t="s">
        <v>1677</v>
      </c>
      <c r="AU11" s="216" t="s">
        <v>1677</v>
      </c>
      <c r="AV11" s="215" t="s">
        <v>1678</v>
      </c>
      <c r="AW11" s="216" t="s">
        <v>1678</v>
      </c>
      <c r="AX11" s="224" t="s">
        <v>1679</v>
      </c>
      <c r="AY11" s="224" t="s">
        <v>1680</v>
      </c>
    </row>
    <row r="12" spans="1:65" ht="21" x14ac:dyDescent="0.25">
      <c r="C12" s="220"/>
      <c r="D12" s="138"/>
      <c r="E12" s="153" t="s">
        <v>1019</v>
      </c>
      <c r="F12" s="115" t="s">
        <v>1020</v>
      </c>
      <c r="G12" s="115" t="s">
        <v>1021</v>
      </c>
      <c r="H12" s="138"/>
      <c r="AT12" s="148" t="s">
        <v>1018</v>
      </c>
      <c r="AU12" s="148" t="s">
        <v>1012</v>
      </c>
      <c r="AV12" s="148" t="s">
        <v>1018</v>
      </c>
      <c r="AW12" s="148" t="s">
        <v>1012</v>
      </c>
      <c r="AX12" s="225"/>
      <c r="AY12" s="225"/>
    </row>
    <row r="13" spans="1:65" ht="12.75" customHeight="1" x14ac:dyDescent="0.25">
      <c r="C13" s="221"/>
      <c r="D13" s="154">
        <f>DatosMenores!C72</f>
        <v>347</v>
      </c>
      <c r="E13" s="155">
        <f>DatosMenores!C73</f>
        <v>13</v>
      </c>
      <c r="F13" s="121">
        <f>DatosMenores!C74</f>
        <v>9</v>
      </c>
      <c r="G13" s="121">
        <f>DatosMenores!C75</f>
        <v>250</v>
      </c>
      <c r="H13" s="156">
        <f>DatosMenores!C76</f>
        <v>75</v>
      </c>
      <c r="AT13" s="147">
        <f>DatosMenores!C96</f>
        <v>2</v>
      </c>
      <c r="AU13" s="147">
        <f>DatosMenores!C97</f>
        <v>5</v>
      </c>
      <c r="AV13" s="147">
        <f>DatosMenores!C98</f>
        <v>0</v>
      </c>
      <c r="AW13" s="147">
        <f>DatosMenores!C99</f>
        <v>0</v>
      </c>
      <c r="AX13" s="147">
        <f>DatosMenores!C100</f>
        <v>21</v>
      </c>
      <c r="AY13" s="147">
        <f>DatosMenores!C101</f>
        <v>0</v>
      </c>
    </row>
  </sheetData>
  <sheetProtection algorithmName="SHA-512" hashValue="DGnZbdfpvWHdgBpCxwSMgjuJjS7Y9lTzGR8KQKTEyLZMl4XcGvhxzpElLov6lwr42Ajfno/iF1CqikvdjLYI9g==" saltValue="4N58KKLMzUMSHGaIL5VES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0B165-3403-4955-9746-F8D1C535292C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customWidth="1"/>
    <col min="20" max="20" width="7.85546875" style="161" customWidth="1"/>
    <col min="21" max="22" width="11.42578125" style="161"/>
    <col min="23" max="23" width="51.42578125" style="16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1823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1829</v>
      </c>
      <c r="D4" s="167">
        <f>DatosViolenciaDoméstica!C5</f>
        <v>22</v>
      </c>
      <c r="F4" s="166" t="s">
        <v>1830</v>
      </c>
      <c r="G4" s="168">
        <f>DatosViolenciaDoméstica!E67</f>
        <v>65</v>
      </c>
      <c r="H4" s="169"/>
    </row>
    <row r="5" spans="1:30" x14ac:dyDescent="0.2">
      <c r="C5" s="166" t="s">
        <v>13</v>
      </c>
      <c r="D5" s="167">
        <f>DatosViolenciaDoméstica!C6</f>
        <v>966</v>
      </c>
      <c r="F5" s="166" t="s">
        <v>1831</v>
      </c>
      <c r="G5" s="170">
        <f>DatosViolenciaDoméstica!F67</f>
        <v>52</v>
      </c>
      <c r="H5" s="169"/>
    </row>
    <row r="6" spans="1:30" x14ac:dyDescent="0.2">
      <c r="C6" s="166" t="s">
        <v>1832</v>
      </c>
      <c r="D6" s="167">
        <f>DatosViolenciaDoméstica!C7</f>
        <v>104</v>
      </c>
    </row>
    <row r="7" spans="1:30" x14ac:dyDescent="0.2">
      <c r="C7" s="166" t="s">
        <v>60</v>
      </c>
      <c r="D7" s="167">
        <f>DatosViolenciaDoméstica!C8</f>
        <v>4</v>
      </c>
    </row>
    <row r="8" spans="1:30" x14ac:dyDescent="0.2">
      <c r="C8" s="166" t="s">
        <v>1833</v>
      </c>
      <c r="D8" s="167">
        <f>DatosViolenciaDoméstica!C9</f>
        <v>2</v>
      </c>
    </row>
    <row r="9" spans="1:30" x14ac:dyDescent="0.2">
      <c r="C9" s="166" t="s">
        <v>1834</v>
      </c>
      <c r="D9" s="167">
        <f>SUM(DatosViolenciaDoméstica!C10:C11)</f>
        <v>0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2" customFormat="1" x14ac:dyDescent="0.2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">
      <c r="AB24" s="159"/>
    </row>
    <row r="25" spans="6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awnfHBICbjncgGScfP6QO/7sK8OFM2P5RBKIdVpHiE16MJ3jKR+ZS7+ghERG1m0h0/vUFpQrQRad58nUy8SrnQ==" saltValue="5OwhAGN2uurUoOT/T7p+F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F6BEE-D4CF-473D-9CC6-659FC1F8DEF5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hidden="1" customWidth="1"/>
    <col min="20" max="20" width="7.85546875" style="161" hidden="1" customWidth="1"/>
    <col min="21" max="22" width="0" style="161" hidden="1" customWidth="1"/>
    <col min="23" max="23" width="51.42578125" style="161" hidden="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3" t="s">
        <v>1835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2">
      <c r="C4" s="166" t="s">
        <v>13</v>
      </c>
      <c r="D4" s="167">
        <f>DatosViolenciaGénero!C7</f>
        <v>1750</v>
      </c>
      <c r="F4" s="166" t="s">
        <v>1830</v>
      </c>
      <c r="G4" s="168">
        <f>DatosViolenciaGénero!E82</f>
        <v>365</v>
      </c>
      <c r="H4" s="169"/>
    </row>
    <row r="5" spans="1:30" x14ac:dyDescent="0.2">
      <c r="C5" s="166" t="s">
        <v>40</v>
      </c>
      <c r="D5" s="167">
        <f>DatosViolenciaGénero!C5</f>
        <v>1210</v>
      </c>
      <c r="F5" s="166" t="s">
        <v>1831</v>
      </c>
      <c r="G5" s="168">
        <f>DatosViolenciaGénero!F82</f>
        <v>290</v>
      </c>
      <c r="H5" s="169"/>
    </row>
    <row r="6" spans="1:30" x14ac:dyDescent="0.2">
      <c r="C6" s="166" t="s">
        <v>1832</v>
      </c>
      <c r="D6" s="176">
        <f>DatosViolenciaGénero!C8</f>
        <v>244</v>
      </c>
    </row>
    <row r="7" spans="1:30" x14ac:dyDescent="0.2">
      <c r="C7" s="166" t="s">
        <v>60</v>
      </c>
      <c r="D7" s="176">
        <f>DatosViolenciaGénero!C9</f>
        <v>8</v>
      </c>
    </row>
    <row r="8" spans="1:30" x14ac:dyDescent="0.2">
      <c r="C8" s="166" t="s">
        <v>1836</v>
      </c>
      <c r="D8" s="167">
        <f>DatosViolenciaGénero!C11</f>
        <v>2</v>
      </c>
    </row>
    <row r="9" spans="1:30" x14ac:dyDescent="0.2">
      <c r="C9" s="166" t="s">
        <v>1837</v>
      </c>
      <c r="D9" s="167">
        <f>DatosViolenciaGénero!C12</f>
        <v>2</v>
      </c>
    </row>
    <row r="10" spans="1:30" x14ac:dyDescent="0.2">
      <c r="C10" s="166" t="s">
        <v>1829</v>
      </c>
      <c r="D10" s="176">
        <f>DatosViolenciaGénero!C6</f>
        <v>498</v>
      </c>
    </row>
    <row r="11" spans="1:30" x14ac:dyDescent="0.2">
      <c r="C11" s="166" t="s">
        <v>1833</v>
      </c>
      <c r="D11" s="176">
        <f>DatosViolenciaGénero!C10</f>
        <v>10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2" customFormat="1" x14ac:dyDescent="0.2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">
      <c r="AB24" s="159"/>
    </row>
    <row r="25" spans="3:32" ht="15.75" x14ac:dyDescent="0.2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iT04OJbq+UWVGVL9ik07NxgGoynJx0gG8bpv06zZC5sYCL4RJ0Cax7XlU7mJqUMrQvrZoV2xnm31OMkRHAn0SQ==" saltValue="vXsypHro886F4cicIEexo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1406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6630</v>
      </c>
      <c r="D7" s="12">
        <v>3961</v>
      </c>
      <c r="E7" s="13">
        <v>0.67381974248927001</v>
      </c>
    </row>
    <row r="8" spans="1:5" x14ac:dyDescent="0.25">
      <c r="A8" s="191"/>
      <c r="B8" s="11" t="s">
        <v>20</v>
      </c>
      <c r="C8" s="12">
        <v>16513</v>
      </c>
      <c r="D8" s="12">
        <v>15592</v>
      </c>
      <c r="E8" s="13">
        <v>5.9068753206772698E-2</v>
      </c>
    </row>
    <row r="9" spans="1:5" x14ac:dyDescent="0.25">
      <c r="A9" s="191"/>
      <c r="B9" s="11" t="s">
        <v>21</v>
      </c>
      <c r="C9" s="12">
        <v>15857</v>
      </c>
      <c r="D9" s="12">
        <v>14908</v>
      </c>
      <c r="E9" s="13">
        <v>6.3657096860745901E-2</v>
      </c>
    </row>
    <row r="10" spans="1:5" x14ac:dyDescent="0.25">
      <c r="A10" s="191"/>
      <c r="B10" s="11" t="s">
        <v>22</v>
      </c>
      <c r="C10" s="12">
        <v>522</v>
      </c>
      <c r="D10" s="12">
        <v>449</v>
      </c>
      <c r="E10" s="13">
        <v>0.16258351893095799</v>
      </c>
    </row>
    <row r="11" spans="1:5" x14ac:dyDescent="0.25">
      <c r="A11" s="192"/>
      <c r="B11" s="11" t="s">
        <v>23</v>
      </c>
      <c r="C11" s="12">
        <v>5807</v>
      </c>
      <c r="D11" s="12">
        <v>5018</v>
      </c>
      <c r="E11" s="13">
        <v>0.15723395775209201</v>
      </c>
    </row>
    <row r="12" spans="1:5" x14ac:dyDescent="0.25">
      <c r="A12" s="190" t="s">
        <v>24</v>
      </c>
      <c r="B12" s="11" t="s">
        <v>25</v>
      </c>
      <c r="C12" s="12">
        <v>3932</v>
      </c>
      <c r="D12" s="12">
        <v>3205</v>
      </c>
      <c r="E12" s="13">
        <v>0.22683307332293301</v>
      </c>
    </row>
    <row r="13" spans="1:5" x14ac:dyDescent="0.25">
      <c r="A13" s="191"/>
      <c r="B13" s="11" t="s">
        <v>26</v>
      </c>
      <c r="C13" s="12">
        <v>1323</v>
      </c>
      <c r="D13" s="12">
        <v>817</v>
      </c>
      <c r="E13" s="13">
        <v>0.61933904528763795</v>
      </c>
    </row>
    <row r="14" spans="1:5" x14ac:dyDescent="0.25">
      <c r="A14" s="192"/>
      <c r="B14" s="11" t="s">
        <v>27</v>
      </c>
      <c r="C14" s="12">
        <v>7917</v>
      </c>
      <c r="D14" s="12">
        <v>7293</v>
      </c>
      <c r="E14" s="13">
        <v>8.5561497326203204E-2</v>
      </c>
    </row>
    <row r="15" spans="1:5" x14ac:dyDescent="0.25">
      <c r="A15" s="190" t="s">
        <v>28</v>
      </c>
      <c r="B15" s="11" t="s">
        <v>29</v>
      </c>
      <c r="C15" s="12">
        <v>1649</v>
      </c>
      <c r="D15" s="12">
        <v>1502</v>
      </c>
      <c r="E15" s="13">
        <v>9.7869507323568597E-2</v>
      </c>
    </row>
    <row r="16" spans="1:5" x14ac:dyDescent="0.25">
      <c r="A16" s="191"/>
      <c r="B16" s="11" t="s">
        <v>30</v>
      </c>
      <c r="C16" s="12">
        <v>1848</v>
      </c>
      <c r="D16" s="12">
        <v>1364</v>
      </c>
      <c r="E16" s="13">
        <v>0.35483870967741898</v>
      </c>
    </row>
    <row r="17" spans="1:5" x14ac:dyDescent="0.25">
      <c r="A17" s="191"/>
      <c r="B17" s="11" t="s">
        <v>31</v>
      </c>
      <c r="C17" s="12">
        <v>29</v>
      </c>
      <c r="D17" s="12">
        <v>28</v>
      </c>
      <c r="E17" s="13">
        <v>3.5714285714285698E-2</v>
      </c>
    </row>
    <row r="18" spans="1:5" x14ac:dyDescent="0.25">
      <c r="A18" s="191"/>
      <c r="B18" s="11" t="s">
        <v>32</v>
      </c>
      <c r="C18" s="12">
        <v>5</v>
      </c>
      <c r="D18" s="12">
        <v>3</v>
      </c>
      <c r="E18" s="13">
        <v>0.66666666666666696</v>
      </c>
    </row>
    <row r="19" spans="1:5" x14ac:dyDescent="0.25">
      <c r="A19" s="192"/>
      <c r="B19" s="11" t="s">
        <v>33</v>
      </c>
      <c r="C19" s="12">
        <v>219</v>
      </c>
      <c r="D19" s="12">
        <v>151</v>
      </c>
      <c r="E19" s="13">
        <v>0.45033112582781398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2">
        <v>0</v>
      </c>
      <c r="E23" s="13">
        <v>0</v>
      </c>
    </row>
    <row r="24" spans="1:5" x14ac:dyDescent="0.25">
      <c r="A24" s="10" t="s">
        <v>36</v>
      </c>
      <c r="B24" s="15"/>
      <c r="C24" s="16"/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461</v>
      </c>
      <c r="D25" s="12">
        <v>253</v>
      </c>
      <c r="E25" s="13">
        <v>0.82213438735177902</v>
      </c>
    </row>
    <row r="26" spans="1:5" x14ac:dyDescent="0.25">
      <c r="A26" s="10" t="s">
        <v>38</v>
      </c>
      <c r="B26" s="15"/>
      <c r="C26" s="12">
        <v>488</v>
      </c>
      <c r="D26" s="12">
        <v>287</v>
      </c>
      <c r="E26" s="13">
        <v>0.70034843205574904</v>
      </c>
    </row>
    <row r="27" spans="1:5" x14ac:dyDescent="0.25">
      <c r="A27" s="10" t="s">
        <v>39</v>
      </c>
      <c r="B27" s="15"/>
      <c r="C27" s="12">
        <v>42</v>
      </c>
      <c r="D27" s="12">
        <v>16</v>
      </c>
      <c r="E27" s="13">
        <v>1.625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1785</v>
      </c>
      <c r="D31" s="12">
        <v>1582</v>
      </c>
      <c r="E31" s="13">
        <v>0.12831858407079599</v>
      </c>
    </row>
    <row r="32" spans="1:5" x14ac:dyDescent="0.25">
      <c r="A32" s="190" t="s">
        <v>42</v>
      </c>
      <c r="B32" s="11" t="s">
        <v>43</v>
      </c>
      <c r="C32" s="12">
        <v>344</v>
      </c>
      <c r="D32" s="12">
        <v>275</v>
      </c>
      <c r="E32" s="13">
        <v>0.25090909090909103</v>
      </c>
    </row>
    <row r="33" spans="1:5" x14ac:dyDescent="0.25">
      <c r="A33" s="191"/>
      <c r="B33" s="11" t="s">
        <v>44</v>
      </c>
      <c r="C33" s="12">
        <v>50</v>
      </c>
      <c r="D33" s="12">
        <v>34</v>
      </c>
      <c r="E33" s="13">
        <v>0.47058823529411797</v>
      </c>
    </row>
    <row r="34" spans="1:5" x14ac:dyDescent="0.25">
      <c r="A34" s="191"/>
      <c r="B34" s="11" t="s">
        <v>45</v>
      </c>
      <c r="C34" s="16"/>
      <c r="D34" s="12">
        <v>2</v>
      </c>
      <c r="E34" s="13">
        <v>0</v>
      </c>
    </row>
    <row r="35" spans="1:5" x14ac:dyDescent="0.25">
      <c r="A35" s="191"/>
      <c r="B35" s="11" t="s">
        <v>46</v>
      </c>
      <c r="C35" s="12">
        <v>111</v>
      </c>
      <c r="D35" s="12">
        <v>127</v>
      </c>
      <c r="E35" s="13">
        <v>-0.12598425196850399</v>
      </c>
    </row>
    <row r="36" spans="1:5" x14ac:dyDescent="0.25">
      <c r="A36" s="192"/>
      <c r="B36" s="11" t="s">
        <v>47</v>
      </c>
      <c r="C36" s="12">
        <v>929</v>
      </c>
      <c r="D36" s="12">
        <v>897</v>
      </c>
      <c r="E36" s="13">
        <v>3.5674470457079201E-2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3201</v>
      </c>
      <c r="D40" s="12">
        <v>2772</v>
      </c>
      <c r="E40" s="13">
        <v>0.15476190476190499</v>
      </c>
    </row>
    <row r="41" spans="1:5" x14ac:dyDescent="0.25">
      <c r="A41" s="10" t="s">
        <v>50</v>
      </c>
      <c r="B41" s="15"/>
      <c r="C41" s="12">
        <v>2339</v>
      </c>
      <c r="D41" s="12">
        <v>1429</v>
      </c>
      <c r="E41" s="13">
        <v>0.63680895731280596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1057</v>
      </c>
      <c r="D45" s="12">
        <v>790</v>
      </c>
      <c r="E45" s="13">
        <v>0.33797468354430399</v>
      </c>
    </row>
    <row r="46" spans="1:5" x14ac:dyDescent="0.25">
      <c r="A46" s="191"/>
      <c r="B46" s="11" t="s">
        <v>53</v>
      </c>
      <c r="C46" s="12">
        <v>142</v>
      </c>
      <c r="D46" s="12">
        <v>107</v>
      </c>
      <c r="E46" s="13">
        <v>0.32710280373831802</v>
      </c>
    </row>
    <row r="47" spans="1:5" x14ac:dyDescent="0.25">
      <c r="A47" s="191"/>
      <c r="B47" s="11" t="s">
        <v>54</v>
      </c>
      <c r="C47" s="12">
        <v>1848</v>
      </c>
      <c r="D47" s="12">
        <v>1364</v>
      </c>
      <c r="E47" s="13">
        <v>0.35483870967741898</v>
      </c>
    </row>
    <row r="48" spans="1:5" x14ac:dyDescent="0.25">
      <c r="A48" s="192"/>
      <c r="B48" s="11" t="s">
        <v>23</v>
      </c>
      <c r="C48" s="12">
        <v>587</v>
      </c>
      <c r="D48" s="12">
        <v>578</v>
      </c>
      <c r="E48" s="13">
        <v>1.5570934256055401E-2</v>
      </c>
    </row>
    <row r="49" spans="1:5" x14ac:dyDescent="0.25">
      <c r="A49" s="190" t="s">
        <v>55</v>
      </c>
      <c r="B49" s="11" t="s">
        <v>56</v>
      </c>
      <c r="C49" s="12">
        <v>1420</v>
      </c>
      <c r="D49" s="12">
        <v>989</v>
      </c>
      <c r="E49" s="13">
        <v>0.43579373104145602</v>
      </c>
    </row>
    <row r="50" spans="1:5" x14ac:dyDescent="0.25">
      <c r="A50" s="191"/>
      <c r="B50" s="11" t="s">
        <v>57</v>
      </c>
      <c r="C50" s="12">
        <v>54</v>
      </c>
      <c r="D50" s="12">
        <v>45</v>
      </c>
      <c r="E50" s="13">
        <v>0.2</v>
      </c>
    </row>
    <row r="51" spans="1:5" x14ac:dyDescent="0.25">
      <c r="A51" s="191"/>
      <c r="B51" s="11" t="s">
        <v>58</v>
      </c>
      <c r="C51" s="12">
        <v>114</v>
      </c>
      <c r="D51" s="12">
        <v>63</v>
      </c>
      <c r="E51" s="13">
        <v>0.80952380952380898</v>
      </c>
    </row>
    <row r="52" spans="1:5" x14ac:dyDescent="0.25">
      <c r="A52" s="192"/>
      <c r="B52" s="11" t="s">
        <v>59</v>
      </c>
      <c r="C52" s="12">
        <v>38</v>
      </c>
      <c r="D52" s="12">
        <v>22</v>
      </c>
      <c r="E52" s="13">
        <v>0.72727272727272696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31</v>
      </c>
      <c r="D56" s="12">
        <v>29</v>
      </c>
      <c r="E56" s="13">
        <v>6.8965517241379296E-2</v>
      </c>
    </row>
    <row r="57" spans="1:5" x14ac:dyDescent="0.25">
      <c r="A57" s="191"/>
      <c r="B57" s="11" t="s">
        <v>53</v>
      </c>
      <c r="C57" s="16"/>
      <c r="D57" s="12">
        <v>0</v>
      </c>
      <c r="E57" s="13">
        <v>0</v>
      </c>
    </row>
    <row r="58" spans="1:5" x14ac:dyDescent="0.25">
      <c r="A58" s="191"/>
      <c r="B58" s="11" t="s">
        <v>19</v>
      </c>
      <c r="C58" s="12">
        <v>27</v>
      </c>
      <c r="D58" s="12">
        <v>19</v>
      </c>
      <c r="E58" s="13">
        <v>0.42105263157894701</v>
      </c>
    </row>
    <row r="59" spans="1:5" x14ac:dyDescent="0.25">
      <c r="A59" s="191"/>
      <c r="B59" s="11" t="s">
        <v>23</v>
      </c>
      <c r="C59" s="12">
        <v>26</v>
      </c>
      <c r="D59" s="12">
        <v>24</v>
      </c>
      <c r="E59" s="13">
        <v>8.3333333333333301E-2</v>
      </c>
    </row>
    <row r="60" spans="1:5" x14ac:dyDescent="0.25">
      <c r="A60" s="191"/>
      <c r="B60" s="11" t="s">
        <v>62</v>
      </c>
      <c r="C60" s="12">
        <v>29</v>
      </c>
      <c r="D60" s="12">
        <v>22</v>
      </c>
      <c r="E60" s="13">
        <v>0.31818181818181801</v>
      </c>
    </row>
    <row r="61" spans="1:5" x14ac:dyDescent="0.25">
      <c r="A61" s="192"/>
      <c r="B61" s="11" t="s">
        <v>63</v>
      </c>
      <c r="C61" s="16"/>
      <c r="D61" s="12">
        <v>0</v>
      </c>
      <c r="E61" s="13">
        <v>0</v>
      </c>
    </row>
    <row r="62" spans="1:5" x14ac:dyDescent="0.25">
      <c r="A62" s="190" t="s">
        <v>64</v>
      </c>
      <c r="B62" s="11" t="s">
        <v>65</v>
      </c>
      <c r="C62" s="12">
        <v>30</v>
      </c>
      <c r="D62" s="12">
        <v>19</v>
      </c>
      <c r="E62" s="13">
        <v>0.57894736842105299</v>
      </c>
    </row>
    <row r="63" spans="1:5" x14ac:dyDescent="0.25">
      <c r="A63" s="191"/>
      <c r="B63" s="11" t="s">
        <v>58</v>
      </c>
      <c r="C63" s="12">
        <v>1</v>
      </c>
      <c r="D63" s="12">
        <v>1</v>
      </c>
      <c r="E63" s="13">
        <v>0</v>
      </c>
    </row>
    <row r="64" spans="1:5" x14ac:dyDescent="0.25">
      <c r="A64" s="192"/>
      <c r="B64" s="11" t="s">
        <v>66</v>
      </c>
      <c r="C64" s="12">
        <v>3</v>
      </c>
      <c r="D64" s="12">
        <v>1</v>
      </c>
      <c r="E64" s="13">
        <v>2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2">
        <v>0</v>
      </c>
      <c r="E68" s="13">
        <v>0</v>
      </c>
    </row>
    <row r="69" spans="1:5" x14ac:dyDescent="0.25">
      <c r="A69" s="10" t="s">
        <v>36</v>
      </c>
      <c r="B69" s="15"/>
      <c r="C69" s="16"/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3</v>
      </c>
      <c r="D70" s="12">
        <v>5</v>
      </c>
      <c r="E70" s="13">
        <v>-0.4</v>
      </c>
    </row>
    <row r="71" spans="1:5" x14ac:dyDescent="0.25">
      <c r="A71" s="10" t="s">
        <v>38</v>
      </c>
      <c r="B71" s="15"/>
      <c r="C71" s="12">
        <v>3</v>
      </c>
      <c r="D71" s="12">
        <v>7</v>
      </c>
      <c r="E71" s="13">
        <v>-0.57142857142857095</v>
      </c>
    </row>
    <row r="72" spans="1:5" x14ac:dyDescent="0.25">
      <c r="A72" s="10" t="s">
        <v>39</v>
      </c>
      <c r="B72" s="15"/>
      <c r="C72" s="16"/>
      <c r="D72" s="12">
        <v>1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5</v>
      </c>
      <c r="D76" s="12">
        <v>5</v>
      </c>
      <c r="E76" s="13">
        <v>0</v>
      </c>
    </row>
    <row r="77" spans="1:5" x14ac:dyDescent="0.25">
      <c r="A77" s="195"/>
      <c r="B77" s="11" t="s">
        <v>58</v>
      </c>
      <c r="C77" s="16"/>
      <c r="D77" s="12">
        <v>1</v>
      </c>
      <c r="E77" s="13">
        <v>0</v>
      </c>
    </row>
    <row r="78" spans="1:5" x14ac:dyDescent="0.25">
      <c r="A78" s="195"/>
      <c r="B78" s="11" t="s">
        <v>65</v>
      </c>
      <c r="C78" s="12">
        <v>1</v>
      </c>
      <c r="D78" s="12">
        <v>2</v>
      </c>
      <c r="E78" s="13">
        <v>-0.5</v>
      </c>
    </row>
    <row r="79" spans="1:5" x14ac:dyDescent="0.25">
      <c r="A79" s="195"/>
      <c r="B79" s="11" t="s">
        <v>69</v>
      </c>
      <c r="C79" s="12">
        <v>4</v>
      </c>
      <c r="D79" s="12">
        <v>3</v>
      </c>
      <c r="E79" s="13">
        <v>0.33333333333333298</v>
      </c>
    </row>
    <row r="80" spans="1:5" x14ac:dyDescent="0.25">
      <c r="A80" s="196"/>
      <c r="B80" s="11" t="s">
        <v>70</v>
      </c>
      <c r="C80" s="16"/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2339</v>
      </c>
      <c r="D84" s="12">
        <v>1429</v>
      </c>
      <c r="E84" s="13">
        <v>0.63680895731280596</v>
      </c>
    </row>
    <row r="85" spans="1:5" x14ac:dyDescent="0.25">
      <c r="A85" s="192"/>
      <c r="B85" s="11" t="s">
        <v>74</v>
      </c>
      <c r="C85" s="12">
        <v>1167</v>
      </c>
      <c r="D85" s="12">
        <v>1376</v>
      </c>
      <c r="E85" s="13">
        <v>-0.15188953488372101</v>
      </c>
    </row>
    <row r="86" spans="1:5" x14ac:dyDescent="0.25">
      <c r="A86" s="190" t="s">
        <v>75</v>
      </c>
      <c r="B86" s="11" t="s">
        <v>73</v>
      </c>
      <c r="C86" s="12">
        <v>1614</v>
      </c>
      <c r="D86" s="12">
        <v>1307</v>
      </c>
      <c r="E86" s="13">
        <v>0.234889058913542</v>
      </c>
    </row>
    <row r="87" spans="1:5" x14ac:dyDescent="0.25">
      <c r="A87" s="192"/>
      <c r="B87" s="11" t="s">
        <v>74</v>
      </c>
      <c r="C87" s="12">
        <v>974</v>
      </c>
      <c r="D87" s="12">
        <v>1046</v>
      </c>
      <c r="E87" s="13">
        <v>-6.8833652007648197E-2</v>
      </c>
    </row>
    <row r="88" spans="1:5" x14ac:dyDescent="0.25">
      <c r="A88" s="190" t="s">
        <v>76</v>
      </c>
      <c r="B88" s="11" t="s">
        <v>73</v>
      </c>
      <c r="C88" s="12">
        <v>99</v>
      </c>
      <c r="D88" s="12">
        <v>75</v>
      </c>
      <c r="E88" s="13">
        <v>0.32</v>
      </c>
    </row>
    <row r="89" spans="1:5" x14ac:dyDescent="0.25">
      <c r="A89" s="192"/>
      <c r="B89" s="11" t="s">
        <v>74</v>
      </c>
      <c r="C89" s="12">
        <v>34</v>
      </c>
      <c r="D89" s="12">
        <v>56</v>
      </c>
      <c r="E89" s="13">
        <v>-0.39285714285714302</v>
      </c>
    </row>
    <row r="90" spans="1:5" x14ac:dyDescent="0.25">
      <c r="A90" s="190" t="s">
        <v>77</v>
      </c>
      <c r="B90" s="11" t="s">
        <v>73</v>
      </c>
      <c r="C90" s="16"/>
      <c r="D90" s="12">
        <v>0</v>
      </c>
      <c r="E90" s="13">
        <v>0</v>
      </c>
    </row>
    <row r="91" spans="1:5" x14ac:dyDescent="0.25">
      <c r="A91" s="192"/>
      <c r="B91" s="11" t="s">
        <v>74</v>
      </c>
      <c r="C91" s="16"/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667</v>
      </c>
      <c r="D95" s="12">
        <v>568</v>
      </c>
      <c r="E95" s="13">
        <v>0.17429577464788701</v>
      </c>
    </row>
    <row r="96" spans="1:5" x14ac:dyDescent="0.25">
      <c r="A96" s="10" t="s">
        <v>80</v>
      </c>
      <c r="B96" s="15"/>
      <c r="C96" s="16"/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1325</v>
      </c>
      <c r="D100" s="12">
        <v>880</v>
      </c>
      <c r="E100" s="13">
        <v>0.50568181818181801</v>
      </c>
    </row>
    <row r="101" spans="1:5" x14ac:dyDescent="0.25">
      <c r="A101" s="10" t="s">
        <v>82</v>
      </c>
      <c r="B101" s="15"/>
      <c r="C101" s="12">
        <v>833</v>
      </c>
      <c r="D101" s="12">
        <v>443</v>
      </c>
      <c r="E101" s="13">
        <v>0.88036117381489798</v>
      </c>
    </row>
    <row r="102" spans="1:5" x14ac:dyDescent="0.25">
      <c r="A102" s="10" t="s">
        <v>80</v>
      </c>
      <c r="B102" s="15"/>
      <c r="C102" s="12">
        <v>10</v>
      </c>
      <c r="D102" s="12">
        <v>3</v>
      </c>
      <c r="E102" s="13">
        <v>2.3333333333333299</v>
      </c>
    </row>
    <row r="103" spans="1:5" x14ac:dyDescent="0.25">
      <c r="A103" s="14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937</v>
      </c>
      <c r="D106" s="12">
        <v>702</v>
      </c>
      <c r="E106" s="13">
        <v>0.33475783475783499</v>
      </c>
    </row>
    <row r="107" spans="1:5" x14ac:dyDescent="0.25">
      <c r="A107" s="191"/>
      <c r="B107" s="11" t="s">
        <v>85</v>
      </c>
      <c r="C107" s="12">
        <v>1</v>
      </c>
      <c r="D107" s="12">
        <v>1</v>
      </c>
      <c r="E107" s="13">
        <v>0</v>
      </c>
    </row>
    <row r="108" spans="1:5" x14ac:dyDescent="0.25">
      <c r="A108" s="192"/>
      <c r="B108" s="11" t="s">
        <v>86</v>
      </c>
      <c r="C108" s="12">
        <v>376</v>
      </c>
      <c r="D108" s="12">
        <v>372</v>
      </c>
      <c r="E108" s="13">
        <v>1.0752688172042999E-2</v>
      </c>
    </row>
    <row r="109" spans="1:5" x14ac:dyDescent="0.25">
      <c r="A109" s="190" t="s">
        <v>82</v>
      </c>
      <c r="B109" s="11" t="s">
        <v>87</v>
      </c>
      <c r="C109" s="12">
        <v>24</v>
      </c>
      <c r="D109" s="12">
        <v>9</v>
      </c>
      <c r="E109" s="13">
        <v>1.6666666666666701</v>
      </c>
    </row>
    <row r="110" spans="1:5" x14ac:dyDescent="0.25">
      <c r="A110" s="192"/>
      <c r="B110" s="11" t="s">
        <v>86</v>
      </c>
      <c r="C110" s="12">
        <v>273</v>
      </c>
      <c r="D110" s="12">
        <v>231</v>
      </c>
      <c r="E110" s="13">
        <v>0.18181818181818199</v>
      </c>
    </row>
    <row r="111" spans="1:5" x14ac:dyDescent="0.25">
      <c r="A111" s="10" t="s">
        <v>80</v>
      </c>
      <c r="B111" s="15"/>
      <c r="C111" s="12">
        <v>26</v>
      </c>
      <c r="D111" s="12">
        <v>32</v>
      </c>
      <c r="E111" s="13">
        <v>-0.1875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46</v>
      </c>
      <c r="D115" s="12">
        <v>34</v>
      </c>
      <c r="E115" s="13">
        <v>0.35294117647058798</v>
      </c>
    </row>
    <row r="116" spans="1:5" x14ac:dyDescent="0.25">
      <c r="A116" s="191"/>
      <c r="B116" s="11" t="s">
        <v>85</v>
      </c>
      <c r="C116" s="16"/>
      <c r="D116" s="12">
        <v>0</v>
      </c>
      <c r="E116" s="13">
        <v>0</v>
      </c>
    </row>
    <row r="117" spans="1:5" x14ac:dyDescent="0.25">
      <c r="A117" s="192"/>
      <c r="B117" s="11" t="s">
        <v>86</v>
      </c>
      <c r="C117" s="12">
        <v>36</v>
      </c>
      <c r="D117" s="12">
        <v>26</v>
      </c>
      <c r="E117" s="13">
        <v>0.38461538461538503</v>
      </c>
    </row>
    <row r="118" spans="1:5" x14ac:dyDescent="0.25">
      <c r="A118" s="190" t="s">
        <v>82</v>
      </c>
      <c r="B118" s="11" t="s">
        <v>87</v>
      </c>
      <c r="C118" s="16"/>
      <c r="D118" s="12">
        <v>0</v>
      </c>
      <c r="E118" s="13">
        <v>0</v>
      </c>
    </row>
    <row r="119" spans="1:5" x14ac:dyDescent="0.25">
      <c r="A119" s="192"/>
      <c r="B119" s="11" t="s">
        <v>86</v>
      </c>
      <c r="C119" s="12">
        <v>19</v>
      </c>
      <c r="D119" s="12">
        <v>13</v>
      </c>
      <c r="E119" s="13">
        <v>0.46153846153846101</v>
      </c>
    </row>
    <row r="120" spans="1:5" x14ac:dyDescent="0.25">
      <c r="A120" s="10" t="s">
        <v>80</v>
      </c>
      <c r="B120" s="15"/>
      <c r="C120" s="12">
        <v>1</v>
      </c>
      <c r="D120" s="12">
        <v>2</v>
      </c>
      <c r="E120" s="13">
        <v>-0.5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6"/>
      <c r="D124" s="12">
        <v>0</v>
      </c>
      <c r="E124" s="13">
        <v>0</v>
      </c>
    </row>
    <row r="125" spans="1:5" x14ac:dyDescent="0.25">
      <c r="A125" s="192"/>
      <c r="B125" s="11" t="s">
        <v>92</v>
      </c>
      <c r="C125" s="16"/>
      <c r="D125" s="12">
        <v>0</v>
      </c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84</v>
      </c>
      <c r="D126" s="12">
        <v>57</v>
      </c>
      <c r="E126" s="13">
        <v>0.47368421052631599</v>
      </c>
    </row>
    <row r="127" spans="1:5" x14ac:dyDescent="0.25">
      <c r="A127" s="192"/>
      <c r="B127" s="11" t="s">
        <v>92</v>
      </c>
      <c r="C127" s="12">
        <v>1577</v>
      </c>
      <c r="D127" s="12">
        <v>1538</v>
      </c>
      <c r="E127" s="13">
        <v>2.53576072821847E-2</v>
      </c>
    </row>
    <row r="128" spans="1:5" x14ac:dyDescent="0.25">
      <c r="A128" s="190" t="s">
        <v>94</v>
      </c>
      <c r="B128" s="11" t="s">
        <v>91</v>
      </c>
      <c r="C128" s="12">
        <v>4517</v>
      </c>
      <c r="D128" s="12">
        <v>3975</v>
      </c>
      <c r="E128" s="13">
        <v>0.13635220125786199</v>
      </c>
    </row>
    <row r="129" spans="1:5" x14ac:dyDescent="0.25">
      <c r="A129" s="192"/>
      <c r="B129" s="11" t="s">
        <v>92</v>
      </c>
      <c r="C129" s="12">
        <v>19279</v>
      </c>
      <c r="D129" s="12">
        <v>8931</v>
      </c>
      <c r="E129" s="13">
        <v>1.1586608442503601</v>
      </c>
    </row>
    <row r="130" spans="1:5" x14ac:dyDescent="0.25">
      <c r="A130" s="190" t="s">
        <v>95</v>
      </c>
      <c r="B130" s="11" t="s">
        <v>91</v>
      </c>
      <c r="C130" s="12">
        <v>1944</v>
      </c>
      <c r="D130" s="12">
        <v>1216</v>
      </c>
      <c r="E130" s="13">
        <v>0.59868421052631604</v>
      </c>
    </row>
    <row r="131" spans="1:5" x14ac:dyDescent="0.25">
      <c r="A131" s="192"/>
      <c r="B131" s="11" t="s">
        <v>92</v>
      </c>
      <c r="C131" s="12">
        <v>4776</v>
      </c>
      <c r="D131" s="12">
        <v>2106</v>
      </c>
      <c r="E131" s="13">
        <v>1.26780626780627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84</v>
      </c>
      <c r="D135" s="12">
        <v>110</v>
      </c>
      <c r="E135" s="13">
        <v>-0.236363636363636</v>
      </c>
    </row>
    <row r="136" spans="1:5" x14ac:dyDescent="0.25">
      <c r="A136" s="192"/>
      <c r="B136" s="11" t="s">
        <v>99</v>
      </c>
      <c r="C136" s="16"/>
      <c r="D136" s="12">
        <v>0</v>
      </c>
      <c r="E136" s="13">
        <v>0</v>
      </c>
    </row>
    <row r="137" spans="1:5" x14ac:dyDescent="0.25">
      <c r="A137" s="190" t="s">
        <v>100</v>
      </c>
      <c r="B137" s="11" t="s">
        <v>98</v>
      </c>
      <c r="C137" s="16"/>
      <c r="D137" s="12">
        <v>0</v>
      </c>
      <c r="E137" s="13">
        <v>0</v>
      </c>
    </row>
    <row r="138" spans="1:5" x14ac:dyDescent="0.25">
      <c r="A138" s="192"/>
      <c r="B138" s="11" t="s">
        <v>99</v>
      </c>
      <c r="C138" s="12">
        <v>2</v>
      </c>
      <c r="D138" s="12">
        <v>0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6"/>
      <c r="D139" s="12">
        <v>0</v>
      </c>
      <c r="E139" s="13">
        <v>0</v>
      </c>
    </row>
    <row r="140" spans="1:5" x14ac:dyDescent="0.25">
      <c r="A140" s="192"/>
      <c r="B140" s="11" t="s">
        <v>102</v>
      </c>
      <c r="C140" s="16"/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62</v>
      </c>
      <c r="D144" s="12">
        <v>79</v>
      </c>
      <c r="E144" s="13">
        <v>-0.215189873417722</v>
      </c>
    </row>
    <row r="145" spans="1:5" x14ac:dyDescent="0.25">
      <c r="A145" s="190" t="s">
        <v>105</v>
      </c>
      <c r="B145" s="11" t="s">
        <v>106</v>
      </c>
      <c r="C145" s="16"/>
      <c r="D145" s="12">
        <v>0</v>
      </c>
      <c r="E145" s="13">
        <v>0</v>
      </c>
    </row>
    <row r="146" spans="1:5" x14ac:dyDescent="0.25">
      <c r="A146" s="191"/>
      <c r="B146" s="11" t="s">
        <v>107</v>
      </c>
      <c r="C146" s="12">
        <v>16</v>
      </c>
      <c r="D146" s="12">
        <v>24</v>
      </c>
      <c r="E146" s="13">
        <v>-0.33333333333333298</v>
      </c>
    </row>
    <row r="147" spans="1:5" x14ac:dyDescent="0.25">
      <c r="A147" s="191"/>
      <c r="B147" s="11" t="s">
        <v>108</v>
      </c>
      <c r="C147" s="12">
        <v>5</v>
      </c>
      <c r="D147" s="12">
        <v>8</v>
      </c>
      <c r="E147" s="13">
        <v>-0.375</v>
      </c>
    </row>
    <row r="148" spans="1:5" x14ac:dyDescent="0.25">
      <c r="A148" s="191"/>
      <c r="B148" s="11" t="s">
        <v>109</v>
      </c>
      <c r="C148" s="12">
        <v>6</v>
      </c>
      <c r="D148" s="12">
        <v>14</v>
      </c>
      <c r="E148" s="13">
        <v>-0.57142857142857095</v>
      </c>
    </row>
    <row r="149" spans="1:5" x14ac:dyDescent="0.25">
      <c r="A149" s="191"/>
      <c r="B149" s="11" t="s">
        <v>110</v>
      </c>
      <c r="C149" s="12">
        <v>35</v>
      </c>
      <c r="D149" s="12">
        <v>32</v>
      </c>
      <c r="E149" s="13">
        <v>9.375E-2</v>
      </c>
    </row>
    <row r="150" spans="1:5" x14ac:dyDescent="0.25">
      <c r="A150" s="192"/>
      <c r="B150" s="11" t="s">
        <v>111</v>
      </c>
      <c r="C150" s="16"/>
      <c r="D150" s="12">
        <v>1</v>
      </c>
      <c r="E150" s="13">
        <v>0</v>
      </c>
    </row>
    <row r="151" spans="1:5" x14ac:dyDescent="0.25">
      <c r="A151" s="190" t="s">
        <v>112</v>
      </c>
      <c r="B151" s="11" t="s">
        <v>113</v>
      </c>
      <c r="C151" s="12">
        <v>31</v>
      </c>
      <c r="D151" s="12">
        <v>28</v>
      </c>
      <c r="E151" s="13">
        <v>0.107142857142857</v>
      </c>
    </row>
    <row r="152" spans="1:5" x14ac:dyDescent="0.25">
      <c r="A152" s="192"/>
      <c r="B152" s="11" t="s">
        <v>114</v>
      </c>
      <c r="C152" s="12">
        <v>41</v>
      </c>
      <c r="D152" s="12">
        <v>51</v>
      </c>
      <c r="E152" s="13">
        <v>-0.19607843137254899</v>
      </c>
    </row>
    <row r="153" spans="1:5" x14ac:dyDescent="0.25">
      <c r="A153" s="190" t="s">
        <v>115</v>
      </c>
      <c r="B153" s="11" t="s">
        <v>19</v>
      </c>
      <c r="C153" s="12">
        <v>19</v>
      </c>
      <c r="D153" s="12">
        <v>19</v>
      </c>
      <c r="E153" s="13">
        <v>0</v>
      </c>
    </row>
    <row r="154" spans="1:5" x14ac:dyDescent="0.25">
      <c r="A154" s="192"/>
      <c r="B154" s="11" t="s">
        <v>23</v>
      </c>
      <c r="C154" s="12">
        <v>7</v>
      </c>
      <c r="D154" s="12">
        <v>20</v>
      </c>
      <c r="E154" s="13">
        <v>-0.65</v>
      </c>
    </row>
    <row r="155" spans="1:5" x14ac:dyDescent="0.25">
      <c r="A155" s="10" t="s">
        <v>116</v>
      </c>
      <c r="B155" s="15"/>
      <c r="C155" s="16"/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367</v>
      </c>
      <c r="D159" s="12">
        <v>383</v>
      </c>
      <c r="E159" s="13">
        <v>-4.1775456919060101E-2</v>
      </c>
    </row>
    <row r="160" spans="1:5" x14ac:dyDescent="0.25">
      <c r="A160" s="191"/>
      <c r="B160" s="11" t="s">
        <v>120</v>
      </c>
      <c r="C160" s="12">
        <v>139</v>
      </c>
      <c r="D160" s="12">
        <v>138</v>
      </c>
      <c r="E160" s="13">
        <v>7.2463768115942004E-3</v>
      </c>
    </row>
    <row r="161" spans="1:5" x14ac:dyDescent="0.25">
      <c r="A161" s="191"/>
      <c r="B161" s="11" t="s">
        <v>121</v>
      </c>
      <c r="C161" s="12">
        <v>267</v>
      </c>
      <c r="D161" s="12">
        <v>322</v>
      </c>
      <c r="E161" s="13">
        <v>-0.170807453416149</v>
      </c>
    </row>
    <row r="162" spans="1:5" x14ac:dyDescent="0.25">
      <c r="A162" s="191"/>
      <c r="B162" s="11" t="s">
        <v>122</v>
      </c>
      <c r="C162" s="12">
        <v>74</v>
      </c>
      <c r="D162" s="12">
        <v>77</v>
      </c>
      <c r="E162" s="13">
        <v>-3.8961038961039002E-2</v>
      </c>
    </row>
    <row r="163" spans="1:5" x14ac:dyDescent="0.25">
      <c r="A163" s="191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1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91"/>
      <c r="B165" s="11" t="s">
        <v>125</v>
      </c>
      <c r="C165" s="12">
        <v>512</v>
      </c>
      <c r="D165" s="12">
        <v>391</v>
      </c>
      <c r="E165" s="13">
        <v>0.30946291560102301</v>
      </c>
    </row>
    <row r="166" spans="1:5" x14ac:dyDescent="0.25">
      <c r="A166" s="191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1"/>
      <c r="B167" s="11" t="s">
        <v>127</v>
      </c>
      <c r="C167" s="12">
        <v>129</v>
      </c>
      <c r="D167" s="12">
        <v>171</v>
      </c>
      <c r="E167" s="13">
        <v>-0.24561403508771901</v>
      </c>
    </row>
    <row r="168" spans="1:5" x14ac:dyDescent="0.25">
      <c r="A168" s="191"/>
      <c r="B168" s="11" t="s">
        <v>128</v>
      </c>
      <c r="C168" s="12">
        <v>705</v>
      </c>
      <c r="D168" s="12">
        <v>875</v>
      </c>
      <c r="E168" s="13">
        <v>-0.19428571428571401</v>
      </c>
    </row>
    <row r="169" spans="1:5" x14ac:dyDescent="0.25">
      <c r="A169" s="191"/>
      <c r="B169" s="11" t="s">
        <v>129</v>
      </c>
      <c r="C169" s="12">
        <v>0</v>
      </c>
      <c r="D169" s="12">
        <v>1</v>
      </c>
      <c r="E169" s="13">
        <v>-1</v>
      </c>
    </row>
    <row r="170" spans="1:5" x14ac:dyDescent="0.25">
      <c r="A170" s="191"/>
      <c r="B170" s="11" t="s">
        <v>130</v>
      </c>
      <c r="C170" s="12">
        <v>181</v>
      </c>
      <c r="D170" s="12">
        <v>233</v>
      </c>
      <c r="E170" s="13">
        <v>-0.22317596566523601</v>
      </c>
    </row>
    <row r="171" spans="1:5" x14ac:dyDescent="0.25">
      <c r="A171" s="191"/>
      <c r="B171" s="11" t="s">
        <v>131</v>
      </c>
      <c r="C171" s="12">
        <v>1</v>
      </c>
      <c r="D171" s="12">
        <v>4</v>
      </c>
      <c r="E171" s="13">
        <v>-0.75</v>
      </c>
    </row>
    <row r="172" spans="1:5" x14ac:dyDescent="0.25">
      <c r="A172" s="191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1"/>
      <c r="B173" s="11" t="s">
        <v>133</v>
      </c>
      <c r="C173" s="12">
        <v>3</v>
      </c>
      <c r="D173" s="12">
        <v>8</v>
      </c>
      <c r="E173" s="13">
        <v>-0.625</v>
      </c>
    </row>
    <row r="174" spans="1:5" x14ac:dyDescent="0.25">
      <c r="A174" s="191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1"/>
      <c r="B175" s="11" t="s">
        <v>135</v>
      </c>
      <c r="C175" s="12">
        <v>1</v>
      </c>
      <c r="D175" s="12">
        <v>2</v>
      </c>
      <c r="E175" s="13">
        <v>-0.5</v>
      </c>
    </row>
    <row r="176" spans="1:5" x14ac:dyDescent="0.25">
      <c r="A176" s="191"/>
      <c r="B176" s="11" t="s">
        <v>136</v>
      </c>
      <c r="C176" s="12">
        <v>2</v>
      </c>
      <c r="D176" s="12">
        <v>3</v>
      </c>
      <c r="E176" s="13">
        <v>-0.33333333333333298</v>
      </c>
    </row>
    <row r="177" spans="1:5" x14ac:dyDescent="0.25">
      <c r="A177" s="191"/>
      <c r="B177" s="11" t="s">
        <v>137</v>
      </c>
      <c r="C177" s="12">
        <v>8</v>
      </c>
      <c r="D177" s="12">
        <v>7</v>
      </c>
      <c r="E177" s="13">
        <v>0.14285714285714299</v>
      </c>
    </row>
    <row r="178" spans="1:5" x14ac:dyDescent="0.25">
      <c r="A178" s="191"/>
      <c r="B178" s="11" t="s">
        <v>138</v>
      </c>
      <c r="C178" s="12">
        <v>287</v>
      </c>
      <c r="D178" s="12">
        <v>255</v>
      </c>
      <c r="E178" s="13">
        <v>0.12549019607843101</v>
      </c>
    </row>
    <row r="179" spans="1:5" x14ac:dyDescent="0.25">
      <c r="A179" s="191"/>
      <c r="B179" s="11" t="s">
        <v>139</v>
      </c>
      <c r="C179" s="12">
        <v>374</v>
      </c>
      <c r="D179" s="12">
        <v>372</v>
      </c>
      <c r="E179" s="13">
        <v>5.3763440860214997E-3</v>
      </c>
    </row>
    <row r="180" spans="1:5" x14ac:dyDescent="0.25">
      <c r="A180" s="191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1"/>
      <c r="B181" s="11" t="s">
        <v>141</v>
      </c>
      <c r="C181" s="12">
        <v>10</v>
      </c>
      <c r="D181" s="12">
        <v>4</v>
      </c>
      <c r="E181" s="13">
        <v>1.5</v>
      </c>
    </row>
    <row r="182" spans="1:5" x14ac:dyDescent="0.25">
      <c r="A182" s="191"/>
      <c r="B182" s="11" t="s">
        <v>142</v>
      </c>
      <c r="C182" s="12">
        <v>0</v>
      </c>
      <c r="D182" s="12">
        <v>3</v>
      </c>
      <c r="E182" s="13">
        <v>-1</v>
      </c>
    </row>
    <row r="183" spans="1:5" x14ac:dyDescent="0.25">
      <c r="A183" s="191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1"/>
      <c r="B184" s="11" t="s">
        <v>144</v>
      </c>
      <c r="C184" s="12">
        <v>5</v>
      </c>
      <c r="D184" s="12">
        <v>6</v>
      </c>
      <c r="E184" s="13">
        <v>-0.16666666666666699</v>
      </c>
    </row>
    <row r="185" spans="1:5" x14ac:dyDescent="0.25">
      <c r="A185" s="191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91"/>
      <c r="B186" s="11" t="s">
        <v>146</v>
      </c>
      <c r="C186" s="12">
        <v>0</v>
      </c>
      <c r="D186" s="12">
        <v>21</v>
      </c>
      <c r="E186" s="13">
        <v>-1</v>
      </c>
    </row>
    <row r="187" spans="1:5" x14ac:dyDescent="0.25">
      <c r="A187" s="191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91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91"/>
      <c r="B189" s="11" t="s">
        <v>149</v>
      </c>
      <c r="C189" s="12">
        <v>0</v>
      </c>
      <c r="D189" s="12">
        <v>1</v>
      </c>
      <c r="E189" s="13">
        <v>-1</v>
      </c>
    </row>
    <row r="190" spans="1:5" x14ac:dyDescent="0.25">
      <c r="A190" s="191"/>
      <c r="B190" s="11" t="s">
        <v>150</v>
      </c>
      <c r="C190" s="12">
        <v>24</v>
      </c>
      <c r="D190" s="12">
        <v>30</v>
      </c>
      <c r="E190" s="13">
        <v>-0.2</v>
      </c>
    </row>
    <row r="191" spans="1:5" x14ac:dyDescent="0.25">
      <c r="A191" s="191"/>
      <c r="B191" s="11" t="s">
        <v>151</v>
      </c>
      <c r="C191" s="12">
        <v>138</v>
      </c>
      <c r="D191" s="12">
        <v>152</v>
      </c>
      <c r="E191" s="13">
        <v>-9.2105263157894704E-2</v>
      </c>
    </row>
    <row r="192" spans="1:5" x14ac:dyDescent="0.25">
      <c r="A192" s="191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1"/>
      <c r="B193" s="11" t="s">
        <v>153</v>
      </c>
      <c r="C193" s="12">
        <v>965</v>
      </c>
      <c r="D193" s="12">
        <v>897</v>
      </c>
      <c r="E193" s="13">
        <v>7.58082497212932E-2</v>
      </c>
    </row>
    <row r="194" spans="1:5" x14ac:dyDescent="0.25">
      <c r="A194" s="191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1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1"/>
      <c r="B196" s="11" t="s">
        <v>156</v>
      </c>
      <c r="C196" s="12">
        <v>9</v>
      </c>
      <c r="D196" s="12">
        <v>8</v>
      </c>
      <c r="E196" s="13">
        <v>0.125</v>
      </c>
    </row>
    <row r="197" spans="1:5" x14ac:dyDescent="0.25">
      <c r="A197" s="191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91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91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2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765</v>
      </c>
      <c r="D201" s="12">
        <v>827</v>
      </c>
      <c r="E201" s="13">
        <v>-7.4969770253929896E-2</v>
      </c>
    </row>
    <row r="202" spans="1:5" x14ac:dyDescent="0.25">
      <c r="A202" s="191"/>
      <c r="B202" s="11" t="s">
        <v>120</v>
      </c>
      <c r="C202" s="12">
        <v>408</v>
      </c>
      <c r="D202" s="12">
        <v>372</v>
      </c>
      <c r="E202" s="13">
        <v>9.6774193548387094E-2</v>
      </c>
    </row>
    <row r="203" spans="1:5" x14ac:dyDescent="0.25">
      <c r="A203" s="191"/>
      <c r="B203" s="11" t="s">
        <v>163</v>
      </c>
      <c r="C203" s="12">
        <v>572</v>
      </c>
      <c r="D203" s="12">
        <v>679</v>
      </c>
      <c r="E203" s="13">
        <v>-0.15758468335787901</v>
      </c>
    </row>
    <row r="204" spans="1:5" x14ac:dyDescent="0.25">
      <c r="A204" s="191"/>
      <c r="B204" s="11" t="s">
        <v>122</v>
      </c>
      <c r="C204" s="12">
        <v>381</v>
      </c>
      <c r="D204" s="12">
        <v>308</v>
      </c>
      <c r="E204" s="13">
        <v>0.23701298701298701</v>
      </c>
    </row>
    <row r="205" spans="1:5" x14ac:dyDescent="0.25">
      <c r="A205" s="191"/>
      <c r="B205" s="11" t="s">
        <v>123</v>
      </c>
      <c r="C205" s="12">
        <v>1</v>
      </c>
      <c r="D205" s="12">
        <v>0</v>
      </c>
      <c r="E205" s="13">
        <v>0</v>
      </c>
    </row>
    <row r="206" spans="1:5" x14ac:dyDescent="0.25">
      <c r="A206" s="191"/>
      <c r="B206" s="11" t="s">
        <v>124</v>
      </c>
      <c r="C206" s="12">
        <v>19</v>
      </c>
      <c r="D206" s="12">
        <v>23</v>
      </c>
      <c r="E206" s="13">
        <v>-0.173913043478261</v>
      </c>
    </row>
    <row r="207" spans="1:5" x14ac:dyDescent="0.25">
      <c r="A207" s="191"/>
      <c r="B207" s="11" t="s">
        <v>125</v>
      </c>
      <c r="C207" s="12">
        <v>1085</v>
      </c>
      <c r="D207" s="12">
        <v>947</v>
      </c>
      <c r="E207" s="13">
        <v>0.145723336853221</v>
      </c>
    </row>
    <row r="208" spans="1:5" x14ac:dyDescent="0.25">
      <c r="A208" s="191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1"/>
      <c r="B209" s="11" t="s">
        <v>127</v>
      </c>
      <c r="C209" s="12">
        <v>266</v>
      </c>
      <c r="D209" s="12">
        <v>363</v>
      </c>
      <c r="E209" s="13">
        <v>-0.26721763085399403</v>
      </c>
    </row>
    <row r="210" spans="1:5" x14ac:dyDescent="0.25">
      <c r="A210" s="191"/>
      <c r="B210" s="11" t="s">
        <v>165</v>
      </c>
      <c r="C210" s="12">
        <v>996</v>
      </c>
      <c r="D210" s="12">
        <v>1346</v>
      </c>
      <c r="E210" s="13">
        <v>-0.26002971768202099</v>
      </c>
    </row>
    <row r="211" spans="1:5" x14ac:dyDescent="0.25">
      <c r="A211" s="191"/>
      <c r="B211" s="11" t="s">
        <v>129</v>
      </c>
      <c r="C211" s="12">
        <v>2</v>
      </c>
      <c r="D211" s="12">
        <v>5</v>
      </c>
      <c r="E211" s="13">
        <v>-0.6</v>
      </c>
    </row>
    <row r="212" spans="1:5" x14ac:dyDescent="0.25">
      <c r="A212" s="191"/>
      <c r="B212" s="11" t="s">
        <v>130</v>
      </c>
      <c r="C212" s="12">
        <v>178</v>
      </c>
      <c r="D212" s="12">
        <v>227</v>
      </c>
      <c r="E212" s="13">
        <v>-0.215859030837004</v>
      </c>
    </row>
    <row r="213" spans="1:5" x14ac:dyDescent="0.25">
      <c r="A213" s="191"/>
      <c r="B213" s="11" t="s">
        <v>131</v>
      </c>
      <c r="C213" s="12">
        <v>10</v>
      </c>
      <c r="D213" s="12">
        <v>13</v>
      </c>
      <c r="E213" s="13">
        <v>-0.230769230769231</v>
      </c>
    </row>
    <row r="214" spans="1:5" x14ac:dyDescent="0.25">
      <c r="A214" s="191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1"/>
      <c r="B215" s="11" t="s">
        <v>133</v>
      </c>
      <c r="C215" s="12">
        <v>11</v>
      </c>
      <c r="D215" s="12">
        <v>24</v>
      </c>
      <c r="E215" s="13">
        <v>-0.54166666666666696</v>
      </c>
    </row>
    <row r="216" spans="1:5" x14ac:dyDescent="0.25">
      <c r="A216" s="191"/>
      <c r="B216" s="11" t="s">
        <v>134</v>
      </c>
      <c r="C216" s="12">
        <v>2</v>
      </c>
      <c r="D216" s="12">
        <v>0</v>
      </c>
      <c r="E216" s="13">
        <v>0</v>
      </c>
    </row>
    <row r="217" spans="1:5" x14ac:dyDescent="0.25">
      <c r="A217" s="191"/>
      <c r="B217" s="11" t="s">
        <v>135</v>
      </c>
      <c r="C217" s="12">
        <v>1</v>
      </c>
      <c r="D217" s="12">
        <v>0</v>
      </c>
      <c r="E217" s="13">
        <v>0</v>
      </c>
    </row>
    <row r="218" spans="1:5" x14ac:dyDescent="0.25">
      <c r="A218" s="191"/>
      <c r="B218" s="11" t="s">
        <v>136</v>
      </c>
      <c r="C218" s="12">
        <v>2</v>
      </c>
      <c r="D218" s="12">
        <v>3</v>
      </c>
      <c r="E218" s="13">
        <v>-0.33333333333333298</v>
      </c>
    </row>
    <row r="219" spans="1:5" x14ac:dyDescent="0.25">
      <c r="A219" s="191"/>
      <c r="B219" s="11" t="s">
        <v>137</v>
      </c>
      <c r="C219" s="12">
        <v>17</v>
      </c>
      <c r="D219" s="12">
        <v>14</v>
      </c>
      <c r="E219" s="13">
        <v>0.214285714285714</v>
      </c>
    </row>
    <row r="220" spans="1:5" x14ac:dyDescent="0.25">
      <c r="A220" s="191"/>
      <c r="B220" s="11" t="s">
        <v>138</v>
      </c>
      <c r="C220" s="12">
        <v>281</v>
      </c>
      <c r="D220" s="12">
        <v>254</v>
      </c>
      <c r="E220" s="13">
        <v>0.10629921259842499</v>
      </c>
    </row>
    <row r="221" spans="1:5" x14ac:dyDescent="0.25">
      <c r="A221" s="191"/>
      <c r="B221" s="11" t="s">
        <v>139</v>
      </c>
      <c r="C221" s="12">
        <v>1106</v>
      </c>
      <c r="D221" s="12">
        <v>1065</v>
      </c>
      <c r="E221" s="13">
        <v>3.8497652582159599E-2</v>
      </c>
    </row>
    <row r="222" spans="1:5" x14ac:dyDescent="0.25">
      <c r="A222" s="191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1"/>
      <c r="B223" s="11" t="s">
        <v>141</v>
      </c>
      <c r="C223" s="12">
        <v>6</v>
      </c>
      <c r="D223" s="12">
        <v>22</v>
      </c>
      <c r="E223" s="13">
        <v>-0.72727272727272696</v>
      </c>
    </row>
    <row r="224" spans="1:5" x14ac:dyDescent="0.25">
      <c r="A224" s="191"/>
      <c r="B224" s="11" t="s">
        <v>142</v>
      </c>
      <c r="C224" s="12">
        <v>12</v>
      </c>
      <c r="D224" s="12">
        <v>16</v>
      </c>
      <c r="E224" s="13">
        <v>-0.25</v>
      </c>
    </row>
    <row r="225" spans="1:5" x14ac:dyDescent="0.25">
      <c r="A225" s="191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1"/>
      <c r="B226" s="11" t="s">
        <v>144</v>
      </c>
      <c r="C226" s="12">
        <v>44</v>
      </c>
      <c r="D226" s="12">
        <v>45</v>
      </c>
      <c r="E226" s="13">
        <v>-2.2222222222222199E-2</v>
      </c>
    </row>
    <row r="227" spans="1:5" x14ac:dyDescent="0.25">
      <c r="A227" s="191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1"/>
      <c r="B228" s="11" t="s">
        <v>146</v>
      </c>
      <c r="C228" s="12">
        <v>0</v>
      </c>
      <c r="D228" s="12">
        <v>44</v>
      </c>
      <c r="E228" s="13">
        <v>-1</v>
      </c>
    </row>
    <row r="229" spans="1:5" x14ac:dyDescent="0.25">
      <c r="A229" s="191"/>
      <c r="B229" s="11" t="s">
        <v>147</v>
      </c>
      <c r="C229" s="12">
        <v>68</v>
      </c>
      <c r="D229" s="12">
        <v>0</v>
      </c>
      <c r="E229" s="13">
        <v>0</v>
      </c>
    </row>
    <row r="230" spans="1:5" x14ac:dyDescent="0.25">
      <c r="A230" s="191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1"/>
      <c r="B231" s="11" t="s">
        <v>149</v>
      </c>
      <c r="C231" s="12">
        <v>0</v>
      </c>
      <c r="D231" s="12">
        <v>1</v>
      </c>
      <c r="E231" s="13">
        <v>-1</v>
      </c>
    </row>
    <row r="232" spans="1:5" x14ac:dyDescent="0.25">
      <c r="A232" s="191"/>
      <c r="B232" s="11" t="s">
        <v>150</v>
      </c>
      <c r="C232" s="12">
        <v>52</v>
      </c>
      <c r="D232" s="12">
        <v>68</v>
      </c>
      <c r="E232" s="13">
        <v>-0.23529411764705899</v>
      </c>
    </row>
    <row r="233" spans="1:5" x14ac:dyDescent="0.25">
      <c r="A233" s="191"/>
      <c r="B233" s="11" t="s">
        <v>151</v>
      </c>
      <c r="C233" s="12">
        <v>387</v>
      </c>
      <c r="D233" s="12">
        <v>470</v>
      </c>
      <c r="E233" s="13">
        <v>-0.17659574468085101</v>
      </c>
    </row>
    <row r="234" spans="1:5" x14ac:dyDescent="0.25">
      <c r="A234" s="191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1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1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1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1"/>
      <c r="B238" s="11" t="s">
        <v>156</v>
      </c>
      <c r="C238" s="12">
        <v>57</v>
      </c>
      <c r="D238" s="12">
        <v>53</v>
      </c>
      <c r="E238" s="13">
        <v>7.5471698113207503E-2</v>
      </c>
    </row>
    <row r="239" spans="1:5" x14ac:dyDescent="0.25">
      <c r="A239" s="191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91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91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2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6"/>
      <c r="D246" s="12">
        <v>1</v>
      </c>
      <c r="E246" s="13">
        <v>0</v>
      </c>
    </row>
    <row r="247" spans="1:5" x14ac:dyDescent="0.25">
      <c r="A247" s="10" t="s">
        <v>170</v>
      </c>
      <c r="B247" s="15"/>
      <c r="C247" s="16"/>
      <c r="D247" s="12">
        <v>85</v>
      </c>
      <c r="E247" s="13">
        <v>0</v>
      </c>
    </row>
    <row r="248" spans="1:5" x14ac:dyDescent="0.25">
      <c r="A248" s="10" t="s">
        <v>171</v>
      </c>
      <c r="B248" s="15"/>
      <c r="C248" s="16"/>
      <c r="D248" s="12">
        <v>40</v>
      </c>
      <c r="E248" s="13">
        <v>0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100</v>
      </c>
      <c r="D252" s="12">
        <v>79</v>
      </c>
      <c r="E252" s="13">
        <v>0.265822784810127</v>
      </c>
    </row>
    <row r="253" spans="1:5" x14ac:dyDescent="0.25">
      <c r="A253" s="190" t="s">
        <v>174</v>
      </c>
      <c r="B253" s="11" t="s">
        <v>175</v>
      </c>
      <c r="C253" s="12">
        <v>12</v>
      </c>
      <c r="D253" s="12">
        <v>16</v>
      </c>
      <c r="E253" s="13">
        <v>-0.25</v>
      </c>
    </row>
    <row r="254" spans="1:5" x14ac:dyDescent="0.25">
      <c r="A254" s="191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2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1</v>
      </c>
      <c r="E256" s="13">
        <v>-1</v>
      </c>
    </row>
    <row r="257" spans="1:5" x14ac:dyDescent="0.25">
      <c r="A257" s="10" t="s">
        <v>179</v>
      </c>
      <c r="B257" s="15"/>
      <c r="C257" s="12">
        <v>7</v>
      </c>
      <c r="D257" s="12">
        <v>9</v>
      </c>
      <c r="E257" s="13">
        <v>-0.22222222222222199</v>
      </c>
    </row>
    <row r="258" spans="1:5" x14ac:dyDescent="0.25">
      <c r="A258" s="10" t="s">
        <v>111</v>
      </c>
      <c r="B258" s="15"/>
      <c r="C258" s="12">
        <v>108</v>
      </c>
      <c r="D258" s="12">
        <v>93</v>
      </c>
      <c r="E258" s="13">
        <v>0.16129032258064499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50</v>
      </c>
      <c r="D262" s="12">
        <v>55</v>
      </c>
      <c r="E262" s="13">
        <v>-9.0909090909090898E-2</v>
      </c>
    </row>
    <row r="263" spans="1:5" x14ac:dyDescent="0.25">
      <c r="A263" s="190" t="s">
        <v>69</v>
      </c>
      <c r="B263" s="11" t="s">
        <v>182</v>
      </c>
      <c r="C263" s="12">
        <v>177</v>
      </c>
      <c r="D263" s="12">
        <v>110</v>
      </c>
      <c r="E263" s="13">
        <v>0.60909090909090902</v>
      </c>
    </row>
    <row r="264" spans="1:5" x14ac:dyDescent="0.25">
      <c r="A264" s="192"/>
      <c r="B264" s="11" t="s">
        <v>111</v>
      </c>
      <c r="C264" s="12">
        <v>1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2</v>
      </c>
      <c r="E265" s="13">
        <v>-1</v>
      </c>
    </row>
    <row r="266" spans="1:5" x14ac:dyDescent="0.25">
      <c r="A266" s="10" t="s">
        <v>184</v>
      </c>
      <c r="B266" s="15"/>
      <c r="C266" s="12">
        <v>0</v>
      </c>
      <c r="D266" s="12">
        <v>1</v>
      </c>
      <c r="E266" s="13">
        <v>-1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2</v>
      </c>
      <c r="D271" s="12">
        <v>0</v>
      </c>
      <c r="E271" s="13">
        <v>0</v>
      </c>
    </row>
    <row r="272" spans="1:5" x14ac:dyDescent="0.25">
      <c r="A272" s="192"/>
      <c r="B272" s="11" t="s">
        <v>189</v>
      </c>
      <c r="C272" s="12">
        <v>45</v>
      </c>
      <c r="D272" s="12">
        <v>33</v>
      </c>
      <c r="E272" s="13">
        <v>0.36363636363636398</v>
      </c>
    </row>
    <row r="273" spans="1:5" x14ac:dyDescent="0.25">
      <c r="A273" s="10" t="s">
        <v>190</v>
      </c>
      <c r="B273" s="15"/>
      <c r="C273" s="12">
        <v>24</v>
      </c>
      <c r="D273" s="12">
        <v>8</v>
      </c>
      <c r="E273" s="13">
        <v>2</v>
      </c>
    </row>
    <row r="274" spans="1:5" x14ac:dyDescent="0.25">
      <c r="A274" s="10" t="s">
        <v>191</v>
      </c>
      <c r="B274" s="15"/>
      <c r="C274" s="12">
        <v>5</v>
      </c>
      <c r="D274" s="12">
        <v>3</v>
      </c>
      <c r="E274" s="13">
        <v>0.66666666666666696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6"/>
      <c r="D278" s="16"/>
      <c r="E278" s="13">
        <v>0</v>
      </c>
    </row>
    <row r="279" spans="1:5" x14ac:dyDescent="0.25">
      <c r="A279" s="10" t="s">
        <v>194</v>
      </c>
      <c r="B279" s="15"/>
      <c r="C279" s="16"/>
      <c r="D279" s="16"/>
      <c r="E279" s="13">
        <v>0</v>
      </c>
    </row>
    <row r="280" spans="1:5" x14ac:dyDescent="0.25">
      <c r="A280" s="10" t="s">
        <v>195</v>
      </c>
      <c r="B280" s="15"/>
      <c r="C280" s="16"/>
      <c r="D280" s="16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7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25">
      <c r="A284" s="188"/>
      <c r="B284" s="11" t="s">
        <v>200</v>
      </c>
      <c r="C284" s="12">
        <v>138</v>
      </c>
      <c r="D284" s="12">
        <v>245</v>
      </c>
      <c r="E284" s="21">
        <v>0</v>
      </c>
    </row>
    <row r="285" spans="1:5" x14ac:dyDescent="0.25">
      <c r="A285" s="189"/>
      <c r="B285" s="11" t="s">
        <v>201</v>
      </c>
      <c r="C285" s="12">
        <v>1</v>
      </c>
      <c r="D285" s="12">
        <v>1</v>
      </c>
      <c r="E285" s="21">
        <v>0</v>
      </c>
    </row>
    <row r="286" spans="1:5" x14ac:dyDescent="0.25">
      <c r="A286" s="187" t="s">
        <v>202</v>
      </c>
      <c r="B286" s="11" t="s">
        <v>203</v>
      </c>
      <c r="C286" s="12">
        <v>0</v>
      </c>
      <c r="D286" s="12">
        <v>0</v>
      </c>
      <c r="E286" s="21">
        <v>0</v>
      </c>
    </row>
    <row r="287" spans="1:5" x14ac:dyDescent="0.25">
      <c r="A287" s="188"/>
      <c r="B287" s="11" t="s">
        <v>204</v>
      </c>
      <c r="C287" s="12">
        <v>36</v>
      </c>
      <c r="D287" s="12">
        <v>38</v>
      </c>
      <c r="E287" s="21">
        <v>0</v>
      </c>
    </row>
    <row r="288" spans="1:5" x14ac:dyDescent="0.25">
      <c r="A288" s="189"/>
      <c r="B288" s="11" t="s">
        <v>205</v>
      </c>
      <c r="C288" s="12">
        <v>0</v>
      </c>
      <c r="D288" s="12">
        <v>0</v>
      </c>
      <c r="E288" s="21">
        <v>0</v>
      </c>
    </row>
    <row r="289" spans="1:5" x14ac:dyDescent="0.25">
      <c r="A289" s="20" t="s">
        <v>206</v>
      </c>
      <c r="B289" s="11" t="s">
        <v>207</v>
      </c>
      <c r="C289" s="12">
        <v>17</v>
      </c>
      <c r="D289" s="12">
        <v>30</v>
      </c>
      <c r="E289" s="21">
        <v>21</v>
      </c>
    </row>
    <row r="290" spans="1:5" x14ac:dyDescent="0.25">
      <c r="A290" s="187" t="s">
        <v>208</v>
      </c>
      <c r="B290" s="11" t="s">
        <v>209</v>
      </c>
      <c r="C290" s="12">
        <v>21</v>
      </c>
      <c r="D290" s="12">
        <v>10</v>
      </c>
      <c r="E290" s="21">
        <v>8</v>
      </c>
    </row>
    <row r="291" spans="1:5" x14ac:dyDescent="0.25">
      <c r="A291" s="188"/>
      <c r="B291" s="11" t="s">
        <v>210</v>
      </c>
      <c r="C291" s="12">
        <v>0</v>
      </c>
      <c r="D291" s="12">
        <v>0</v>
      </c>
      <c r="E291" s="21">
        <v>0</v>
      </c>
    </row>
    <row r="292" spans="1:5" x14ac:dyDescent="0.25">
      <c r="A292" s="189"/>
      <c r="B292" s="11" t="s">
        <v>211</v>
      </c>
      <c r="C292" s="12">
        <v>8</v>
      </c>
      <c r="D292" s="12">
        <v>20</v>
      </c>
      <c r="E292" s="21">
        <v>0</v>
      </c>
    </row>
    <row r="293" spans="1:5" x14ac:dyDescent="0.2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25">
      <c r="A294" s="187" t="s">
        <v>214</v>
      </c>
      <c r="B294" s="11" t="s">
        <v>205</v>
      </c>
      <c r="C294" s="12">
        <v>1</v>
      </c>
      <c r="D294" s="12">
        <v>10</v>
      </c>
      <c r="E294" s="21">
        <v>8</v>
      </c>
    </row>
    <row r="295" spans="1:5" x14ac:dyDescent="0.25">
      <c r="A295" s="188"/>
      <c r="B295" s="11" t="s">
        <v>215</v>
      </c>
      <c r="C295" s="12">
        <v>17</v>
      </c>
      <c r="D295" s="12">
        <v>33</v>
      </c>
      <c r="E295" s="21">
        <v>18</v>
      </c>
    </row>
    <row r="296" spans="1:5" x14ac:dyDescent="0.25">
      <c r="A296" s="189"/>
      <c r="B296" s="11" t="s">
        <v>216</v>
      </c>
      <c r="C296" s="12">
        <v>0</v>
      </c>
      <c r="D296" s="12">
        <v>0</v>
      </c>
      <c r="E296" s="21">
        <v>0</v>
      </c>
    </row>
    <row r="297" spans="1:5" x14ac:dyDescent="0.25">
      <c r="A297" s="187" t="s">
        <v>217</v>
      </c>
      <c r="B297" s="11" t="s">
        <v>218</v>
      </c>
      <c r="C297" s="12">
        <v>1</v>
      </c>
      <c r="D297" s="12">
        <v>1</v>
      </c>
      <c r="E297" s="21">
        <v>0</v>
      </c>
    </row>
    <row r="298" spans="1:5" x14ac:dyDescent="0.25">
      <c r="A298" s="188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25">
      <c r="A299" s="188"/>
      <c r="B299" s="11" t="s">
        <v>220</v>
      </c>
      <c r="C299" s="12">
        <v>257</v>
      </c>
      <c r="D299" s="12">
        <v>371</v>
      </c>
      <c r="E299" s="21">
        <v>125</v>
      </c>
    </row>
    <row r="300" spans="1:5" x14ac:dyDescent="0.25">
      <c r="A300" s="188"/>
      <c r="B300" s="11" t="s">
        <v>221</v>
      </c>
      <c r="C300" s="12">
        <v>408</v>
      </c>
      <c r="D300" s="12">
        <v>379</v>
      </c>
      <c r="E300" s="21">
        <v>0</v>
      </c>
    </row>
    <row r="301" spans="1:5" x14ac:dyDescent="0.25">
      <c r="A301" s="188"/>
      <c r="B301" s="11" t="s">
        <v>222</v>
      </c>
      <c r="C301" s="12">
        <v>298</v>
      </c>
      <c r="D301" s="12">
        <v>262</v>
      </c>
      <c r="E301" s="21">
        <v>30</v>
      </c>
    </row>
    <row r="302" spans="1:5" x14ac:dyDescent="0.25">
      <c r="A302" s="188"/>
      <c r="B302" s="11" t="s">
        <v>223</v>
      </c>
      <c r="C302" s="12">
        <v>285</v>
      </c>
      <c r="D302" s="12">
        <v>400</v>
      </c>
      <c r="E302" s="21">
        <v>149</v>
      </c>
    </row>
    <row r="303" spans="1:5" x14ac:dyDescent="0.25">
      <c r="A303" s="188"/>
      <c r="B303" s="11" t="s">
        <v>224</v>
      </c>
      <c r="C303" s="12">
        <v>86</v>
      </c>
      <c r="D303" s="12">
        <v>103</v>
      </c>
      <c r="E303" s="21">
        <v>0</v>
      </c>
    </row>
    <row r="304" spans="1:5" x14ac:dyDescent="0.25">
      <c r="A304" s="188"/>
      <c r="B304" s="11" t="s">
        <v>225</v>
      </c>
      <c r="C304" s="12">
        <v>3</v>
      </c>
      <c r="D304" s="12">
        <v>4</v>
      </c>
      <c r="E304" s="21">
        <v>0</v>
      </c>
    </row>
    <row r="305" spans="1:5" x14ac:dyDescent="0.25">
      <c r="A305" s="188"/>
      <c r="B305" s="11" t="s">
        <v>226</v>
      </c>
      <c r="C305" s="12">
        <v>324</v>
      </c>
      <c r="D305" s="12">
        <v>91</v>
      </c>
      <c r="E305" s="21">
        <v>232</v>
      </c>
    </row>
    <row r="306" spans="1:5" x14ac:dyDescent="0.25">
      <c r="A306" s="188"/>
      <c r="B306" s="11" t="s">
        <v>227</v>
      </c>
      <c r="C306" s="12">
        <v>1</v>
      </c>
      <c r="D306" s="12">
        <v>1</v>
      </c>
      <c r="E306" s="21">
        <v>0</v>
      </c>
    </row>
    <row r="307" spans="1:5" x14ac:dyDescent="0.25">
      <c r="A307" s="188"/>
      <c r="B307" s="11" t="s">
        <v>228</v>
      </c>
      <c r="C307" s="12">
        <v>2</v>
      </c>
      <c r="D307" s="12">
        <v>7</v>
      </c>
      <c r="E307" s="21">
        <v>0</v>
      </c>
    </row>
    <row r="308" spans="1:5" x14ac:dyDescent="0.25">
      <c r="A308" s="188"/>
      <c r="B308" s="11" t="s">
        <v>229</v>
      </c>
      <c r="C308" s="12">
        <v>173</v>
      </c>
      <c r="D308" s="12">
        <v>375</v>
      </c>
      <c r="E308" s="21">
        <v>119</v>
      </c>
    </row>
    <row r="309" spans="1:5" x14ac:dyDescent="0.25">
      <c r="A309" s="188"/>
      <c r="B309" s="11" t="s">
        <v>230</v>
      </c>
      <c r="C309" s="12">
        <v>184</v>
      </c>
      <c r="D309" s="12">
        <v>229</v>
      </c>
      <c r="E309" s="21">
        <v>0</v>
      </c>
    </row>
    <row r="310" spans="1:5" x14ac:dyDescent="0.25">
      <c r="A310" s="188"/>
      <c r="B310" s="11" t="s">
        <v>231</v>
      </c>
      <c r="C310" s="12">
        <v>1</v>
      </c>
      <c r="D310" s="12">
        <v>2</v>
      </c>
      <c r="E310" s="21">
        <v>2</v>
      </c>
    </row>
    <row r="311" spans="1:5" x14ac:dyDescent="0.25">
      <c r="A311" s="189"/>
      <c r="B311" s="11" t="s">
        <v>232</v>
      </c>
      <c r="C311" s="12">
        <v>15</v>
      </c>
      <c r="D311" s="12">
        <v>15</v>
      </c>
      <c r="E311" s="21">
        <v>0</v>
      </c>
    </row>
    <row r="312" spans="1:5" x14ac:dyDescent="0.25">
      <c r="A312" s="187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25">
      <c r="A313" s="188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25">
      <c r="A314" s="188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25">
      <c r="A315" s="188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25">
      <c r="A316" s="188"/>
      <c r="B316" s="11" t="s">
        <v>238</v>
      </c>
      <c r="C316" s="12">
        <v>39</v>
      </c>
      <c r="D316" s="12">
        <v>55</v>
      </c>
      <c r="E316" s="21">
        <v>4</v>
      </c>
    </row>
    <row r="317" spans="1:5" x14ac:dyDescent="0.25">
      <c r="A317" s="188"/>
      <c r="B317" s="11" t="s">
        <v>239</v>
      </c>
      <c r="C317" s="12">
        <v>0</v>
      </c>
      <c r="D317" s="12">
        <v>0</v>
      </c>
      <c r="E317" s="21">
        <v>0</v>
      </c>
    </row>
    <row r="318" spans="1:5" x14ac:dyDescent="0.25">
      <c r="A318" s="188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25">
      <c r="A319" s="188"/>
      <c r="B319" s="11" t="s">
        <v>241</v>
      </c>
      <c r="C319" s="12">
        <v>13</v>
      </c>
      <c r="D319" s="12">
        <v>21</v>
      </c>
      <c r="E319" s="21">
        <v>3</v>
      </c>
    </row>
    <row r="320" spans="1:5" x14ac:dyDescent="0.25">
      <c r="A320" s="188"/>
      <c r="B320" s="11" t="s">
        <v>242</v>
      </c>
      <c r="C320" s="12">
        <v>211</v>
      </c>
      <c r="D320" s="12">
        <v>706</v>
      </c>
      <c r="E320" s="21">
        <v>34</v>
      </c>
    </row>
    <row r="321" spans="1:5" x14ac:dyDescent="0.25">
      <c r="A321" s="188"/>
      <c r="B321" s="11" t="s">
        <v>243</v>
      </c>
      <c r="C321" s="12">
        <v>60</v>
      </c>
      <c r="D321" s="12">
        <v>96</v>
      </c>
      <c r="E321" s="21">
        <v>28</v>
      </c>
    </row>
    <row r="322" spans="1:5" x14ac:dyDescent="0.25">
      <c r="A322" s="188"/>
      <c r="B322" s="11" t="s">
        <v>244</v>
      </c>
      <c r="C322" s="12">
        <v>16</v>
      </c>
      <c r="D322" s="12">
        <v>33</v>
      </c>
      <c r="E322" s="21">
        <v>10</v>
      </c>
    </row>
    <row r="323" spans="1:5" x14ac:dyDescent="0.25">
      <c r="A323" s="188"/>
      <c r="B323" s="11" t="s">
        <v>245</v>
      </c>
      <c r="C323" s="12">
        <v>6</v>
      </c>
      <c r="D323" s="12">
        <v>7</v>
      </c>
      <c r="E323" s="21">
        <v>0</v>
      </c>
    </row>
    <row r="324" spans="1:5" x14ac:dyDescent="0.25">
      <c r="A324" s="188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25">
      <c r="A325" s="188"/>
      <c r="B325" s="11" t="s">
        <v>247</v>
      </c>
      <c r="C325" s="12">
        <v>0</v>
      </c>
      <c r="D325" s="12">
        <v>0</v>
      </c>
      <c r="E325" s="21">
        <v>0</v>
      </c>
    </row>
    <row r="326" spans="1:5" x14ac:dyDescent="0.25">
      <c r="A326" s="188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25">
      <c r="A327" s="188"/>
      <c r="B327" s="11" t="s">
        <v>249</v>
      </c>
      <c r="C327" s="12">
        <v>0</v>
      </c>
      <c r="D327" s="12">
        <v>0</v>
      </c>
      <c r="E327" s="21">
        <v>0</v>
      </c>
    </row>
    <row r="328" spans="1:5" x14ac:dyDescent="0.25">
      <c r="A328" s="188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25">
      <c r="A329" s="188"/>
      <c r="B329" s="11" t="s">
        <v>251</v>
      </c>
      <c r="C329" s="12">
        <v>276</v>
      </c>
      <c r="D329" s="12">
        <v>11</v>
      </c>
      <c r="E329" s="21">
        <v>5</v>
      </c>
    </row>
    <row r="330" spans="1:5" x14ac:dyDescent="0.25">
      <c r="A330" s="188"/>
      <c r="B330" s="11" t="s">
        <v>252</v>
      </c>
      <c r="C330" s="12">
        <v>0</v>
      </c>
      <c r="D330" s="12">
        <v>1</v>
      </c>
      <c r="E330" s="21">
        <v>0</v>
      </c>
    </row>
    <row r="331" spans="1:5" x14ac:dyDescent="0.25">
      <c r="A331" s="188"/>
      <c r="B331" s="11" t="s">
        <v>253</v>
      </c>
      <c r="C331" s="12">
        <v>5</v>
      </c>
      <c r="D331" s="12">
        <v>3</v>
      </c>
      <c r="E331" s="21">
        <v>4</v>
      </c>
    </row>
    <row r="332" spans="1:5" x14ac:dyDescent="0.25">
      <c r="A332" s="188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25">
      <c r="A333" s="188"/>
      <c r="B333" s="11" t="s">
        <v>255</v>
      </c>
      <c r="C333" s="12">
        <v>33</v>
      </c>
      <c r="D333" s="12">
        <v>25</v>
      </c>
      <c r="E333" s="21">
        <v>15</v>
      </c>
    </row>
    <row r="334" spans="1:5" x14ac:dyDescent="0.25">
      <c r="A334" s="188"/>
      <c r="B334" s="11" t="s">
        <v>256</v>
      </c>
      <c r="C334" s="12">
        <v>0</v>
      </c>
      <c r="D334" s="12">
        <v>1</v>
      </c>
      <c r="E334" s="21">
        <v>0</v>
      </c>
    </row>
    <row r="335" spans="1:5" x14ac:dyDescent="0.25">
      <c r="A335" s="188"/>
      <c r="B335" s="11" t="s">
        <v>257</v>
      </c>
      <c r="C335" s="12">
        <v>15</v>
      </c>
      <c r="D335" s="12">
        <v>16</v>
      </c>
      <c r="E335" s="21">
        <v>6</v>
      </c>
    </row>
    <row r="336" spans="1:5" x14ac:dyDescent="0.25">
      <c r="A336" s="188"/>
      <c r="B336" s="11" t="s">
        <v>258</v>
      </c>
      <c r="C336" s="12">
        <v>46</v>
      </c>
      <c r="D336" s="12">
        <v>20</v>
      </c>
      <c r="E336" s="21">
        <v>34</v>
      </c>
    </row>
    <row r="337" spans="1:5" x14ac:dyDescent="0.25">
      <c r="A337" s="188"/>
      <c r="B337" s="11" t="s">
        <v>259</v>
      </c>
      <c r="C337" s="12">
        <v>0</v>
      </c>
      <c r="D337" s="12">
        <v>0</v>
      </c>
      <c r="E337" s="21">
        <v>0</v>
      </c>
    </row>
    <row r="338" spans="1:5" x14ac:dyDescent="0.25">
      <c r="A338" s="188"/>
      <c r="B338" s="11" t="s">
        <v>260</v>
      </c>
      <c r="C338" s="12">
        <v>0</v>
      </c>
      <c r="D338" s="12">
        <v>0</v>
      </c>
      <c r="E338" s="21">
        <v>0</v>
      </c>
    </row>
    <row r="339" spans="1:5" x14ac:dyDescent="0.25">
      <c r="A339" s="188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25">
      <c r="A340" s="188"/>
      <c r="B340" s="11" t="s">
        <v>262</v>
      </c>
      <c r="C340" s="12">
        <v>0</v>
      </c>
      <c r="D340" s="12">
        <v>0</v>
      </c>
      <c r="E340" s="21">
        <v>0</v>
      </c>
    </row>
    <row r="341" spans="1:5" x14ac:dyDescent="0.25">
      <c r="A341" s="188"/>
      <c r="B341" s="11" t="s">
        <v>263</v>
      </c>
      <c r="C341" s="12">
        <v>0</v>
      </c>
      <c r="D341" s="12">
        <v>0</v>
      </c>
      <c r="E341" s="21">
        <v>0</v>
      </c>
    </row>
    <row r="342" spans="1:5" x14ac:dyDescent="0.25">
      <c r="A342" s="188"/>
      <c r="B342" s="11" t="s">
        <v>264</v>
      </c>
      <c r="C342" s="12">
        <v>2</v>
      </c>
      <c r="D342" s="12">
        <v>4</v>
      </c>
      <c r="E342" s="21">
        <v>2</v>
      </c>
    </row>
    <row r="343" spans="1:5" x14ac:dyDescent="0.25">
      <c r="A343" s="188"/>
      <c r="B343" s="11" t="s">
        <v>265</v>
      </c>
      <c r="C343" s="12">
        <v>0</v>
      </c>
      <c r="D343" s="12">
        <v>0</v>
      </c>
      <c r="E343" s="21">
        <v>0</v>
      </c>
    </row>
    <row r="344" spans="1:5" x14ac:dyDescent="0.25">
      <c r="A344" s="189"/>
      <c r="B344" s="11" t="s">
        <v>266</v>
      </c>
      <c r="C344" s="12">
        <v>4</v>
      </c>
      <c r="D344" s="12">
        <v>13</v>
      </c>
      <c r="E344" s="21">
        <v>1</v>
      </c>
    </row>
    <row r="345" spans="1:5" x14ac:dyDescent="0.25">
      <c r="A345" s="187" t="s">
        <v>267</v>
      </c>
      <c r="B345" s="11" t="s">
        <v>268</v>
      </c>
      <c r="C345" s="12">
        <v>0</v>
      </c>
      <c r="D345" s="12">
        <v>0</v>
      </c>
      <c r="E345" s="21">
        <v>0</v>
      </c>
    </row>
    <row r="346" spans="1:5" x14ac:dyDescent="0.25">
      <c r="A346" s="188"/>
      <c r="B346" s="11" t="s">
        <v>269</v>
      </c>
      <c r="C346" s="12">
        <v>1</v>
      </c>
      <c r="D346" s="12">
        <v>3</v>
      </c>
      <c r="E346" s="21">
        <v>1</v>
      </c>
    </row>
    <row r="347" spans="1:5" x14ac:dyDescent="0.25">
      <c r="A347" s="188"/>
      <c r="B347" s="11" t="s">
        <v>270</v>
      </c>
      <c r="C347" s="12">
        <v>0</v>
      </c>
      <c r="D347" s="12">
        <v>0</v>
      </c>
      <c r="E347" s="21">
        <v>0</v>
      </c>
    </row>
    <row r="348" spans="1:5" x14ac:dyDescent="0.25">
      <c r="A348" s="188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25">
      <c r="A349" s="188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25">
      <c r="A350" s="188"/>
      <c r="B350" s="11" t="s">
        <v>273</v>
      </c>
      <c r="C350" s="12">
        <v>2</v>
      </c>
      <c r="D350" s="12">
        <v>5</v>
      </c>
      <c r="E350" s="21">
        <v>0</v>
      </c>
    </row>
    <row r="351" spans="1:5" x14ac:dyDescent="0.25">
      <c r="A351" s="188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25">
      <c r="A352" s="188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25">
      <c r="A353" s="188"/>
      <c r="B353" s="11" t="s">
        <v>276</v>
      </c>
      <c r="C353" s="12">
        <v>0</v>
      </c>
      <c r="D353" s="12">
        <v>0</v>
      </c>
      <c r="E353" s="21">
        <v>0</v>
      </c>
    </row>
    <row r="354" spans="1:5" x14ac:dyDescent="0.25">
      <c r="A354" s="188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25">
      <c r="A355" s="189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25">
      <c r="A356" s="187" t="s">
        <v>279</v>
      </c>
      <c r="B356" s="11" t="s">
        <v>280</v>
      </c>
      <c r="C356" s="12">
        <v>61</v>
      </c>
      <c r="D356" s="12">
        <v>104</v>
      </c>
      <c r="E356" s="21">
        <v>4</v>
      </c>
    </row>
    <row r="357" spans="1:5" x14ac:dyDescent="0.25">
      <c r="A357" s="188"/>
      <c r="B357" s="11" t="s">
        <v>281</v>
      </c>
      <c r="C357" s="12">
        <v>0</v>
      </c>
      <c r="D357" s="12">
        <v>0</v>
      </c>
      <c r="E357" s="21">
        <v>0</v>
      </c>
    </row>
    <row r="358" spans="1:5" x14ac:dyDescent="0.25">
      <c r="A358" s="188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25">
      <c r="A359" s="188"/>
      <c r="B359" s="11" t="s">
        <v>283</v>
      </c>
      <c r="C359" s="12">
        <v>5</v>
      </c>
      <c r="D359" s="12">
        <v>15</v>
      </c>
      <c r="E359" s="21">
        <v>3</v>
      </c>
    </row>
    <row r="360" spans="1:5" x14ac:dyDescent="0.25">
      <c r="A360" s="188"/>
      <c r="B360" s="11" t="s">
        <v>284</v>
      </c>
      <c r="C360" s="12">
        <v>0</v>
      </c>
      <c r="D360" s="12">
        <v>2</v>
      </c>
      <c r="E360" s="21">
        <v>0</v>
      </c>
    </row>
    <row r="361" spans="1:5" x14ac:dyDescent="0.25">
      <c r="A361" s="188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25">
      <c r="A362" s="188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25">
      <c r="A363" s="188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25">
      <c r="A364" s="189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25">
      <c r="A365" s="187" t="s">
        <v>289</v>
      </c>
      <c r="B365" s="11" t="s">
        <v>290</v>
      </c>
      <c r="C365" s="12">
        <v>0</v>
      </c>
      <c r="D365" s="12">
        <v>0</v>
      </c>
      <c r="E365" s="21">
        <v>0</v>
      </c>
    </row>
    <row r="366" spans="1:5" x14ac:dyDescent="0.25">
      <c r="A366" s="188"/>
      <c r="B366" s="11" t="s">
        <v>291</v>
      </c>
      <c r="C366" s="12">
        <v>0</v>
      </c>
      <c r="D366" s="12">
        <v>1</v>
      </c>
      <c r="E366" s="21">
        <v>0</v>
      </c>
    </row>
    <row r="367" spans="1:5" x14ac:dyDescent="0.25">
      <c r="A367" s="188"/>
      <c r="B367" s="11" t="s">
        <v>292</v>
      </c>
      <c r="C367" s="12">
        <v>1</v>
      </c>
      <c r="D367" s="12">
        <v>1</v>
      </c>
      <c r="E367" s="21">
        <v>0</v>
      </c>
    </row>
    <row r="368" spans="1:5" x14ac:dyDescent="0.25">
      <c r="A368" s="188"/>
      <c r="B368" s="11" t="s">
        <v>293</v>
      </c>
      <c r="C368" s="12">
        <v>4</v>
      </c>
      <c r="D368" s="12">
        <v>5</v>
      </c>
      <c r="E368" s="21">
        <v>0</v>
      </c>
    </row>
    <row r="369" spans="1:5" x14ac:dyDescent="0.25">
      <c r="A369" s="188"/>
      <c r="B369" s="11" t="s">
        <v>209</v>
      </c>
      <c r="C369" s="12">
        <v>0</v>
      </c>
      <c r="D369" s="12">
        <v>0</v>
      </c>
      <c r="E369" s="21">
        <v>0</v>
      </c>
    </row>
    <row r="370" spans="1:5" x14ac:dyDescent="0.25">
      <c r="A370" s="188"/>
      <c r="B370" s="11" t="s">
        <v>294</v>
      </c>
      <c r="C370" s="12">
        <v>18</v>
      </c>
      <c r="D370" s="12">
        <v>20</v>
      </c>
      <c r="E370" s="21">
        <v>0</v>
      </c>
    </row>
    <row r="371" spans="1:5" x14ac:dyDescent="0.25">
      <c r="A371" s="188"/>
      <c r="B371" s="11" t="s">
        <v>295</v>
      </c>
      <c r="C371" s="12">
        <v>0</v>
      </c>
      <c r="D371" s="12">
        <v>0</v>
      </c>
      <c r="E371" s="21">
        <v>0</v>
      </c>
    </row>
    <row r="372" spans="1:5" x14ac:dyDescent="0.25">
      <c r="A372" s="188"/>
      <c r="B372" s="11" t="s">
        <v>296</v>
      </c>
      <c r="C372" s="12">
        <v>3</v>
      </c>
      <c r="D372" s="12">
        <v>7</v>
      </c>
      <c r="E372" s="21">
        <v>0</v>
      </c>
    </row>
    <row r="373" spans="1:5" x14ac:dyDescent="0.25">
      <c r="A373" s="188"/>
      <c r="B373" s="11" t="s">
        <v>297</v>
      </c>
      <c r="C373" s="12">
        <v>336</v>
      </c>
      <c r="D373" s="12">
        <v>15</v>
      </c>
      <c r="E373" s="21">
        <v>85</v>
      </c>
    </row>
    <row r="374" spans="1:5" x14ac:dyDescent="0.25">
      <c r="A374" s="188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25">
      <c r="A375" s="188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25">
      <c r="A376" s="188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25">
      <c r="A377" s="189"/>
      <c r="B377" s="11" t="s">
        <v>301</v>
      </c>
      <c r="C377" s="12">
        <v>148</v>
      </c>
      <c r="D377" s="12">
        <v>142</v>
      </c>
      <c r="E377" s="21">
        <v>0</v>
      </c>
    </row>
  </sheetData>
  <sheetProtection algorithmName="SHA-512" hashValue="AyDnI0n55v8TxrbLfah4MNYVzoXEurXMx3BZnO6TeRqfcLkT410FBSxhsYTvHbfUlKV9qrkuY+1tn4qE+95EcA==" saltValue="gdipzR5VfaV7aJbXWmAcn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507E1-03CB-4764-81EF-04DEA41DA79F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16384" width="11.42578125" style="100"/>
  </cols>
  <sheetData>
    <row r="1" spans="1:26" x14ac:dyDescent="0.2">
      <c r="A1" s="132"/>
      <c r="C1" s="235" t="s">
        <v>1838</v>
      </c>
      <c r="D1" s="235"/>
      <c r="E1" s="235"/>
      <c r="F1" s="132"/>
      <c r="H1" s="177"/>
      <c r="I1" s="177"/>
      <c r="J1" s="177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1839</v>
      </c>
      <c r="D3" s="124"/>
      <c r="E3" s="124"/>
      <c r="F3" s="124"/>
      <c r="G3" s="124"/>
      <c r="H3" s="124" t="s">
        <v>1840</v>
      </c>
      <c r="I3" s="124"/>
      <c r="J3" s="124"/>
      <c r="K3" s="124"/>
      <c r="L3" s="124"/>
      <c r="M3" s="124" t="s">
        <v>1828</v>
      </c>
      <c r="N3" s="124"/>
      <c r="O3" s="124"/>
      <c r="P3" s="124"/>
      <c r="Q3" s="124"/>
      <c r="R3" s="124" t="s">
        <v>1841</v>
      </c>
      <c r="S3" s="124"/>
      <c r="T3" s="124"/>
      <c r="U3" s="124"/>
      <c r="V3" s="124"/>
      <c r="W3" s="124" t="s">
        <v>1842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</row>
  </sheetData>
  <sheetProtection algorithmName="SHA-512" hashValue="RxRIFKxdpgUUdMb8vzxxpZKLm8BKmqk6MTwQOWOJo6CDTupUjgJf7uZECsE0G6VZDraLiLB3WbgJXZ8v4c0c2g==" saltValue="5vN0hwn1ZxmkvL9THApmu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BB36D-19D6-4D6B-A3FC-9D23979B5556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570312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570312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5703125" style="133" customWidth="1"/>
    <col min="27" max="27" width="7.85546875" style="133" customWidth="1"/>
    <col min="28" max="29" width="11.42578125" style="133"/>
    <col min="30" max="30" width="54.42578125" style="133" customWidth="1"/>
    <col min="31" max="31" width="2.5703125" style="133" customWidth="1"/>
    <col min="32" max="32" width="7.85546875" style="133" customWidth="1"/>
    <col min="33" max="34" width="11.42578125" style="133"/>
    <col min="35" max="35" width="54.42578125" style="133" customWidth="1"/>
    <col min="36" max="36" width="2.5703125" style="133" customWidth="1"/>
    <col min="37" max="37" width="7.85546875" style="133" customWidth="1"/>
    <col min="38" max="39" width="11.42578125" style="133"/>
    <col min="40" max="40" width="54.42578125" style="133" customWidth="1"/>
    <col min="41" max="41" width="2.5703125" style="133" customWidth="1"/>
    <col min="42" max="42" width="7.85546875" style="133" customWidth="1"/>
    <col min="43" max="44" width="11.42578125" style="133"/>
    <col min="45" max="45" width="54.42578125" style="133" customWidth="1"/>
    <col min="46" max="46" width="2.5703125" style="133" customWidth="1"/>
    <col min="47" max="47" width="7.85546875" style="133" customWidth="1"/>
    <col min="48" max="49" width="11.42578125" style="133"/>
    <col min="50" max="50" width="54.42578125" style="133" customWidth="1"/>
    <col min="51" max="51" width="2.5703125" style="133" customWidth="1"/>
    <col min="52" max="52" width="7.85546875" style="133" customWidth="1"/>
    <col min="53" max="54" width="11.42578125" style="133"/>
    <col min="55" max="55" width="54.42578125" style="133" customWidth="1"/>
    <col min="56" max="56" width="2.5703125" style="133" customWidth="1"/>
    <col min="57" max="57" width="7.85546875" style="133" customWidth="1"/>
    <col min="58" max="59" width="11.42578125" style="133"/>
    <col min="60" max="60" width="54.42578125" style="133" customWidth="1"/>
    <col min="61" max="61" width="2.5703125" style="133" customWidth="1"/>
    <col min="62" max="16384" width="11.42578125" style="100"/>
  </cols>
  <sheetData>
    <row r="1" spans="1:61" x14ac:dyDescent="0.2">
      <c r="A1" s="132"/>
      <c r="C1" s="235" t="s">
        <v>1843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32"/>
      <c r="R1" s="177"/>
      <c r="S1" s="177"/>
      <c r="T1" s="177"/>
      <c r="U1" s="132"/>
      <c r="W1" s="177"/>
      <c r="X1" s="177"/>
      <c r="Y1" s="177"/>
      <c r="Z1" s="132"/>
      <c r="AB1" s="177"/>
      <c r="AC1" s="177"/>
      <c r="AD1" s="177"/>
      <c r="AE1" s="132"/>
      <c r="AG1" s="177"/>
      <c r="AH1" s="177"/>
      <c r="AI1" s="177"/>
      <c r="AJ1" s="132"/>
      <c r="AL1" s="177"/>
      <c r="AM1" s="177"/>
      <c r="AN1" s="177"/>
      <c r="AO1" s="132"/>
      <c r="AQ1" s="177"/>
      <c r="AR1" s="177"/>
      <c r="AS1" s="177"/>
      <c r="AT1" s="132"/>
      <c r="AV1" s="177"/>
      <c r="AW1" s="177"/>
      <c r="AX1" s="177"/>
      <c r="AY1" s="132"/>
      <c r="BA1" s="177"/>
      <c r="BB1" s="177"/>
      <c r="BC1" s="177"/>
      <c r="BD1" s="132"/>
      <c r="BF1" s="177"/>
      <c r="BG1" s="177"/>
      <c r="BH1" s="177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1618</v>
      </c>
      <c r="I3" s="124"/>
      <c r="J3" s="124"/>
      <c r="K3" s="124"/>
      <c r="L3" s="124"/>
      <c r="M3" s="124" t="s">
        <v>1844</v>
      </c>
      <c r="N3" s="124"/>
      <c r="O3" s="124"/>
      <c r="P3" s="124"/>
      <c r="Q3" s="124"/>
      <c r="R3" s="124" t="s">
        <v>1845</v>
      </c>
      <c r="S3" s="124"/>
      <c r="T3" s="124"/>
      <c r="U3" s="124"/>
      <c r="V3" s="124"/>
      <c r="W3" s="124" t="s">
        <v>1846</v>
      </c>
      <c r="X3" s="124"/>
      <c r="Y3" s="124"/>
      <c r="Z3" s="124"/>
      <c r="AA3" s="124"/>
      <c r="AB3" s="124" t="s">
        <v>1622</v>
      </c>
      <c r="AC3" s="124"/>
      <c r="AD3" s="124"/>
      <c r="AE3" s="124"/>
      <c r="AF3" s="124"/>
      <c r="AG3" s="124" t="s">
        <v>1623</v>
      </c>
      <c r="AH3" s="124"/>
      <c r="AI3" s="124"/>
      <c r="AJ3" s="124"/>
      <c r="AK3" s="124"/>
      <c r="AL3" s="124" t="s">
        <v>1624</v>
      </c>
      <c r="AM3" s="124"/>
      <c r="AN3" s="124"/>
      <c r="AO3" s="124"/>
      <c r="AP3" s="124"/>
      <c r="AQ3" s="124" t="s">
        <v>1625</v>
      </c>
      <c r="AR3" s="124"/>
      <c r="AS3" s="124"/>
      <c r="AT3" s="124"/>
      <c r="AU3" s="124"/>
      <c r="AV3" s="124" t="s">
        <v>1828</v>
      </c>
      <c r="AW3" s="124"/>
      <c r="AX3" s="124"/>
      <c r="AY3" s="124"/>
      <c r="AZ3" s="124"/>
      <c r="BA3" s="124" t="s">
        <v>1626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  <c r="AA25" s="135"/>
      <c r="AB25" s="130" t="s">
        <v>1784</v>
      </c>
      <c r="AC25" s="131">
        <v>0</v>
      </c>
      <c r="AD25" s="135"/>
      <c r="AE25" s="135"/>
      <c r="AF25" s="135"/>
      <c r="AG25" s="130" t="s">
        <v>1784</v>
      </c>
      <c r="AH25" s="131">
        <v>0</v>
      </c>
      <c r="AI25" s="135"/>
      <c r="AJ25" s="135"/>
      <c r="AK25" s="135"/>
      <c r="AL25" s="130" t="s">
        <v>1784</v>
      </c>
      <c r="AM25" s="131">
        <v>0</v>
      </c>
      <c r="AN25" s="135"/>
      <c r="AO25" s="135"/>
      <c r="AP25" s="135"/>
      <c r="AQ25" s="130" t="s">
        <v>1784</v>
      </c>
      <c r="AR25" s="131">
        <v>0</v>
      </c>
      <c r="AS25" s="135"/>
      <c r="AT25" s="135"/>
      <c r="AU25" s="135"/>
      <c r="AV25" s="130" t="s">
        <v>1784</v>
      </c>
      <c r="AW25" s="131">
        <v>0</v>
      </c>
      <c r="AX25" s="135"/>
      <c r="AY25" s="135"/>
      <c r="AZ25" s="135"/>
      <c r="BA25" s="130" t="s">
        <v>1784</v>
      </c>
      <c r="BB25" s="131">
        <v>0</v>
      </c>
      <c r="BC25" s="135"/>
      <c r="BD25" s="135"/>
      <c r="BE25" s="135"/>
      <c r="BF25" s="130" t="s">
        <v>1784</v>
      </c>
      <c r="BG25" s="131">
        <v>0</v>
      </c>
      <c r="BH25" s="135"/>
      <c r="BI25" s="135"/>
    </row>
  </sheetData>
  <sheetProtection algorithmName="SHA-512" hashValue="newyV67iHRzF9f5EaTDjfJJxJrCrhcDx/sPrG4kyvh7Q3nDGU92i2UHquXujCtL6oARWWXKZzDHXqkqfPHH5Wg==" saltValue="3xW3fa3t00g6zkCMJ+lsP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DA54F-397E-46E2-9246-AEAFC64D52EE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3" customWidth="1"/>
    <col min="2" max="2" width="4.42578125" style="133" customWidth="1"/>
    <col min="3" max="4" width="11.42578125" style="133"/>
    <col min="5" max="5" width="52.85546875" style="133" customWidth="1"/>
    <col min="6" max="6" width="2.5703125" style="133" customWidth="1"/>
    <col min="7" max="7" width="7.85546875" style="133" customWidth="1"/>
    <col min="8" max="9" width="11.42578125" style="133"/>
    <col min="10" max="10" width="54.42578125" style="133" customWidth="1"/>
    <col min="11" max="11" width="2.5703125" style="133" customWidth="1"/>
    <col min="12" max="12" width="7.85546875" style="133" customWidth="1"/>
    <col min="13" max="17" width="11.42578125" style="133"/>
    <col min="18" max="18" width="11.42578125" style="75"/>
    <col min="19" max="19" width="2.5703125" style="133" customWidth="1"/>
    <col min="20" max="20" width="7.85546875" style="133" customWidth="1"/>
    <col min="21" max="25" width="11.42578125" style="133"/>
    <col min="26" max="16384" width="11.42578125" style="75"/>
  </cols>
  <sheetData>
    <row r="1" spans="1:26" x14ac:dyDescent="0.2">
      <c r="A1" s="132"/>
      <c r="C1" s="235" t="s">
        <v>1847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77"/>
      <c r="Q1" s="177"/>
      <c r="S1" s="132"/>
      <c r="U1" s="177"/>
      <c r="V1" s="177"/>
      <c r="W1" s="177"/>
      <c r="X1" s="177"/>
      <c r="Y1" s="177"/>
    </row>
    <row r="3" spans="1:26" x14ac:dyDescent="0.2">
      <c r="A3" s="124"/>
      <c r="B3" s="124"/>
      <c r="C3" s="124" t="s">
        <v>1828</v>
      </c>
      <c r="D3" s="124"/>
      <c r="E3" s="124"/>
      <c r="F3" s="124"/>
      <c r="G3" s="124"/>
      <c r="H3" s="124" t="s">
        <v>1848</v>
      </c>
      <c r="I3" s="124"/>
      <c r="J3" s="124"/>
      <c r="K3" s="124"/>
      <c r="L3" s="124"/>
      <c r="M3" s="124" t="s">
        <v>1057</v>
      </c>
      <c r="N3" s="124"/>
      <c r="O3" s="124"/>
      <c r="P3" s="124"/>
      <c r="Q3" s="124"/>
      <c r="S3" s="124"/>
      <c r="T3" s="124"/>
      <c r="U3" s="124" t="s">
        <v>1058</v>
      </c>
      <c r="V3" s="124"/>
      <c r="W3" s="124"/>
      <c r="X3" s="124"/>
      <c r="Y3" s="124"/>
    </row>
    <row r="5" spans="1:26" ht="36" x14ac:dyDescent="0.2">
      <c r="M5" s="178" t="s">
        <v>1204</v>
      </c>
      <c r="N5" s="178" t="s">
        <v>1205</v>
      </c>
      <c r="O5" s="178" t="s">
        <v>1206</v>
      </c>
      <c r="P5" s="178" t="s">
        <v>1207</v>
      </c>
      <c r="Q5" s="178" t="s">
        <v>615</v>
      </c>
      <c r="R5" s="178" t="s">
        <v>1208</v>
      </c>
      <c r="S5" s="179"/>
      <c r="U5" s="180" t="s">
        <v>1204</v>
      </c>
      <c r="V5" s="180" t="s">
        <v>1205</v>
      </c>
      <c r="W5" s="180" t="s">
        <v>1206</v>
      </c>
      <c r="X5" s="180" t="s">
        <v>1207</v>
      </c>
      <c r="Y5" s="180" t="s">
        <v>615</v>
      </c>
      <c r="Z5" s="180" t="s">
        <v>1208</v>
      </c>
    </row>
    <row r="6" spans="1:26" x14ac:dyDescent="0.2">
      <c r="M6" s="181">
        <f>DatosMedioAmbiente!C53</f>
        <v>0</v>
      </c>
      <c r="N6" s="181">
        <f>DatosMedioAmbiente!C55</f>
        <v>0</v>
      </c>
      <c r="O6" s="181">
        <f>DatosMedioAmbiente!C57</f>
        <v>0</v>
      </c>
      <c r="P6" s="181">
        <f>DatosMedioAmbiente!C59</f>
        <v>2</v>
      </c>
      <c r="Q6" s="181">
        <f>DatosMedioAmbiente!C61</f>
        <v>0</v>
      </c>
      <c r="R6" s="181">
        <f>DatosMedioAmbiente!C63</f>
        <v>3</v>
      </c>
      <c r="S6" s="179"/>
      <c r="U6" s="182">
        <f>DatosMedioAmbiente!C54</f>
        <v>0</v>
      </c>
      <c r="V6" s="182">
        <f>DatosMedioAmbiente!C56</f>
        <v>0</v>
      </c>
      <c r="W6" s="182">
        <f>DatosMedioAmbiente!C58</f>
        <v>0</v>
      </c>
      <c r="X6" s="182">
        <f>DatosMedioAmbiente!C60</f>
        <v>0</v>
      </c>
      <c r="Y6" s="182">
        <f>DatosMedioAmbiente!C62</f>
        <v>0</v>
      </c>
      <c r="Z6" s="182">
        <f>DatosMedioAmbiente!C64</f>
        <v>0</v>
      </c>
    </row>
    <row r="25" spans="1:20" s="75" customFormat="1" ht="15.75" x14ac:dyDescent="0.2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MZ9qVYrWM5MT5Yv8tvERj6xMDNjjW1hWComV1IABZibEHGnKE1FlSrzTkJsp8GDCotFSMC0wreP6oZHt7v7wCg==" saltValue="YIwzuL2hB3U62dR8COJqz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116A-9E80-41B5-B15F-A187C2520F7B}">
  <dimension ref="A1:BI17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1691</v>
      </c>
      <c r="B1" s="97" t="s">
        <v>1692</v>
      </c>
      <c r="C1" s="97" t="s">
        <v>1693</v>
      </c>
      <c r="D1" s="97" t="s">
        <v>1694</v>
      </c>
      <c r="E1" s="97" t="s">
        <v>1695</v>
      </c>
      <c r="F1" s="97" t="s">
        <v>1696</v>
      </c>
      <c r="G1" s="97" t="s">
        <v>1697</v>
      </c>
      <c r="H1" s="97" t="s">
        <v>1698</v>
      </c>
      <c r="I1" s="97" t="s">
        <v>1699</v>
      </c>
      <c r="J1" s="97" t="s">
        <v>1700</v>
      </c>
      <c r="K1" s="97" t="s">
        <v>1701</v>
      </c>
      <c r="L1" s="97" t="s">
        <v>1702</v>
      </c>
      <c r="M1" s="97" t="s">
        <v>1703</v>
      </c>
      <c r="N1" s="97" t="s">
        <v>1704</v>
      </c>
      <c r="O1" s="97" t="s">
        <v>1705</v>
      </c>
      <c r="P1" s="97" t="s">
        <v>1706</v>
      </c>
      <c r="Q1" s="97" t="s">
        <v>1707</v>
      </c>
      <c r="R1" s="97" t="s">
        <v>1708</v>
      </c>
      <c r="S1" s="97" t="s">
        <v>1709</v>
      </c>
      <c r="T1" s="97" t="s">
        <v>1710</v>
      </c>
      <c r="U1" s="97" t="s">
        <v>1711</v>
      </c>
      <c r="V1" s="97" t="s">
        <v>1712</v>
      </c>
      <c r="W1" s="97" t="s">
        <v>1713</v>
      </c>
      <c r="AA1" s="97" t="s">
        <v>1714</v>
      </c>
      <c r="AB1" s="97" t="s">
        <v>1715</v>
      </c>
      <c r="AC1" s="97" t="s">
        <v>1716</v>
      </c>
      <c r="AD1" s="97" t="s">
        <v>1717</v>
      </c>
      <c r="AE1" s="97" t="s">
        <v>1718</v>
      </c>
      <c r="AF1" s="97" t="s">
        <v>1719</v>
      </c>
      <c r="AI1" s="97" t="s">
        <v>1720</v>
      </c>
      <c r="AL1" s="97" t="s">
        <v>1721</v>
      </c>
      <c r="AM1" s="97" t="s">
        <v>1722</v>
      </c>
      <c r="AN1" s="97" t="s">
        <v>1723</v>
      </c>
      <c r="AO1" s="97" t="s">
        <v>1724</v>
      </c>
      <c r="AP1" s="97" t="s">
        <v>1725</v>
      </c>
      <c r="AQ1" s="97" t="s">
        <v>1726</v>
      </c>
      <c r="AR1" s="97" t="s">
        <v>1727</v>
      </c>
      <c r="AS1" s="97" t="s">
        <v>1728</v>
      </c>
      <c r="AT1" s="97" t="s">
        <v>1729</v>
      </c>
      <c r="AU1" s="97" t="s">
        <v>1730</v>
      </c>
      <c r="AV1" s="97" t="s">
        <v>1731</v>
      </c>
      <c r="AW1" s="97" t="s">
        <v>1732</v>
      </c>
      <c r="AX1" s="97" t="s">
        <v>1733</v>
      </c>
      <c r="AY1" s="97" t="s">
        <v>1734</v>
      </c>
      <c r="AZ1" s="97" t="s">
        <v>1735</v>
      </c>
      <c r="BA1" s="97" t="s">
        <v>1736</v>
      </c>
      <c r="BB1" s="97" t="s">
        <v>1737</v>
      </c>
      <c r="BC1" s="97" t="s">
        <v>1738</v>
      </c>
      <c r="BD1" s="97" t="s">
        <v>1739</v>
      </c>
      <c r="BE1" s="97" t="s">
        <v>1740</v>
      </c>
      <c r="BF1" s="97" t="s">
        <v>1741</v>
      </c>
      <c r="BG1" s="97" t="s">
        <v>1742</v>
      </c>
      <c r="BH1" s="97" t="s">
        <v>1743</v>
      </c>
      <c r="BI1" s="97" t="s">
        <v>1744</v>
      </c>
    </row>
    <row r="2" spans="1:61" x14ac:dyDescent="0.2">
      <c r="A2" s="75" t="s">
        <v>1267</v>
      </c>
      <c r="B2" s="75" t="s">
        <v>1763</v>
      </c>
      <c r="C2" s="75" t="s">
        <v>1751</v>
      </c>
      <c r="D2" s="75" t="s">
        <v>1628</v>
      </c>
      <c r="E2" s="75" t="s">
        <v>1628</v>
      </c>
      <c r="F2" s="75" t="s">
        <v>978</v>
      </c>
      <c r="G2" s="75" t="s">
        <v>1629</v>
      </c>
      <c r="H2" s="75" t="s">
        <v>1657</v>
      </c>
      <c r="I2" s="75" t="s">
        <v>1628</v>
      </c>
      <c r="J2" s="75" t="s">
        <v>1628</v>
      </c>
      <c r="K2" s="75" t="s">
        <v>1628</v>
      </c>
      <c r="L2" s="75" t="s">
        <v>1628</v>
      </c>
      <c r="M2" s="75" t="s">
        <v>1628</v>
      </c>
      <c r="N2" s="75" t="s">
        <v>1645</v>
      </c>
      <c r="O2" s="75" t="s">
        <v>1628</v>
      </c>
      <c r="P2" s="75" t="s">
        <v>1681</v>
      </c>
      <c r="Q2" s="75" t="s">
        <v>1681</v>
      </c>
      <c r="R2" s="75" t="s">
        <v>1060</v>
      </c>
      <c r="S2" s="75" t="s">
        <v>1681</v>
      </c>
      <c r="T2" s="75" t="s">
        <v>1681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1204</v>
      </c>
      <c r="AF2" s="75" t="s">
        <v>1107</v>
      </c>
      <c r="AI2" s="75" t="s">
        <v>229</v>
      </c>
      <c r="AL2" s="75" t="s">
        <v>647</v>
      </c>
      <c r="AM2" s="75" t="s">
        <v>647</v>
      </c>
      <c r="AN2" s="75" t="s">
        <v>647</v>
      </c>
      <c r="AO2" s="75" t="s">
        <v>647</v>
      </c>
      <c r="AT2" s="75" t="s">
        <v>647</v>
      </c>
      <c r="AV2" s="75" t="s">
        <v>647</v>
      </c>
      <c r="AW2" s="75" t="s">
        <v>1207</v>
      </c>
      <c r="BA2" s="75" t="s">
        <v>82</v>
      </c>
      <c r="BC2" s="75" t="s">
        <v>983</v>
      </c>
      <c r="BD2" s="75" t="s">
        <v>961</v>
      </c>
      <c r="BF2" s="75" t="s">
        <v>104</v>
      </c>
      <c r="BG2" s="75" t="s">
        <v>104</v>
      </c>
      <c r="BH2" s="75" t="s">
        <v>1163</v>
      </c>
      <c r="BI2" s="75" t="s">
        <v>1168</v>
      </c>
    </row>
    <row r="3" spans="1:61" x14ac:dyDescent="0.2">
      <c r="A3" s="75" t="s">
        <v>1769</v>
      </c>
      <c r="B3" s="75" t="s">
        <v>1764</v>
      </c>
      <c r="C3" s="75" t="s">
        <v>1752</v>
      </c>
      <c r="D3" s="75" t="s">
        <v>1629</v>
      </c>
      <c r="E3" s="75" t="s">
        <v>1629</v>
      </c>
      <c r="F3" s="75" t="s">
        <v>111</v>
      </c>
      <c r="G3" s="75" t="s">
        <v>1630</v>
      </c>
      <c r="H3" s="75" t="s">
        <v>1629</v>
      </c>
      <c r="I3" s="75" t="s">
        <v>1629</v>
      </c>
      <c r="J3" s="75" t="s">
        <v>1630</v>
      </c>
      <c r="K3" s="75" t="s">
        <v>1629</v>
      </c>
      <c r="L3" s="75" t="s">
        <v>1630</v>
      </c>
      <c r="M3" s="75" t="s">
        <v>1645</v>
      </c>
      <c r="O3" s="75" t="s">
        <v>1629</v>
      </c>
      <c r="P3" s="75" t="s">
        <v>1630</v>
      </c>
      <c r="Q3" s="75" t="s">
        <v>1630</v>
      </c>
      <c r="R3" s="75" t="s">
        <v>1061</v>
      </c>
      <c r="S3" s="75" t="s">
        <v>1630</v>
      </c>
      <c r="T3" s="75" t="s">
        <v>1630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1206</v>
      </c>
      <c r="AF3" s="75" t="s">
        <v>1214</v>
      </c>
      <c r="AI3" s="75" t="s">
        <v>230</v>
      </c>
      <c r="AL3" s="75" t="s">
        <v>649</v>
      </c>
      <c r="AM3" s="75" t="s">
        <v>649</v>
      </c>
      <c r="AN3" s="75" t="s">
        <v>649</v>
      </c>
      <c r="AO3" s="75" t="s">
        <v>649</v>
      </c>
      <c r="AV3" s="75" t="s">
        <v>649</v>
      </c>
      <c r="AW3" s="75" t="s">
        <v>1208</v>
      </c>
      <c r="BA3" s="75" t="s">
        <v>1812</v>
      </c>
      <c r="BC3" s="75" t="s">
        <v>1814</v>
      </c>
      <c r="BD3" s="75" t="s">
        <v>334</v>
      </c>
      <c r="BF3" s="75" t="s">
        <v>1080</v>
      </c>
      <c r="BG3" s="75" t="s">
        <v>1080</v>
      </c>
      <c r="BH3" s="75" t="s">
        <v>1164</v>
      </c>
    </row>
    <row r="4" spans="1:61" x14ac:dyDescent="0.2">
      <c r="A4" s="75" t="s">
        <v>1770</v>
      </c>
      <c r="B4" s="75" t="s">
        <v>109</v>
      </c>
      <c r="C4" s="75" t="s">
        <v>1753</v>
      </c>
      <c r="D4" s="75" t="s">
        <v>1630</v>
      </c>
      <c r="E4" s="75" t="s">
        <v>1630</v>
      </c>
      <c r="G4" s="75" t="s">
        <v>1643</v>
      </c>
      <c r="H4" s="75" t="s">
        <v>1630</v>
      </c>
      <c r="I4" s="75" t="s">
        <v>1630</v>
      </c>
      <c r="J4" s="75" t="s">
        <v>978</v>
      </c>
      <c r="K4" s="75" t="s">
        <v>1632</v>
      </c>
      <c r="L4" s="75" t="s">
        <v>1632</v>
      </c>
      <c r="O4" s="75" t="s">
        <v>1630</v>
      </c>
      <c r="P4" s="75" t="s">
        <v>1682</v>
      </c>
      <c r="Q4" s="75" t="s">
        <v>1683</v>
      </c>
      <c r="R4" s="75" t="s">
        <v>1062</v>
      </c>
      <c r="S4" s="75" t="s">
        <v>1682</v>
      </c>
      <c r="T4" s="75" t="s">
        <v>1683</v>
      </c>
      <c r="V4" s="75" t="s">
        <v>31</v>
      </c>
      <c r="W4" s="75" t="s">
        <v>1777</v>
      </c>
      <c r="AD4" s="75" t="s">
        <v>651</v>
      </c>
      <c r="AE4" s="75" t="s">
        <v>1207</v>
      </c>
      <c r="AF4" s="75" t="s">
        <v>1147</v>
      </c>
      <c r="AI4" s="75" t="s">
        <v>232</v>
      </c>
      <c r="AL4" s="75" t="s">
        <v>651</v>
      </c>
      <c r="AM4" s="75" t="s">
        <v>655</v>
      </c>
      <c r="AN4" s="75" t="s">
        <v>651</v>
      </c>
      <c r="AO4" s="75" t="s">
        <v>651</v>
      </c>
      <c r="AV4" s="75" t="s">
        <v>651</v>
      </c>
      <c r="BA4" s="75" t="s">
        <v>1813</v>
      </c>
      <c r="BC4" s="75" t="s">
        <v>989</v>
      </c>
      <c r="BD4" s="75" t="s">
        <v>962</v>
      </c>
      <c r="BH4" s="75" t="s">
        <v>1165</v>
      </c>
    </row>
    <row r="5" spans="1:61" x14ac:dyDescent="0.2">
      <c r="A5" s="75" t="s">
        <v>1051</v>
      </c>
      <c r="B5" s="75" t="s">
        <v>110</v>
      </c>
      <c r="C5" s="75" t="s">
        <v>174</v>
      </c>
      <c r="D5" s="75" t="s">
        <v>1632</v>
      </c>
      <c r="E5" s="75" t="s">
        <v>1632</v>
      </c>
      <c r="G5" s="75" t="s">
        <v>1646</v>
      </c>
      <c r="H5" s="75" t="s">
        <v>978</v>
      </c>
      <c r="I5" s="75" t="s">
        <v>1636</v>
      </c>
      <c r="J5" s="75" t="s">
        <v>1643</v>
      </c>
      <c r="K5" s="75" t="s">
        <v>1641</v>
      </c>
      <c r="L5" s="75" t="s">
        <v>978</v>
      </c>
      <c r="O5" s="75" t="s">
        <v>978</v>
      </c>
      <c r="P5" s="75" t="s">
        <v>1683</v>
      </c>
      <c r="Q5" s="75" t="s">
        <v>1686</v>
      </c>
      <c r="R5" s="75" t="s">
        <v>1063</v>
      </c>
      <c r="S5" s="75" t="s">
        <v>1683</v>
      </c>
      <c r="T5" s="75" t="s">
        <v>1684</v>
      </c>
      <c r="V5" s="75" t="s">
        <v>32</v>
      </c>
      <c r="AD5" s="75" t="s">
        <v>655</v>
      </c>
      <c r="AE5" s="75" t="s">
        <v>1208</v>
      </c>
      <c r="AF5" s="75" t="s">
        <v>1215</v>
      </c>
      <c r="AI5" s="75" t="s">
        <v>238</v>
      </c>
      <c r="AL5" s="75" t="s">
        <v>655</v>
      </c>
      <c r="AM5" s="75" t="s">
        <v>657</v>
      </c>
      <c r="AN5" s="75" t="s">
        <v>655</v>
      </c>
      <c r="AO5" s="75" t="s">
        <v>655</v>
      </c>
      <c r="AV5" s="75" t="s">
        <v>653</v>
      </c>
      <c r="BC5" s="75" t="s">
        <v>990</v>
      </c>
      <c r="BD5" s="75" t="s">
        <v>964</v>
      </c>
    </row>
    <row r="6" spans="1:61" x14ac:dyDescent="0.2">
      <c r="A6" s="75" t="s">
        <v>1771</v>
      </c>
      <c r="C6" s="75" t="s">
        <v>1754</v>
      </c>
      <c r="D6" s="75" t="s">
        <v>1635</v>
      </c>
      <c r="E6" s="75" t="s">
        <v>978</v>
      </c>
      <c r="G6" s="75" t="s">
        <v>111</v>
      </c>
      <c r="H6" s="75" t="s">
        <v>1642</v>
      </c>
      <c r="I6" s="75" t="s">
        <v>978</v>
      </c>
      <c r="J6" s="75" t="s">
        <v>1644</v>
      </c>
      <c r="L6" s="75" t="s">
        <v>1641</v>
      </c>
      <c r="O6" s="75" t="s">
        <v>1643</v>
      </c>
      <c r="P6" s="75" t="s">
        <v>1686</v>
      </c>
      <c r="R6" s="75" t="s">
        <v>1064</v>
      </c>
      <c r="S6" s="75" t="s">
        <v>1684</v>
      </c>
      <c r="T6" s="75" t="s">
        <v>1686</v>
      </c>
      <c r="V6" s="75" t="s">
        <v>33</v>
      </c>
      <c r="AD6" s="75" t="s">
        <v>657</v>
      </c>
      <c r="AI6" s="75" t="s">
        <v>242</v>
      </c>
      <c r="AL6" s="75" t="s">
        <v>657</v>
      </c>
      <c r="AN6" s="75" t="s">
        <v>657</v>
      </c>
      <c r="AO6" s="75" t="s">
        <v>657</v>
      </c>
      <c r="AV6" s="75" t="s">
        <v>655</v>
      </c>
      <c r="BC6" s="75" t="s">
        <v>993</v>
      </c>
      <c r="BD6" s="75" t="s">
        <v>965</v>
      </c>
    </row>
    <row r="7" spans="1:61" x14ac:dyDescent="0.2">
      <c r="C7" s="75" t="s">
        <v>1755</v>
      </c>
      <c r="D7" s="75" t="s">
        <v>1636</v>
      </c>
      <c r="E7" s="75" t="s">
        <v>1641</v>
      </c>
      <c r="H7" s="75" t="s">
        <v>1643</v>
      </c>
      <c r="I7" s="75" t="s">
        <v>1642</v>
      </c>
      <c r="J7" s="75" t="s">
        <v>1646</v>
      </c>
      <c r="L7" s="75" t="s">
        <v>1642</v>
      </c>
      <c r="O7" s="75" t="s">
        <v>1646</v>
      </c>
      <c r="R7" s="75" t="s">
        <v>1065</v>
      </c>
      <c r="S7" s="75" t="s">
        <v>1686</v>
      </c>
      <c r="AI7" s="75" t="s">
        <v>243</v>
      </c>
      <c r="AN7" s="75" t="s">
        <v>659</v>
      </c>
      <c r="AV7" s="75" t="s">
        <v>657</v>
      </c>
      <c r="BC7" s="75" t="s">
        <v>1815</v>
      </c>
      <c r="BD7" s="75" t="s">
        <v>966</v>
      </c>
    </row>
    <row r="8" spans="1:61" x14ac:dyDescent="0.2">
      <c r="C8" s="75" t="s">
        <v>1756</v>
      </c>
      <c r="D8" s="75" t="s">
        <v>978</v>
      </c>
      <c r="E8" s="75" t="s">
        <v>1642</v>
      </c>
      <c r="H8" s="75" t="s">
        <v>1646</v>
      </c>
      <c r="I8" s="75" t="s">
        <v>1643</v>
      </c>
      <c r="J8" s="75" t="s">
        <v>1648</v>
      </c>
      <c r="L8" s="75" t="s">
        <v>1646</v>
      </c>
      <c r="O8" s="75" t="s">
        <v>1648</v>
      </c>
      <c r="R8" s="75" t="s">
        <v>1068</v>
      </c>
      <c r="AI8" s="75" t="s">
        <v>111</v>
      </c>
      <c r="BC8" s="75" t="s">
        <v>995</v>
      </c>
      <c r="BD8" s="75" t="s">
        <v>518</v>
      </c>
    </row>
    <row r="9" spans="1:61" x14ac:dyDescent="0.2">
      <c r="C9" s="75" t="s">
        <v>209</v>
      </c>
      <c r="D9" s="75" t="s">
        <v>1642</v>
      </c>
      <c r="E9" s="75" t="s">
        <v>1646</v>
      </c>
      <c r="H9" s="75" t="s">
        <v>111</v>
      </c>
      <c r="I9" s="75" t="s">
        <v>1646</v>
      </c>
      <c r="J9" s="75" t="s">
        <v>111</v>
      </c>
      <c r="L9" s="75" t="s">
        <v>1648</v>
      </c>
      <c r="O9" s="75" t="s">
        <v>111</v>
      </c>
      <c r="R9" s="75" t="s">
        <v>1069</v>
      </c>
      <c r="BC9" s="75" t="s">
        <v>980</v>
      </c>
      <c r="BD9" s="75" t="s">
        <v>967</v>
      </c>
    </row>
    <row r="10" spans="1:61" x14ac:dyDescent="0.2">
      <c r="C10" s="75" t="s">
        <v>1757</v>
      </c>
      <c r="D10" s="75" t="s">
        <v>1643</v>
      </c>
      <c r="E10" s="75" t="s">
        <v>1648</v>
      </c>
      <c r="I10" s="75" t="s">
        <v>1648</v>
      </c>
      <c r="BD10" s="75" t="s">
        <v>968</v>
      </c>
    </row>
    <row r="11" spans="1:61" x14ac:dyDescent="0.2">
      <c r="C11" s="75" t="s">
        <v>289</v>
      </c>
      <c r="D11" s="75" t="s">
        <v>1644</v>
      </c>
      <c r="E11" s="75" t="s">
        <v>1652</v>
      </c>
      <c r="I11" s="75" t="s">
        <v>111</v>
      </c>
      <c r="BD11" s="75" t="s">
        <v>651</v>
      </c>
    </row>
    <row r="12" spans="1:61" x14ac:dyDescent="0.2">
      <c r="D12" s="75" t="s">
        <v>1646</v>
      </c>
      <c r="BD12" s="75" t="s">
        <v>969</v>
      </c>
    </row>
    <row r="13" spans="1:61" x14ac:dyDescent="0.2">
      <c r="D13" s="75" t="s">
        <v>1648</v>
      </c>
      <c r="BD13" s="75" t="s">
        <v>970</v>
      </c>
    </row>
    <row r="14" spans="1:61" x14ac:dyDescent="0.2">
      <c r="D14" s="75" t="s">
        <v>1652</v>
      </c>
      <c r="BD14" s="75" t="s">
        <v>971</v>
      </c>
    </row>
    <row r="15" spans="1:61" x14ac:dyDescent="0.2">
      <c r="D15" s="75" t="s">
        <v>111</v>
      </c>
      <c r="BD15" s="75" t="s">
        <v>972</v>
      </c>
    </row>
    <row r="16" spans="1:61" x14ac:dyDescent="0.2">
      <c r="BD16" s="75" t="s">
        <v>974</v>
      </c>
    </row>
    <row r="17" spans="56:56" x14ac:dyDescent="0.2">
      <c r="BD17" s="75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3F5C7-E0B0-4AF3-B664-7255E3EA03D6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SUM(DatosViolenciaGénero!C63:C69)</f>
        <v>925</v>
      </c>
      <c r="D4" s="92">
        <f>SUM(DatosViolenciaGénero!D63:D69)</f>
        <v>176</v>
      </c>
    </row>
    <row r="5" spans="2:4" x14ac:dyDescent="0.2">
      <c r="B5" s="91" t="s">
        <v>1630</v>
      </c>
      <c r="C5" s="92">
        <f>SUM(DatosViolenciaGénero!C70:C73)</f>
        <v>73</v>
      </c>
      <c r="D5" s="92">
        <f>SUM(DatosViolenciaGénero!D70:D73)</f>
        <v>128</v>
      </c>
    </row>
    <row r="6" spans="2:4" ht="12.75" customHeight="1" x14ac:dyDescent="0.2">
      <c r="B6" s="91" t="s">
        <v>1682</v>
      </c>
      <c r="C6" s="92">
        <f>DatosViolenciaGénero!C74</f>
        <v>6</v>
      </c>
      <c r="D6" s="92">
        <f>DatosViolenciaGénero!D74</f>
        <v>0</v>
      </c>
    </row>
    <row r="7" spans="2:4" ht="12.75" customHeight="1" x14ac:dyDescent="0.2">
      <c r="B7" s="91" t="s">
        <v>1683</v>
      </c>
      <c r="C7" s="92">
        <f>SUM(DatosViolenciaGénero!C75:C77)</f>
        <v>9</v>
      </c>
      <c r="D7" s="92">
        <f>SUM(DatosViolenciaGénero!D75:D77)</f>
        <v>2</v>
      </c>
    </row>
    <row r="8" spans="2:4" ht="12.75" customHeight="1" x14ac:dyDescent="0.2">
      <c r="B8" s="91" t="s">
        <v>1684</v>
      </c>
      <c r="C8" s="92">
        <f>DatosViolenciaGénero!C81</f>
        <v>1</v>
      </c>
      <c r="D8" s="92">
        <f>DatosViolenciaGénero!D81</f>
        <v>5</v>
      </c>
    </row>
    <row r="9" spans="2:4" ht="12.75" customHeight="1" x14ac:dyDescent="0.2">
      <c r="B9" s="91" t="s">
        <v>1685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1" t="s">
        <v>1686</v>
      </c>
      <c r="C10" s="92">
        <f>SUM(DatosViolenciaGénero!C79:C80)</f>
        <v>201</v>
      </c>
      <c r="D10" s="92">
        <f>SUM(DatosViolenciaGénero!D79:D80)</f>
        <v>119</v>
      </c>
    </row>
    <row r="14" spans="2:4" ht="12.95" customHeight="1" thickTop="1" thickBot="1" x14ac:dyDescent="0.25">
      <c r="B14" s="236" t="s">
        <v>1690</v>
      </c>
      <c r="C14" s="236"/>
    </row>
    <row r="15" spans="2:4" ht="13.5" thickTop="1" x14ac:dyDescent="0.2">
      <c r="B15" s="93" t="s">
        <v>1688</v>
      </c>
      <c r="C15" s="94">
        <f>DatosViolenciaGénero!C38</f>
        <v>22</v>
      </c>
    </row>
    <row r="16" spans="2:4" ht="13.5" thickBot="1" x14ac:dyDescent="0.25">
      <c r="B16" s="95" t="s">
        <v>1689</v>
      </c>
      <c r="C16" s="96">
        <f>DatosViolenciaGénero!C39</f>
        <v>649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A62BA-B484-4904-BA22-B470EC33CAA6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1681</v>
      </c>
      <c r="C4" s="92">
        <f>SUM(DatosViolenciaDoméstica!C48:C54)</f>
        <v>306</v>
      </c>
      <c r="D4" s="92">
        <f>SUM(DatosViolenciaDoméstica!D48:D54)</f>
        <v>45</v>
      </c>
    </row>
    <row r="5" spans="2:4" x14ac:dyDescent="0.2">
      <c r="B5" s="91" t="s">
        <v>1630</v>
      </c>
      <c r="C5" s="92">
        <f>SUM(DatosViolenciaDoméstica!C55:C58)</f>
        <v>40</v>
      </c>
      <c r="D5" s="92">
        <f>SUM(DatosViolenciaDoméstica!D55:D58)</f>
        <v>9</v>
      </c>
    </row>
    <row r="6" spans="2:4" ht="12.75" customHeight="1" x14ac:dyDescent="0.2">
      <c r="B6" s="91" t="s">
        <v>1682</v>
      </c>
      <c r="C6" s="92">
        <f>DatosViolenciaDoméstica!C59</f>
        <v>1</v>
      </c>
      <c r="D6" s="92">
        <f>DatosViolenciaDoméstica!D59</f>
        <v>0</v>
      </c>
    </row>
    <row r="7" spans="2:4" ht="12.75" customHeight="1" x14ac:dyDescent="0.2">
      <c r="B7" s="91" t="s">
        <v>1683</v>
      </c>
      <c r="C7" s="92">
        <f>SUM(DatosViolenciaDoméstica!C60:C62)</f>
        <v>3</v>
      </c>
      <c r="D7" s="92">
        <f>SUM(DatosViolenciaDoméstica!D60:D62)</f>
        <v>2</v>
      </c>
    </row>
    <row r="8" spans="2:4" ht="12.75" customHeight="1" x14ac:dyDescent="0.2">
      <c r="B8" s="91" t="s">
        <v>1684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1685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1686</v>
      </c>
      <c r="C10" s="92">
        <f>SUM(DatosViolenciaDoméstica!C64:C65)</f>
        <v>22</v>
      </c>
      <c r="D10" s="92">
        <f>SUM(DatosViolenciaDoméstica!D64:D65)</f>
        <v>6</v>
      </c>
    </row>
    <row r="14" spans="2:4" ht="12.95" customHeight="1" thickTop="1" thickBot="1" x14ac:dyDescent="0.25">
      <c r="B14" s="236" t="s">
        <v>1687</v>
      </c>
      <c r="C14" s="236"/>
    </row>
    <row r="15" spans="2:4" ht="13.5" thickTop="1" x14ac:dyDescent="0.2">
      <c r="B15" s="93" t="s">
        <v>1688</v>
      </c>
      <c r="C15" s="94">
        <f>DatosViolenciaDoméstica!C33</f>
        <v>30</v>
      </c>
    </row>
    <row r="16" spans="2:4" ht="13.5" thickBot="1" x14ac:dyDescent="0.25">
      <c r="B16" s="95" t="s">
        <v>1689</v>
      </c>
      <c r="C16" s="96">
        <f>DatosViolenciaDoméstica!C34</f>
        <v>80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08155-5BAF-4984-9C76-CBFCBA80B146}"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3</v>
      </c>
      <c r="E4" s="239" t="s">
        <v>1665</v>
      </c>
      <c r="F4" s="239"/>
    </row>
    <row r="5" spans="2:6" ht="12.75" customHeight="1" x14ac:dyDescent="0.2">
      <c r="B5" s="237" t="s">
        <v>1666</v>
      </c>
      <c r="C5" s="79" t="s">
        <v>1018</v>
      </c>
      <c r="D5" s="80">
        <f>DatosMenores!C86</f>
        <v>134</v>
      </c>
      <c r="E5" s="81" t="s">
        <v>1667</v>
      </c>
      <c r="F5" s="82">
        <f>DatosMenores!C105+DatosMenores!C106</f>
        <v>33</v>
      </c>
    </row>
    <row r="6" spans="2:6" ht="33.75" x14ac:dyDescent="0.2">
      <c r="B6" s="238"/>
      <c r="C6" s="79" t="s">
        <v>1012</v>
      </c>
      <c r="D6" s="80">
        <f>DatosMenores!C87</f>
        <v>212</v>
      </c>
      <c r="E6" s="83" t="s">
        <v>1668</v>
      </c>
      <c r="F6" s="82">
        <f>DatosMenores!C107</f>
        <v>12</v>
      </c>
    </row>
    <row r="7" spans="2:6" ht="33.75" x14ac:dyDescent="0.2">
      <c r="B7" s="237" t="s">
        <v>1669</v>
      </c>
      <c r="C7" s="79" t="s">
        <v>1018</v>
      </c>
      <c r="D7" s="80">
        <f>DatosMenores!C88</f>
        <v>28</v>
      </c>
      <c r="E7" s="83" t="s">
        <v>1670</v>
      </c>
      <c r="F7" s="82">
        <f>DatosMenores!C108</f>
        <v>2</v>
      </c>
    </row>
    <row r="8" spans="2:6" ht="33.75" x14ac:dyDescent="0.2">
      <c r="B8" s="238"/>
      <c r="C8" s="79" t="s">
        <v>1012</v>
      </c>
      <c r="D8" s="80">
        <f>DatosMenores!C89</f>
        <v>12</v>
      </c>
      <c r="E8" s="83" t="s">
        <v>1671</v>
      </c>
      <c r="F8" s="82">
        <f>DatosMenores!C109</f>
        <v>0</v>
      </c>
    </row>
    <row r="9" spans="2:6" ht="33.75" x14ac:dyDescent="0.2">
      <c r="B9" s="237" t="s">
        <v>266</v>
      </c>
      <c r="C9" s="79" t="s">
        <v>1018</v>
      </c>
      <c r="D9" s="80">
        <f>DatosMenores!C90</f>
        <v>106</v>
      </c>
      <c r="E9" s="83" t="s">
        <v>1672</v>
      </c>
      <c r="F9" s="82">
        <f>DatosMenores!C110</f>
        <v>0</v>
      </c>
    </row>
    <row r="10" spans="2:6" ht="22.5" x14ac:dyDescent="0.2">
      <c r="B10" s="238"/>
      <c r="C10" s="79" t="s">
        <v>1012</v>
      </c>
      <c r="D10" s="80">
        <f>DatosMenores!C91</f>
        <v>313</v>
      </c>
      <c r="E10" s="83" t="s">
        <v>1673</v>
      </c>
      <c r="F10" s="82">
        <f>DatosMenores!C111</f>
        <v>0</v>
      </c>
    </row>
    <row r="11" spans="2:6" ht="45" x14ac:dyDescent="0.2">
      <c r="B11" s="237" t="s">
        <v>1674</v>
      </c>
      <c r="C11" s="79" t="s">
        <v>1018</v>
      </c>
      <c r="D11" s="80">
        <f>DatosMenores!C92</f>
        <v>0</v>
      </c>
      <c r="E11" s="83" t="s">
        <v>1675</v>
      </c>
      <c r="F11" s="82">
        <f>DatosMenores!C112</f>
        <v>38</v>
      </c>
    </row>
    <row r="12" spans="2:6" x14ac:dyDescent="0.2">
      <c r="B12" s="238"/>
      <c r="C12" s="79" t="s">
        <v>1012</v>
      </c>
      <c r="D12" s="80">
        <f>DatosMenores!C93</f>
        <v>0</v>
      </c>
    </row>
    <row r="13" spans="2:6" x14ac:dyDescent="0.2">
      <c r="B13" s="237" t="s">
        <v>1676</v>
      </c>
      <c r="C13" s="79" t="s">
        <v>1018</v>
      </c>
      <c r="D13" s="80">
        <f>DatosMenores!C94</f>
        <v>7</v>
      </c>
    </row>
    <row r="14" spans="2:6" x14ac:dyDescent="0.2">
      <c r="B14" s="238"/>
      <c r="C14" s="79" t="s">
        <v>1012</v>
      </c>
      <c r="D14" s="80">
        <f>DatosMenores!C95</f>
        <v>2</v>
      </c>
    </row>
    <row r="15" spans="2:6" x14ac:dyDescent="0.2">
      <c r="B15" s="237" t="s">
        <v>1677</v>
      </c>
      <c r="C15" s="79" t="s">
        <v>1018</v>
      </c>
      <c r="D15" s="80">
        <f>DatosMenores!C96</f>
        <v>2</v>
      </c>
    </row>
    <row r="16" spans="2:6" x14ac:dyDescent="0.2">
      <c r="B16" s="238"/>
      <c r="C16" s="79" t="s">
        <v>1012</v>
      </c>
      <c r="D16" s="80">
        <f>DatosMenores!C97</f>
        <v>5</v>
      </c>
    </row>
    <row r="17" spans="2:4" x14ac:dyDescent="0.2">
      <c r="B17" s="237" t="s">
        <v>1678</v>
      </c>
      <c r="C17" s="79" t="s">
        <v>1018</v>
      </c>
      <c r="D17" s="80">
        <f>DatosMenores!C98</f>
        <v>0</v>
      </c>
    </row>
    <row r="18" spans="2:4" x14ac:dyDescent="0.2">
      <c r="B18" s="238"/>
      <c r="C18" s="79" t="s">
        <v>1012</v>
      </c>
      <c r="D18" s="80">
        <f>DatosMenores!C99</f>
        <v>0</v>
      </c>
    </row>
    <row r="19" spans="2:4" ht="22.5" x14ac:dyDescent="0.2">
      <c r="B19" s="84" t="s">
        <v>1679</v>
      </c>
      <c r="C19" s="85"/>
      <c r="D19" s="80">
        <f>DatosMenores!C100</f>
        <v>21</v>
      </c>
    </row>
    <row r="20" spans="2:4" ht="22.5" x14ac:dyDescent="0.2">
      <c r="B20" s="84" t="s">
        <v>1680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114E-EEE0-497D-B361-566781B727E3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1617</v>
      </c>
    </row>
    <row r="4" spans="2:13" ht="39" thickBot="1" x14ac:dyDescent="0.25">
      <c r="B4" s="42" t="s">
        <v>304</v>
      </c>
      <c r="C4" s="43" t="s">
        <v>1618</v>
      </c>
      <c r="D4" s="43" t="s">
        <v>1619</v>
      </c>
      <c r="E4" s="43" t="s">
        <v>1620</v>
      </c>
      <c r="F4" s="43" t="s">
        <v>1621</v>
      </c>
      <c r="G4" s="43" t="s">
        <v>1622</v>
      </c>
      <c r="H4" s="43" t="s">
        <v>1623</v>
      </c>
      <c r="I4" s="43" t="s">
        <v>1624</v>
      </c>
      <c r="J4" s="43" t="s">
        <v>1625</v>
      </c>
      <c r="K4" s="43" t="s">
        <v>315</v>
      </c>
      <c r="L4" s="43" t="s">
        <v>1626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1627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1620</v>
      </c>
      <c r="F10" s="55" t="s">
        <v>1621</v>
      </c>
      <c r="G10" s="55" t="s">
        <v>1622</v>
      </c>
      <c r="H10" s="55" t="s">
        <v>1623</v>
      </c>
      <c r="I10" s="55" t="s">
        <v>1624</v>
      </c>
      <c r="J10" s="55" t="s">
        <v>1625</v>
      </c>
      <c r="K10" s="55" t="s">
        <v>1626</v>
      </c>
      <c r="L10" s="56" t="s">
        <v>317</v>
      </c>
      <c r="M10" s="57"/>
    </row>
    <row r="11" spans="2:13" ht="13.35" customHeight="1" x14ac:dyDescent="0.2">
      <c r="B11" s="240" t="s">
        <v>1628</v>
      </c>
      <c r="C11" s="240"/>
      <c r="D11" s="58">
        <f>DatosDelitos!C5+DatosDelitos!C13-DatosDelitos!C17</f>
        <v>5287</v>
      </c>
      <c r="E11" s="59">
        <f>DatosDelitos!H5+DatosDelitos!H13-DatosDelitos!H17</f>
        <v>238</v>
      </c>
      <c r="F11" s="59">
        <f>DatosDelitos!I5+DatosDelitos!I13-DatosDelitos!I17</f>
        <v>290</v>
      </c>
      <c r="G11" s="59">
        <f>DatosDelitos!J5+DatosDelitos!J13-DatosDelitos!J17</f>
        <v>5</v>
      </c>
      <c r="H11" s="60">
        <f>DatosDelitos!K5+DatosDelitos!K13-DatosDelitos!K17</f>
        <v>19</v>
      </c>
      <c r="I11" s="60">
        <f>DatosDelitos!L5+DatosDelitos!L13-DatosDelitos!L17</f>
        <v>2</v>
      </c>
      <c r="J11" s="60">
        <f>DatosDelitos!M5+DatosDelitos!M13-DatosDelitos!M17</f>
        <v>0</v>
      </c>
      <c r="K11" s="60">
        <f>DatosDelitos!O5+DatosDelitos!O13-DatosDelitos!O17</f>
        <v>13</v>
      </c>
      <c r="L11" s="61">
        <f>DatosDelitos!P5+DatosDelitos!P13-DatosDelitos!P17</f>
        <v>311</v>
      </c>
    </row>
    <row r="12" spans="2:13" ht="13.35" customHeight="1" x14ac:dyDescent="0.2">
      <c r="B12" s="241" t="s">
        <v>329</v>
      </c>
      <c r="C12" s="241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1" t="s">
        <v>347</v>
      </c>
      <c r="C13" s="241"/>
      <c r="D13" s="62">
        <f>DatosDelitos!C20</f>
        <v>0</v>
      </c>
      <c r="E13" s="63">
        <f>DatosDelitos!H20</f>
        <v>0</v>
      </c>
      <c r="F13" s="63">
        <f>DatosDelitos!I20</f>
        <v>1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241" t="s">
        <v>352</v>
      </c>
      <c r="C14" s="241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1" t="s">
        <v>1629</v>
      </c>
      <c r="C15" s="241"/>
      <c r="D15" s="62">
        <f>DatosDelitos!C17+DatosDelitos!C44</f>
        <v>1230</v>
      </c>
      <c r="E15" s="63">
        <f>DatosDelitos!H17+DatosDelitos!H44</f>
        <v>149</v>
      </c>
      <c r="F15" s="63">
        <f>DatosDelitos!I16+DatosDelitos!I44</f>
        <v>46</v>
      </c>
      <c r="G15" s="63">
        <f>DatosDelitos!J17+DatosDelitos!J44</f>
        <v>1</v>
      </c>
      <c r="H15" s="63">
        <f>DatosDelitos!K17+DatosDelitos!K44</f>
        <v>0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2</v>
      </c>
      <c r="L15" s="64">
        <f>DatosDelitos!P17+DatosDelitos!P44</f>
        <v>347</v>
      </c>
    </row>
    <row r="16" spans="2:13" ht="13.35" customHeight="1" x14ac:dyDescent="0.2">
      <c r="B16" s="241" t="s">
        <v>1630</v>
      </c>
      <c r="C16" s="241"/>
      <c r="D16" s="62">
        <f>DatosDelitos!C30</f>
        <v>1049</v>
      </c>
      <c r="E16" s="63">
        <f>DatosDelitos!H30</f>
        <v>75</v>
      </c>
      <c r="F16" s="63">
        <f>DatosDelitos!I30</f>
        <v>220</v>
      </c>
      <c r="G16" s="63">
        <f>DatosDelitos!J30</f>
        <v>0</v>
      </c>
      <c r="H16" s="63">
        <f>DatosDelitos!K30</f>
        <v>1</v>
      </c>
      <c r="I16" s="63">
        <f>DatosDelitos!L30</f>
        <v>0</v>
      </c>
      <c r="J16" s="63">
        <f>DatosDelitos!M30</f>
        <v>0</v>
      </c>
      <c r="K16" s="63">
        <f>DatosDelitos!O30</f>
        <v>3</v>
      </c>
      <c r="L16" s="64">
        <f>DatosDelitos!P30</f>
        <v>300</v>
      </c>
    </row>
    <row r="17" spans="2:12" ht="13.35" customHeight="1" x14ac:dyDescent="0.2">
      <c r="B17" s="242" t="s">
        <v>1631</v>
      </c>
      <c r="C17" s="242"/>
      <c r="D17" s="62">
        <f>DatosDelitos!C42-DatosDelitos!C44</f>
        <v>23</v>
      </c>
      <c r="E17" s="63">
        <f>DatosDelitos!H42-DatosDelitos!H44</f>
        <v>1</v>
      </c>
      <c r="F17" s="63">
        <f>DatosDelitos!I42-DatosDelitos!I44</f>
        <v>0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2</v>
      </c>
    </row>
    <row r="18" spans="2:12" ht="13.35" customHeight="1" x14ac:dyDescent="0.2">
      <c r="B18" s="241" t="s">
        <v>1632</v>
      </c>
      <c r="C18" s="241"/>
      <c r="D18" s="62">
        <f>DatosDelitos!C50</f>
        <v>258</v>
      </c>
      <c r="E18" s="63">
        <f>DatosDelitos!H50</f>
        <v>45</v>
      </c>
      <c r="F18" s="63">
        <f>DatosDelitos!I50</f>
        <v>29</v>
      </c>
      <c r="G18" s="63">
        <f>DatosDelitos!J50</f>
        <v>24</v>
      </c>
      <c r="H18" s="63">
        <f>DatosDelitos!K50</f>
        <v>21</v>
      </c>
      <c r="I18" s="63">
        <f>DatosDelitos!L50</f>
        <v>0</v>
      </c>
      <c r="J18" s="63">
        <f>DatosDelitos!M50</f>
        <v>0</v>
      </c>
      <c r="K18" s="63">
        <f>DatosDelitos!O50</f>
        <v>11</v>
      </c>
      <c r="L18" s="64">
        <f>DatosDelitos!P50</f>
        <v>44</v>
      </c>
    </row>
    <row r="19" spans="2:12" ht="13.35" customHeight="1" x14ac:dyDescent="0.2">
      <c r="B19" s="241" t="s">
        <v>1633</v>
      </c>
      <c r="C19" s="241"/>
      <c r="D19" s="62">
        <f>DatosDelitos!C72</f>
        <v>3</v>
      </c>
      <c r="E19" s="63">
        <f>DatosDelitos!H72</f>
        <v>0</v>
      </c>
      <c r="F19" s="63">
        <f>DatosDelitos!I72</f>
        <v>3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5</v>
      </c>
    </row>
    <row r="20" spans="2:12" ht="27" customHeight="1" x14ac:dyDescent="0.2">
      <c r="B20" s="241" t="s">
        <v>1634</v>
      </c>
      <c r="C20" s="241"/>
      <c r="D20" s="62">
        <f>DatosDelitos!C74</f>
        <v>96</v>
      </c>
      <c r="E20" s="63">
        <f>DatosDelitos!H74</f>
        <v>9</v>
      </c>
      <c r="F20" s="63">
        <f>DatosDelitos!I74</f>
        <v>9</v>
      </c>
      <c r="G20" s="63">
        <f>DatosDelitos!J74</f>
        <v>0</v>
      </c>
      <c r="H20" s="63">
        <f>DatosDelitos!K74</f>
        <v>0</v>
      </c>
      <c r="I20" s="63">
        <f>DatosDelitos!L74</f>
        <v>0</v>
      </c>
      <c r="J20" s="63">
        <f>DatosDelitos!M74</f>
        <v>0</v>
      </c>
      <c r="K20" s="63">
        <f>DatosDelitos!O74</f>
        <v>0</v>
      </c>
      <c r="L20" s="64">
        <f>DatosDelitos!P74</f>
        <v>11</v>
      </c>
    </row>
    <row r="21" spans="2:12" ht="13.35" customHeight="1" x14ac:dyDescent="0.2">
      <c r="B21" s="242" t="s">
        <v>1635</v>
      </c>
      <c r="C21" s="242"/>
      <c r="D21" s="62">
        <f>DatosDelitos!C82</f>
        <v>130</v>
      </c>
      <c r="E21" s="63">
        <f>DatosDelitos!H82</f>
        <v>4</v>
      </c>
      <c r="F21" s="63">
        <f>DatosDelitos!I82</f>
        <v>1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1</v>
      </c>
    </row>
    <row r="22" spans="2:12" ht="13.35" customHeight="1" x14ac:dyDescent="0.2">
      <c r="B22" s="241" t="s">
        <v>1636</v>
      </c>
      <c r="C22" s="241"/>
      <c r="D22" s="62">
        <f>DatosDelitos!C85</f>
        <v>313</v>
      </c>
      <c r="E22" s="63">
        <f>DatosDelitos!H85</f>
        <v>75</v>
      </c>
      <c r="F22" s="63">
        <f>DatosDelitos!I85</f>
        <v>29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32</v>
      </c>
    </row>
    <row r="23" spans="2:12" ht="13.35" customHeight="1" x14ac:dyDescent="0.2">
      <c r="B23" s="241" t="s">
        <v>978</v>
      </c>
      <c r="C23" s="241"/>
      <c r="D23" s="62">
        <f>DatosDelitos!C97</f>
        <v>4928</v>
      </c>
      <c r="E23" s="63">
        <f>DatosDelitos!H97</f>
        <v>1070</v>
      </c>
      <c r="F23" s="63">
        <f>DatosDelitos!I97</f>
        <v>731</v>
      </c>
      <c r="G23" s="63">
        <f>DatosDelitos!J97</f>
        <v>0</v>
      </c>
      <c r="H23" s="63">
        <f>DatosDelitos!K97</f>
        <v>3</v>
      </c>
      <c r="I23" s="63">
        <f>DatosDelitos!L97</f>
        <v>0</v>
      </c>
      <c r="J23" s="63">
        <f>DatosDelitos!M97</f>
        <v>0</v>
      </c>
      <c r="K23" s="63">
        <f>DatosDelitos!O97</f>
        <v>20</v>
      </c>
      <c r="L23" s="64">
        <f>DatosDelitos!P97</f>
        <v>552</v>
      </c>
    </row>
    <row r="24" spans="2:12" ht="27" customHeight="1" x14ac:dyDescent="0.2">
      <c r="B24" s="241" t="s">
        <v>1637</v>
      </c>
      <c r="C24" s="241"/>
      <c r="D24" s="62">
        <f>DatosDelitos!C131</f>
        <v>4</v>
      </c>
      <c r="E24" s="63">
        <f>DatosDelitos!H131</f>
        <v>8</v>
      </c>
      <c r="F24" s="63">
        <f>DatosDelitos!I131</f>
        <v>1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3</v>
      </c>
    </row>
    <row r="25" spans="2:12" ht="13.35" customHeight="1" x14ac:dyDescent="0.2">
      <c r="B25" s="241" t="s">
        <v>1638</v>
      </c>
      <c r="C25" s="241"/>
      <c r="D25" s="62">
        <f>DatosDelitos!C137</f>
        <v>63</v>
      </c>
      <c r="E25" s="63">
        <f>DatosDelitos!H137</f>
        <v>14</v>
      </c>
      <c r="F25" s="63">
        <f>DatosDelitos!I137</f>
        <v>10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10</v>
      </c>
    </row>
    <row r="26" spans="2:12" ht="13.35" customHeight="1" x14ac:dyDescent="0.2">
      <c r="B26" s="242" t="s">
        <v>1639</v>
      </c>
      <c r="C26" s="242"/>
      <c r="D26" s="62">
        <f>DatosDelitos!C144</f>
        <v>4</v>
      </c>
      <c r="E26" s="63">
        <f>DatosDelitos!H144</f>
        <v>1</v>
      </c>
      <c r="F26" s="63">
        <f>DatosDelitos!I144</f>
        <v>1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0</v>
      </c>
    </row>
    <row r="27" spans="2:12" ht="38.25" customHeight="1" x14ac:dyDescent="0.2">
      <c r="B27" s="241" t="s">
        <v>1640</v>
      </c>
      <c r="C27" s="241"/>
      <c r="D27" s="62">
        <f>DatosDelitos!C147</f>
        <v>54</v>
      </c>
      <c r="E27" s="63">
        <f>DatosDelitos!H147</f>
        <v>10</v>
      </c>
      <c r="F27" s="63">
        <f>DatosDelitos!I147</f>
        <v>5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5</v>
      </c>
    </row>
    <row r="28" spans="2:12" ht="13.35" customHeight="1" x14ac:dyDescent="0.2">
      <c r="B28" s="241" t="s">
        <v>1641</v>
      </c>
      <c r="C28" s="241"/>
      <c r="D28" s="62">
        <f>DatosDelitos!C156+SUM(DatosDelitos!C167:C172)</f>
        <v>78</v>
      </c>
      <c r="E28" s="63">
        <f>DatosDelitos!H156+SUM(DatosDelitos!H167:H172)</f>
        <v>4</v>
      </c>
      <c r="F28" s="63">
        <f>DatosDelitos!I156+SUM(DatosDelitos!I167:I172)</f>
        <v>1</v>
      </c>
      <c r="G28" s="63">
        <f>DatosDelitos!J156+SUM(DatosDelitos!J167:J172)</f>
        <v>1</v>
      </c>
      <c r="H28" s="63">
        <f>DatosDelitos!K156+SUM(DatosDelitos!K167:K172)</f>
        <v>1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5</v>
      </c>
      <c r="L28" s="63">
        <f>DatosDelitos!P156+SUM(DatosDelitos!P167:Q172)</f>
        <v>17</v>
      </c>
    </row>
    <row r="29" spans="2:12" ht="13.35" customHeight="1" x14ac:dyDescent="0.2">
      <c r="B29" s="241" t="s">
        <v>1642</v>
      </c>
      <c r="C29" s="241"/>
      <c r="D29" s="62">
        <f>SUM(DatosDelitos!C173:C177)</f>
        <v>101</v>
      </c>
      <c r="E29" s="63">
        <f>SUM(DatosDelitos!H173:H177)</f>
        <v>58</v>
      </c>
      <c r="F29" s="63">
        <f>SUM(DatosDelitos!I173:I177)</f>
        <v>42</v>
      </c>
      <c r="G29" s="63">
        <f>SUM(DatosDelitos!J173:J177)</f>
        <v>0</v>
      </c>
      <c r="H29" s="63">
        <f>SUM(DatosDelitos!K173:K177)</f>
        <v>1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16</v>
      </c>
      <c r="L29" s="63">
        <f>SUM(DatosDelitos!P173:P177)</f>
        <v>24</v>
      </c>
    </row>
    <row r="30" spans="2:12" ht="13.35" customHeight="1" x14ac:dyDescent="0.2">
      <c r="B30" s="241" t="s">
        <v>1643</v>
      </c>
      <c r="C30" s="241"/>
      <c r="D30" s="62">
        <f>DatosDelitos!C178</f>
        <v>330</v>
      </c>
      <c r="E30" s="63">
        <f>DatosDelitos!H178</f>
        <v>154</v>
      </c>
      <c r="F30" s="63">
        <f>DatosDelitos!I178</f>
        <v>104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0</v>
      </c>
      <c r="L30" s="63">
        <f>DatosDelitos!P178</f>
        <v>590</v>
      </c>
    </row>
    <row r="31" spans="2:12" ht="13.35" customHeight="1" x14ac:dyDescent="0.2">
      <c r="B31" s="241" t="s">
        <v>1644</v>
      </c>
      <c r="C31" s="241"/>
      <c r="D31" s="62">
        <f>DatosDelitos!C186</f>
        <v>199</v>
      </c>
      <c r="E31" s="63">
        <f>DatosDelitos!H186</f>
        <v>48</v>
      </c>
      <c r="F31" s="63">
        <f>DatosDelitos!I186</f>
        <v>57</v>
      </c>
      <c r="G31" s="63">
        <f>DatosDelitos!J186</f>
        <v>0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3">
        <f>DatosDelitos!P186</f>
        <v>37</v>
      </c>
    </row>
    <row r="32" spans="2:12" ht="13.35" customHeight="1" x14ac:dyDescent="0.2">
      <c r="B32" s="241" t="s">
        <v>1645</v>
      </c>
      <c r="C32" s="241"/>
      <c r="D32" s="62">
        <f>DatosDelitos!C201</f>
        <v>24</v>
      </c>
      <c r="E32" s="63">
        <f>DatosDelitos!H201</f>
        <v>6</v>
      </c>
      <c r="F32" s="63">
        <f>DatosDelitos!I201</f>
        <v>11</v>
      </c>
      <c r="G32" s="63">
        <f>DatosDelitos!J201</f>
        <v>0</v>
      </c>
      <c r="H32" s="63">
        <f>DatosDelitos!K201</f>
        <v>0</v>
      </c>
      <c r="I32" s="63">
        <f>DatosDelitos!L201</f>
        <v>3</v>
      </c>
      <c r="J32" s="63">
        <f>DatosDelitos!M201</f>
        <v>1</v>
      </c>
      <c r="K32" s="63">
        <f>DatosDelitos!O201</f>
        <v>0</v>
      </c>
      <c r="L32" s="63">
        <f>DatosDelitos!P201</f>
        <v>10</v>
      </c>
    </row>
    <row r="33" spans="2:13" ht="13.35" customHeight="1" x14ac:dyDescent="0.2">
      <c r="B33" s="241" t="s">
        <v>1646</v>
      </c>
      <c r="C33" s="241"/>
      <c r="D33" s="62">
        <f>DatosDelitos!C223</f>
        <v>387</v>
      </c>
      <c r="E33" s="63">
        <f>DatosDelitos!H223</f>
        <v>193</v>
      </c>
      <c r="F33" s="63">
        <f>DatosDelitos!I223</f>
        <v>109</v>
      </c>
      <c r="G33" s="63">
        <f>DatosDelitos!J223</f>
        <v>0</v>
      </c>
      <c r="H33" s="63">
        <f>DatosDelitos!K223</f>
        <v>1</v>
      </c>
      <c r="I33" s="63">
        <f>DatosDelitos!L223</f>
        <v>0</v>
      </c>
      <c r="J33" s="63">
        <f>DatosDelitos!M223</f>
        <v>0</v>
      </c>
      <c r="K33" s="63">
        <f>DatosDelitos!O223</f>
        <v>12</v>
      </c>
      <c r="L33" s="63">
        <f>DatosDelitos!P223</f>
        <v>224</v>
      </c>
    </row>
    <row r="34" spans="2:13" ht="13.35" customHeight="1" x14ac:dyDescent="0.2">
      <c r="B34" s="241" t="s">
        <v>1647</v>
      </c>
      <c r="C34" s="241"/>
      <c r="D34" s="62">
        <f>DatosDelitos!C244</f>
        <v>25</v>
      </c>
      <c r="E34" s="63">
        <f>DatosDelitos!H244</f>
        <v>3</v>
      </c>
      <c r="F34" s="63">
        <f>DatosDelitos!I244</f>
        <v>4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2</v>
      </c>
    </row>
    <row r="35" spans="2:13" ht="13.35" customHeight="1" x14ac:dyDescent="0.2">
      <c r="B35" s="241" t="s">
        <v>1648</v>
      </c>
      <c r="C35" s="241"/>
      <c r="D35" s="62">
        <f>DatosDelitos!C271</f>
        <v>139</v>
      </c>
      <c r="E35" s="63">
        <f>DatosDelitos!H271</f>
        <v>125</v>
      </c>
      <c r="F35" s="63">
        <f>DatosDelitos!I271</f>
        <v>136</v>
      </c>
      <c r="G35" s="63">
        <f>DatosDelitos!J271</f>
        <v>0</v>
      </c>
      <c r="H35" s="63">
        <f>DatosDelitos!K271</f>
        <v>2</v>
      </c>
      <c r="I35" s="63">
        <f>DatosDelitos!L271</f>
        <v>0</v>
      </c>
      <c r="J35" s="63">
        <f>DatosDelitos!M271</f>
        <v>0</v>
      </c>
      <c r="K35" s="63">
        <f>DatosDelitos!O271</f>
        <v>2</v>
      </c>
      <c r="L35" s="63">
        <f>DatosDelitos!P271</f>
        <v>152</v>
      </c>
    </row>
    <row r="36" spans="2:13" ht="38.25" customHeight="1" x14ac:dyDescent="0.2">
      <c r="B36" s="241" t="s">
        <v>1649</v>
      </c>
      <c r="C36" s="241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1" t="s">
        <v>1650</v>
      </c>
      <c r="C37" s="241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1" t="s">
        <v>1651</v>
      </c>
      <c r="C38" s="241"/>
      <c r="D38" s="62">
        <f>DatosDelitos!C312+DatosDelitos!C318+DatosDelitos!C320</f>
        <v>1</v>
      </c>
      <c r="E38" s="63">
        <f>DatosDelitos!H312+DatosDelitos!H318+DatosDelitos!H320</f>
        <v>1</v>
      </c>
      <c r="F38" s="63">
        <f>DatosDelitos!I312+DatosDelitos!I318+DatosDelitos!I320</f>
        <v>1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1</v>
      </c>
    </row>
    <row r="39" spans="2:13" ht="13.35" customHeight="1" x14ac:dyDescent="0.2">
      <c r="B39" s="241" t="s">
        <v>1652</v>
      </c>
      <c r="C39" s="241"/>
      <c r="D39" s="62">
        <f>DatosDelitos!C323</f>
        <v>2070</v>
      </c>
      <c r="E39" s="63">
        <f>DatosDelitos!H323</f>
        <v>23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2</v>
      </c>
      <c r="L39" s="63">
        <f>DatosDelitos!P323</f>
        <v>1</v>
      </c>
    </row>
    <row r="40" spans="2:13" ht="13.35" customHeight="1" x14ac:dyDescent="0.2">
      <c r="B40" s="241" t="s">
        <v>1653</v>
      </c>
      <c r="C40" s="241"/>
      <c r="D40" s="62">
        <f>DatosDelitos!C325</f>
        <v>2</v>
      </c>
      <c r="E40" s="62">
        <f>DatosDelitos!H325</f>
        <v>2</v>
      </c>
      <c r="F40" s="62">
        <f>DatosDelitos!I325</f>
        <v>1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2">
        <f>DatosDelitos!P325</f>
        <v>0</v>
      </c>
    </row>
    <row r="41" spans="2:13" ht="13.35" customHeight="1" x14ac:dyDescent="0.2">
      <c r="B41" s="241" t="s">
        <v>952</v>
      </c>
      <c r="C41" s="241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1" t="s">
        <v>1654</v>
      </c>
      <c r="C42" s="241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4" t="s">
        <v>956</v>
      </c>
      <c r="C43" s="244"/>
      <c r="D43" s="65">
        <f>SUM(D11:D42)</f>
        <v>16798</v>
      </c>
      <c r="E43" s="65">
        <f t="shared" ref="E43:L43" si="0">SUM(E11:E42)</f>
        <v>2316</v>
      </c>
      <c r="F43" s="65">
        <f t="shared" si="0"/>
        <v>1842</v>
      </c>
      <c r="G43" s="65">
        <f t="shared" si="0"/>
        <v>31</v>
      </c>
      <c r="H43" s="65">
        <f t="shared" si="0"/>
        <v>49</v>
      </c>
      <c r="I43" s="65">
        <f t="shared" si="0"/>
        <v>5</v>
      </c>
      <c r="J43" s="65">
        <f t="shared" si="0"/>
        <v>1</v>
      </c>
      <c r="K43" s="65">
        <f t="shared" si="0"/>
        <v>86</v>
      </c>
      <c r="L43" s="65">
        <f t="shared" si="0"/>
        <v>2681</v>
      </c>
    </row>
    <row r="46" spans="2:13" ht="15.75" x14ac:dyDescent="0.25">
      <c r="B46" s="66" t="s">
        <v>1655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1618</v>
      </c>
      <c r="E48" s="44" t="s">
        <v>1619</v>
      </c>
    </row>
    <row r="49" spans="2:5" ht="13.35" customHeight="1" x14ac:dyDescent="0.25">
      <c r="B49" s="243" t="s">
        <v>1656</v>
      </c>
      <c r="C49" s="243"/>
      <c r="D49" s="68">
        <f>DatosDelitos!F5</f>
        <v>1</v>
      </c>
      <c r="E49" s="68">
        <f>DatosDelitos!G5</f>
        <v>0</v>
      </c>
    </row>
    <row r="50" spans="2:5" ht="13.35" customHeight="1" x14ac:dyDescent="0.25">
      <c r="B50" s="243" t="s">
        <v>1657</v>
      </c>
      <c r="C50" s="243"/>
      <c r="D50" s="68">
        <f>DatosDelitos!F13-DatosDelitos!F17</f>
        <v>27</v>
      </c>
      <c r="E50" s="68">
        <f>DatosDelitos!G13-DatosDelitos!G17</f>
        <v>37</v>
      </c>
    </row>
    <row r="51" spans="2:5" ht="13.35" customHeight="1" x14ac:dyDescent="0.25">
      <c r="B51" s="243" t="s">
        <v>329</v>
      </c>
      <c r="C51" s="243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3" t="s">
        <v>347</v>
      </c>
      <c r="C52" s="243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3" t="s">
        <v>352</v>
      </c>
      <c r="C53" s="243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3" t="s">
        <v>1629</v>
      </c>
      <c r="C54" s="243"/>
      <c r="D54" s="68">
        <f>DatosDelitos!F17+DatosDelitos!F44</f>
        <v>749</v>
      </c>
      <c r="E54" s="68">
        <f>DatosDelitos!G17+DatosDelitos!G44</f>
        <v>165</v>
      </c>
    </row>
    <row r="55" spans="2:5" ht="13.35" customHeight="1" x14ac:dyDescent="0.25">
      <c r="B55" s="243" t="s">
        <v>1630</v>
      </c>
      <c r="C55" s="243"/>
      <c r="D55" s="68">
        <f>DatosDelitos!F30</f>
        <v>125</v>
      </c>
      <c r="E55" s="68">
        <f>DatosDelitos!G30</f>
        <v>157</v>
      </c>
    </row>
    <row r="56" spans="2:5" ht="13.35" customHeight="1" x14ac:dyDescent="0.25">
      <c r="B56" s="243" t="s">
        <v>1631</v>
      </c>
      <c r="C56" s="243"/>
      <c r="D56" s="68">
        <f>DatosDelitos!F42-DatosDelitos!F44</f>
        <v>5</v>
      </c>
      <c r="E56" s="68">
        <f>DatosDelitos!G42-DatosDelitos!G44</f>
        <v>0</v>
      </c>
    </row>
    <row r="57" spans="2:5" ht="13.35" customHeight="1" x14ac:dyDescent="0.25">
      <c r="B57" s="243" t="s">
        <v>1632</v>
      </c>
      <c r="C57" s="243"/>
      <c r="D57" s="68">
        <f>DatosDelitos!F50</f>
        <v>6</v>
      </c>
      <c r="E57" s="68">
        <f>DatosDelitos!G50</f>
        <v>2</v>
      </c>
    </row>
    <row r="58" spans="2:5" ht="13.35" customHeight="1" x14ac:dyDescent="0.25">
      <c r="B58" s="243" t="s">
        <v>1633</v>
      </c>
      <c r="C58" s="243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243" t="s">
        <v>1658</v>
      </c>
      <c r="C59" s="243"/>
      <c r="D59" s="68">
        <f>DatosDelitos!F74</f>
        <v>0</v>
      </c>
      <c r="E59" s="68">
        <f>DatosDelitos!G74</f>
        <v>4</v>
      </c>
    </row>
    <row r="60" spans="2:5" ht="13.35" customHeight="1" x14ac:dyDescent="0.25">
      <c r="B60" s="243" t="s">
        <v>1635</v>
      </c>
      <c r="C60" s="243"/>
      <c r="D60" s="68">
        <f>DatosDelitos!F82</f>
        <v>0</v>
      </c>
      <c r="E60" s="68">
        <f>DatosDelitos!G82</f>
        <v>1</v>
      </c>
    </row>
    <row r="61" spans="2:5" ht="13.35" customHeight="1" x14ac:dyDescent="0.25">
      <c r="B61" s="243" t="s">
        <v>1636</v>
      </c>
      <c r="C61" s="243"/>
      <c r="D61" s="68">
        <f>DatosDelitos!F85</f>
        <v>4</v>
      </c>
      <c r="E61" s="68">
        <f>DatosDelitos!G85</f>
        <v>1</v>
      </c>
    </row>
    <row r="62" spans="2:5" ht="13.35" customHeight="1" x14ac:dyDescent="0.25">
      <c r="B62" s="243" t="s">
        <v>978</v>
      </c>
      <c r="C62" s="243"/>
      <c r="D62" s="68">
        <f>DatosDelitos!F97</f>
        <v>39</v>
      </c>
      <c r="E62" s="68">
        <f>DatosDelitos!G97</f>
        <v>29</v>
      </c>
    </row>
    <row r="63" spans="2:5" ht="27" customHeight="1" x14ac:dyDescent="0.25">
      <c r="B63" s="243" t="s">
        <v>1659</v>
      </c>
      <c r="C63" s="243"/>
      <c r="D63" s="68">
        <f>DatosDelitos!F131</f>
        <v>1</v>
      </c>
      <c r="E63" s="68">
        <f>DatosDelitos!G131</f>
        <v>0</v>
      </c>
    </row>
    <row r="64" spans="2:5" ht="13.35" customHeight="1" x14ac:dyDescent="0.25">
      <c r="B64" s="243" t="s">
        <v>1638</v>
      </c>
      <c r="C64" s="243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243" t="s">
        <v>1639</v>
      </c>
      <c r="C65" s="243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3" t="s">
        <v>1640</v>
      </c>
      <c r="C66" s="243"/>
      <c r="D66" s="68">
        <f>DatosDelitos!F147</f>
        <v>2</v>
      </c>
      <c r="E66" s="68">
        <f>DatosDelitos!G147</f>
        <v>1</v>
      </c>
    </row>
    <row r="67" spans="2:5" ht="13.35" customHeight="1" x14ac:dyDescent="0.25">
      <c r="B67" s="243" t="s">
        <v>1641</v>
      </c>
      <c r="C67" s="243"/>
      <c r="D67" s="68">
        <f>DatosDelitos!F156+SUM(DatosDelitos!F167:G172)</f>
        <v>0</v>
      </c>
      <c r="E67" s="68">
        <f>DatosDelitos!G156+SUM(DatosDelitos!G167:H172)</f>
        <v>3</v>
      </c>
    </row>
    <row r="68" spans="2:5" ht="13.35" customHeight="1" x14ac:dyDescent="0.25">
      <c r="B68" s="243" t="s">
        <v>1642</v>
      </c>
      <c r="C68" s="243"/>
      <c r="D68" s="68">
        <f>SUM(DatosDelitos!F173:G177)</f>
        <v>0</v>
      </c>
      <c r="E68" s="68">
        <f>SUM(DatosDelitos!G173:H177)</f>
        <v>58</v>
      </c>
    </row>
    <row r="69" spans="2:5" ht="13.35" customHeight="1" x14ac:dyDescent="0.25">
      <c r="B69" s="243" t="s">
        <v>1643</v>
      </c>
      <c r="C69" s="243"/>
      <c r="D69" s="68">
        <f>DatosDelitos!F178</f>
        <v>585</v>
      </c>
      <c r="E69" s="68">
        <f>DatosDelitos!G178</f>
        <v>449</v>
      </c>
    </row>
    <row r="70" spans="2:5" ht="13.35" customHeight="1" x14ac:dyDescent="0.25">
      <c r="B70" s="243" t="s">
        <v>1644</v>
      </c>
      <c r="C70" s="243"/>
      <c r="D70" s="68">
        <f>DatosDelitos!F186</f>
        <v>0</v>
      </c>
      <c r="E70" s="68">
        <f>DatosDelitos!G186</f>
        <v>1</v>
      </c>
    </row>
    <row r="71" spans="2:5" ht="13.35" customHeight="1" x14ac:dyDescent="0.25">
      <c r="B71" s="243" t="s">
        <v>1645</v>
      </c>
      <c r="C71" s="243"/>
      <c r="D71" s="68">
        <f>DatosDelitos!F201</f>
        <v>0</v>
      </c>
      <c r="E71" s="68">
        <f>DatosDelitos!G201</f>
        <v>1</v>
      </c>
    </row>
    <row r="72" spans="2:5" ht="13.35" customHeight="1" x14ac:dyDescent="0.25">
      <c r="B72" s="243" t="s">
        <v>1646</v>
      </c>
      <c r="C72" s="243"/>
      <c r="D72" s="68">
        <f>DatosDelitos!F223</f>
        <v>173</v>
      </c>
      <c r="E72" s="68">
        <f>DatosDelitos!G223</f>
        <v>129</v>
      </c>
    </row>
    <row r="73" spans="2:5" ht="13.35" customHeight="1" x14ac:dyDescent="0.25">
      <c r="B73" s="243" t="s">
        <v>1647</v>
      </c>
      <c r="C73" s="243"/>
      <c r="D73" s="68">
        <f>DatosDelitos!F244</f>
        <v>0</v>
      </c>
      <c r="E73" s="68">
        <f>DatosDelitos!G244</f>
        <v>0</v>
      </c>
    </row>
    <row r="74" spans="2:5" ht="13.35" customHeight="1" x14ac:dyDescent="0.25">
      <c r="B74" s="243" t="s">
        <v>1648</v>
      </c>
      <c r="C74" s="243"/>
      <c r="D74" s="68">
        <f>DatosDelitos!F271</f>
        <v>9</v>
      </c>
      <c r="E74" s="68">
        <f>DatosDelitos!G271</f>
        <v>5</v>
      </c>
    </row>
    <row r="75" spans="2:5" ht="38.25" customHeight="1" x14ac:dyDescent="0.25">
      <c r="B75" s="243" t="s">
        <v>1649</v>
      </c>
      <c r="C75" s="243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3" t="s">
        <v>1650</v>
      </c>
      <c r="C76" s="243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3" t="s">
        <v>1651</v>
      </c>
      <c r="C77" s="243"/>
      <c r="D77" s="68">
        <f>DatosDelitos!F312+DatosDelitos!F318+DatosDelitos!F320</f>
        <v>0</v>
      </c>
      <c r="E77" s="68">
        <f>DatosDelitos!G312+DatosDelitos!G318+DatosDelitos!G320</f>
        <v>0</v>
      </c>
    </row>
    <row r="78" spans="2:5" ht="14.1" customHeight="1" x14ac:dyDescent="0.25">
      <c r="B78" s="243" t="s">
        <v>1652</v>
      </c>
      <c r="C78" s="243"/>
      <c r="D78" s="68">
        <f>DatosDelitos!F323</f>
        <v>16</v>
      </c>
      <c r="E78" s="68">
        <f>DatosDelitos!G323</f>
        <v>0</v>
      </c>
    </row>
    <row r="79" spans="2:5" ht="15" customHeight="1" x14ac:dyDescent="0.25">
      <c r="B79" s="245" t="s">
        <v>1653</v>
      </c>
      <c r="C79" s="245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5" t="s">
        <v>952</v>
      </c>
      <c r="C80" s="245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5" t="s">
        <v>1654</v>
      </c>
      <c r="C81" s="245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5" t="s">
        <v>1660</v>
      </c>
      <c r="C82" s="245"/>
      <c r="D82" s="68">
        <f>SUM(D49:D81)</f>
        <v>1742</v>
      </c>
      <c r="E82" s="68">
        <f>SUM(E49:E81)</f>
        <v>1043</v>
      </c>
    </row>
    <row r="84" spans="2:13" s="71" customFormat="1" ht="15.75" x14ac:dyDescent="0.25">
      <c r="B84" s="69" t="s">
        <v>1661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3" t="s">
        <v>1628</v>
      </c>
      <c r="C87" s="243"/>
      <c r="D87" s="68">
        <f>DatosDelitos!N5+DatosDelitos!N13-DatosDelitos!N17</f>
        <v>7</v>
      </c>
    </row>
    <row r="88" spans="2:13" ht="13.35" customHeight="1" x14ac:dyDescent="0.25">
      <c r="B88" s="243" t="s">
        <v>329</v>
      </c>
      <c r="C88" s="243"/>
      <c r="D88" s="68">
        <f>DatosDelitos!N10</f>
        <v>0</v>
      </c>
    </row>
    <row r="89" spans="2:13" ht="13.35" customHeight="1" x14ac:dyDescent="0.25">
      <c r="B89" s="243" t="s">
        <v>347</v>
      </c>
      <c r="C89" s="243"/>
      <c r="D89" s="68">
        <f>DatosDelitos!N20</f>
        <v>0</v>
      </c>
    </row>
    <row r="90" spans="2:13" ht="13.35" customHeight="1" x14ac:dyDescent="0.25">
      <c r="B90" s="243" t="s">
        <v>352</v>
      </c>
      <c r="C90" s="243"/>
      <c r="D90" s="68">
        <f>DatosDelitos!N23</f>
        <v>0</v>
      </c>
    </row>
    <row r="91" spans="2:13" ht="13.35" customHeight="1" x14ac:dyDescent="0.25">
      <c r="B91" s="243" t="s">
        <v>1662</v>
      </c>
      <c r="C91" s="243"/>
      <c r="D91" s="68">
        <f>SUM(DatosDelitos!N17,DatosDelitos!N44)</f>
        <v>4</v>
      </c>
    </row>
    <row r="92" spans="2:13" ht="13.35" customHeight="1" x14ac:dyDescent="0.25">
      <c r="B92" s="243" t="s">
        <v>1630</v>
      </c>
      <c r="C92" s="243"/>
      <c r="D92" s="68">
        <f>DatosDelitos!N30</f>
        <v>5</v>
      </c>
    </row>
    <row r="93" spans="2:13" ht="13.35" customHeight="1" x14ac:dyDescent="0.25">
      <c r="B93" s="243" t="s">
        <v>1631</v>
      </c>
      <c r="C93" s="243"/>
      <c r="D93" s="68">
        <f>DatosDelitos!N42-DatosDelitos!N44</f>
        <v>4</v>
      </c>
    </row>
    <row r="94" spans="2:13" ht="13.35" customHeight="1" x14ac:dyDescent="0.25">
      <c r="B94" s="243" t="s">
        <v>1632</v>
      </c>
      <c r="C94" s="243"/>
      <c r="D94" s="68">
        <f>DatosDelitos!N50</f>
        <v>2</v>
      </c>
    </row>
    <row r="95" spans="2:13" ht="13.35" customHeight="1" x14ac:dyDescent="0.25">
      <c r="B95" s="243" t="s">
        <v>1633</v>
      </c>
      <c r="C95" s="243"/>
      <c r="D95" s="68">
        <f>DatosDelitos!N72</f>
        <v>0</v>
      </c>
    </row>
    <row r="96" spans="2:13" ht="27" customHeight="1" x14ac:dyDescent="0.25">
      <c r="B96" s="243" t="s">
        <v>1658</v>
      </c>
      <c r="C96" s="243"/>
      <c r="D96" s="68">
        <f>DatosDelitos!N74</f>
        <v>1</v>
      </c>
    </row>
    <row r="97" spans="2:4" ht="13.35" customHeight="1" x14ac:dyDescent="0.25">
      <c r="B97" s="243" t="s">
        <v>1635</v>
      </c>
      <c r="C97" s="243"/>
      <c r="D97" s="68">
        <f>DatosDelitos!N82</f>
        <v>2</v>
      </c>
    </row>
    <row r="98" spans="2:4" ht="13.35" customHeight="1" x14ac:dyDescent="0.25">
      <c r="B98" s="243" t="s">
        <v>1636</v>
      </c>
      <c r="C98" s="243"/>
      <c r="D98" s="68">
        <f>DatosDelitos!N85</f>
        <v>1</v>
      </c>
    </row>
    <row r="99" spans="2:4" ht="13.35" customHeight="1" x14ac:dyDescent="0.25">
      <c r="B99" s="243" t="s">
        <v>978</v>
      </c>
      <c r="C99" s="243"/>
      <c r="D99" s="68">
        <f>DatosDelitos!N97</f>
        <v>12</v>
      </c>
    </row>
    <row r="100" spans="2:4" ht="27" customHeight="1" x14ac:dyDescent="0.25">
      <c r="B100" s="243" t="s">
        <v>1659</v>
      </c>
      <c r="C100" s="243"/>
      <c r="D100" s="68">
        <f>DatosDelitos!N131</f>
        <v>1</v>
      </c>
    </row>
    <row r="101" spans="2:4" ht="13.35" customHeight="1" x14ac:dyDescent="0.25">
      <c r="B101" s="243" t="s">
        <v>1638</v>
      </c>
      <c r="C101" s="243"/>
      <c r="D101" s="68">
        <f>DatosDelitos!N137</f>
        <v>1</v>
      </c>
    </row>
    <row r="102" spans="2:4" ht="13.35" customHeight="1" x14ac:dyDescent="0.25">
      <c r="B102" s="243" t="s">
        <v>1639</v>
      </c>
      <c r="C102" s="243"/>
      <c r="D102" s="68">
        <f>DatosDelitos!N144</f>
        <v>0</v>
      </c>
    </row>
    <row r="103" spans="2:4" ht="13.35" customHeight="1" x14ac:dyDescent="0.25">
      <c r="B103" s="243" t="s">
        <v>1663</v>
      </c>
      <c r="C103" s="243"/>
      <c r="D103" s="68">
        <f>DatosDelitos!N148</f>
        <v>0</v>
      </c>
    </row>
    <row r="104" spans="2:4" ht="13.35" customHeight="1" x14ac:dyDescent="0.25">
      <c r="B104" s="243" t="s">
        <v>1206</v>
      </c>
      <c r="C104" s="243"/>
      <c r="D104" s="68">
        <f>SUM(DatosDelitos!N149,DatosDelitos!N150)</f>
        <v>1</v>
      </c>
    </row>
    <row r="105" spans="2:4" ht="13.35" customHeight="1" x14ac:dyDescent="0.25">
      <c r="B105" s="243" t="s">
        <v>1204</v>
      </c>
      <c r="C105" s="243"/>
      <c r="D105" s="68">
        <f>SUM(DatosDelitos!N151:N155)</f>
        <v>5</v>
      </c>
    </row>
    <row r="106" spans="2:4" ht="13.35" customHeight="1" x14ac:dyDescent="0.25">
      <c r="B106" s="243" t="s">
        <v>1641</v>
      </c>
      <c r="C106" s="243"/>
      <c r="D106" s="68">
        <f>SUM(SUM(DatosDelitos!N157:N160),SUM(DatosDelitos!N167:N172))</f>
        <v>0</v>
      </c>
    </row>
    <row r="107" spans="2:4" ht="13.35" customHeight="1" x14ac:dyDescent="0.25">
      <c r="B107" s="243" t="s">
        <v>1664</v>
      </c>
      <c r="C107" s="243"/>
      <c r="D107" s="68">
        <f>SUM(DatosDelitos!N161:N165)</f>
        <v>0</v>
      </c>
    </row>
    <row r="108" spans="2:4" ht="13.35" customHeight="1" x14ac:dyDescent="0.25">
      <c r="B108" s="243" t="s">
        <v>1642</v>
      </c>
      <c r="C108" s="243"/>
      <c r="D108" s="68">
        <f>SUM(DatosDelitos!N173:N177)</f>
        <v>0</v>
      </c>
    </row>
    <row r="109" spans="2:4" ht="13.35" customHeight="1" x14ac:dyDescent="0.25">
      <c r="B109" s="243" t="s">
        <v>1643</v>
      </c>
      <c r="C109" s="243"/>
      <c r="D109" s="68">
        <f>DatosDelitos!N178</f>
        <v>5</v>
      </c>
    </row>
    <row r="110" spans="2:4" ht="13.35" customHeight="1" x14ac:dyDescent="0.25">
      <c r="B110" s="243" t="s">
        <v>1644</v>
      </c>
      <c r="C110" s="243"/>
      <c r="D110" s="68">
        <f>DatosDelitos!N186</f>
        <v>4</v>
      </c>
    </row>
    <row r="111" spans="2:4" ht="13.35" customHeight="1" x14ac:dyDescent="0.25">
      <c r="B111" s="243" t="s">
        <v>1645</v>
      </c>
      <c r="C111" s="243"/>
      <c r="D111" s="68">
        <f>DatosDelitos!N201</f>
        <v>3</v>
      </c>
    </row>
    <row r="112" spans="2:4" ht="13.35" customHeight="1" x14ac:dyDescent="0.25">
      <c r="B112" s="243" t="s">
        <v>1646</v>
      </c>
      <c r="C112" s="243"/>
      <c r="D112" s="68">
        <f>DatosDelitos!N223</f>
        <v>1</v>
      </c>
    </row>
    <row r="113" spans="2:4" ht="13.35" customHeight="1" x14ac:dyDescent="0.25">
      <c r="B113" s="243" t="s">
        <v>1647</v>
      </c>
      <c r="C113" s="243"/>
      <c r="D113" s="68">
        <f>DatosDelitos!N244</f>
        <v>0</v>
      </c>
    </row>
    <row r="114" spans="2:4" ht="13.35" customHeight="1" x14ac:dyDescent="0.25">
      <c r="B114" s="243" t="s">
        <v>1648</v>
      </c>
      <c r="C114" s="243"/>
      <c r="D114" s="68">
        <f>DatosDelitos!N271</f>
        <v>0</v>
      </c>
    </row>
    <row r="115" spans="2:4" ht="38.25" customHeight="1" x14ac:dyDescent="0.25">
      <c r="B115" s="243" t="s">
        <v>1649</v>
      </c>
      <c r="C115" s="243"/>
      <c r="D115" s="68">
        <f>DatosDelitos!N301</f>
        <v>0</v>
      </c>
    </row>
    <row r="116" spans="2:4" ht="13.35" customHeight="1" x14ac:dyDescent="0.25">
      <c r="B116" s="243" t="s">
        <v>1650</v>
      </c>
      <c r="C116" s="243"/>
      <c r="D116" s="68">
        <f>DatosDelitos!N305</f>
        <v>0</v>
      </c>
    </row>
    <row r="117" spans="2:4" ht="13.35" customHeight="1" x14ac:dyDescent="0.25">
      <c r="B117" s="243" t="s">
        <v>1651</v>
      </c>
      <c r="C117" s="243"/>
      <c r="D117" s="68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8">
        <f>DatosDelitos!N318</f>
        <v>1</v>
      </c>
    </row>
    <row r="119" spans="2:4" ht="14.1" customHeight="1" x14ac:dyDescent="0.25">
      <c r="B119" s="243" t="s">
        <v>1652</v>
      </c>
      <c r="C119" s="243"/>
      <c r="D119" s="68">
        <f>DatosDelitos!N323</f>
        <v>2</v>
      </c>
    </row>
    <row r="120" spans="2:4" ht="12.75" customHeight="1" x14ac:dyDescent="0.25">
      <c r="B120" s="245" t="s">
        <v>1653</v>
      </c>
      <c r="C120" s="245"/>
      <c r="D120" s="68">
        <f>DatosDelitos!N325</f>
        <v>0</v>
      </c>
    </row>
    <row r="121" spans="2:4" ht="15" customHeight="1" x14ac:dyDescent="0.25">
      <c r="B121" s="245" t="s">
        <v>952</v>
      </c>
      <c r="C121" s="245"/>
      <c r="D121" s="68">
        <f>DatosDelitos!N337</f>
        <v>1</v>
      </c>
    </row>
    <row r="122" spans="2:4" ht="15" customHeight="1" x14ac:dyDescent="0.25">
      <c r="B122" s="245" t="s">
        <v>1654</v>
      </c>
      <c r="C122" s="245"/>
      <c r="D122" s="68">
        <f>DatosDelitos!N339</f>
        <v>0</v>
      </c>
    </row>
    <row r="123" spans="2:4" ht="15" customHeight="1" x14ac:dyDescent="0.25">
      <c r="B123" s="243" t="s">
        <v>1660</v>
      </c>
      <c r="C123" s="243"/>
      <c r="D123" s="68">
        <f>SUM(D87:D122)</f>
        <v>63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97" t="s">
        <v>318</v>
      </c>
      <c r="B5" s="198"/>
      <c r="C5" s="23">
        <v>103</v>
      </c>
      <c r="D5" s="23">
        <v>48</v>
      </c>
      <c r="E5" s="24">
        <v>1.1458333333333299</v>
      </c>
      <c r="F5" s="23">
        <v>1</v>
      </c>
      <c r="G5" s="23">
        <v>0</v>
      </c>
      <c r="H5" s="23">
        <v>15</v>
      </c>
      <c r="I5" s="23">
        <v>13</v>
      </c>
      <c r="J5" s="23">
        <v>3</v>
      </c>
      <c r="K5" s="23">
        <v>8</v>
      </c>
      <c r="L5" s="23">
        <v>2</v>
      </c>
      <c r="M5" s="23">
        <v>0</v>
      </c>
      <c r="N5" s="23">
        <v>2</v>
      </c>
      <c r="O5" s="23">
        <v>7</v>
      </c>
      <c r="P5" s="25">
        <v>14</v>
      </c>
    </row>
    <row r="6" spans="1:16" x14ac:dyDescent="0.25">
      <c r="A6" s="26" t="s">
        <v>319</v>
      </c>
      <c r="B6" s="26" t="s">
        <v>320</v>
      </c>
      <c r="C6" s="12">
        <v>13</v>
      </c>
      <c r="D6" s="12">
        <v>9</v>
      </c>
      <c r="E6" s="27">
        <v>0.44444444444444398</v>
      </c>
      <c r="F6" s="12">
        <v>0</v>
      </c>
      <c r="G6" s="12">
        <v>0</v>
      </c>
      <c r="H6" s="12">
        <v>1</v>
      </c>
      <c r="I6" s="12">
        <v>0</v>
      </c>
      <c r="J6" s="12">
        <v>3</v>
      </c>
      <c r="K6" s="12">
        <v>4</v>
      </c>
      <c r="L6" s="12">
        <v>2</v>
      </c>
      <c r="M6" s="12">
        <v>0</v>
      </c>
      <c r="N6" s="12">
        <v>0</v>
      </c>
      <c r="O6" s="12">
        <v>7</v>
      </c>
      <c r="P6" s="21">
        <v>5</v>
      </c>
    </row>
    <row r="7" spans="1:16" x14ac:dyDescent="0.25">
      <c r="A7" s="26" t="s">
        <v>321</v>
      </c>
      <c r="B7" s="26" t="s">
        <v>322</v>
      </c>
      <c r="C7" s="12">
        <v>0</v>
      </c>
      <c r="D7" s="12">
        <v>0</v>
      </c>
      <c r="E7" s="27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4</v>
      </c>
      <c r="L7" s="12">
        <v>0</v>
      </c>
      <c r="M7" s="12">
        <v>0</v>
      </c>
      <c r="N7" s="12">
        <v>0</v>
      </c>
      <c r="O7" s="12">
        <v>0</v>
      </c>
      <c r="P7" s="21">
        <v>4</v>
      </c>
    </row>
    <row r="8" spans="1:16" x14ac:dyDescent="0.25">
      <c r="A8" s="26" t="s">
        <v>323</v>
      </c>
      <c r="B8" s="26" t="s">
        <v>324</v>
      </c>
      <c r="C8" s="12">
        <v>7</v>
      </c>
      <c r="D8" s="12">
        <v>12</v>
      </c>
      <c r="E8" s="27">
        <v>-0.41666666666666702</v>
      </c>
      <c r="F8" s="12">
        <v>0</v>
      </c>
      <c r="G8" s="12">
        <v>0</v>
      </c>
      <c r="H8" s="12">
        <v>14</v>
      </c>
      <c r="I8" s="12">
        <v>13</v>
      </c>
      <c r="J8" s="12">
        <v>0</v>
      </c>
      <c r="K8" s="12">
        <v>0</v>
      </c>
      <c r="L8" s="12">
        <v>0</v>
      </c>
      <c r="M8" s="12">
        <v>0</v>
      </c>
      <c r="N8" s="12">
        <v>2</v>
      </c>
      <c r="O8" s="12">
        <v>0</v>
      </c>
      <c r="P8" s="21">
        <v>5</v>
      </c>
    </row>
    <row r="9" spans="1:16" x14ac:dyDescent="0.25">
      <c r="A9" s="26" t="s">
        <v>325</v>
      </c>
      <c r="B9" s="26" t="s">
        <v>326</v>
      </c>
      <c r="C9" s="12">
        <v>83</v>
      </c>
      <c r="D9" s="12">
        <v>27</v>
      </c>
      <c r="E9" s="27">
        <v>2.07407407407407</v>
      </c>
      <c r="F9" s="12">
        <v>1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7" t="s">
        <v>327</v>
      </c>
      <c r="B10" s="198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2">
        <v>0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2">
        <v>0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7" t="s">
        <v>332</v>
      </c>
      <c r="B13" s="198"/>
      <c r="C13" s="23">
        <v>6069</v>
      </c>
      <c r="D13" s="23">
        <v>5262</v>
      </c>
      <c r="E13" s="24">
        <v>0.15336374002280501</v>
      </c>
      <c r="F13" s="23">
        <v>584</v>
      </c>
      <c r="G13" s="23">
        <v>189</v>
      </c>
      <c r="H13" s="23">
        <v>330</v>
      </c>
      <c r="I13" s="23">
        <v>488</v>
      </c>
      <c r="J13" s="23">
        <v>3</v>
      </c>
      <c r="K13" s="23">
        <v>11</v>
      </c>
      <c r="L13" s="23">
        <v>0</v>
      </c>
      <c r="M13" s="23">
        <v>0</v>
      </c>
      <c r="N13" s="23">
        <v>7</v>
      </c>
      <c r="O13" s="23">
        <v>6</v>
      </c>
      <c r="P13" s="25">
        <v>623</v>
      </c>
    </row>
    <row r="14" spans="1:16" x14ac:dyDescent="0.25">
      <c r="A14" s="26" t="s">
        <v>333</v>
      </c>
      <c r="B14" s="26" t="s">
        <v>334</v>
      </c>
      <c r="C14" s="12">
        <v>4789</v>
      </c>
      <c r="D14" s="12">
        <v>3976</v>
      </c>
      <c r="E14" s="27">
        <v>0.20447686116700201</v>
      </c>
      <c r="F14" s="12">
        <v>23</v>
      </c>
      <c r="G14" s="12">
        <v>30</v>
      </c>
      <c r="H14" s="12">
        <v>171</v>
      </c>
      <c r="I14" s="12">
        <v>234</v>
      </c>
      <c r="J14" s="12">
        <v>1</v>
      </c>
      <c r="K14" s="12">
        <v>10</v>
      </c>
      <c r="L14" s="12">
        <v>0</v>
      </c>
      <c r="M14" s="12">
        <v>0</v>
      </c>
      <c r="N14" s="12">
        <v>4</v>
      </c>
      <c r="O14" s="12">
        <v>5</v>
      </c>
      <c r="P14" s="21">
        <v>250</v>
      </c>
    </row>
    <row r="15" spans="1:16" x14ac:dyDescent="0.25">
      <c r="A15" s="26" t="s">
        <v>335</v>
      </c>
      <c r="B15" s="26" t="s">
        <v>336</v>
      </c>
      <c r="C15" s="12">
        <v>1</v>
      </c>
      <c r="D15" s="12">
        <v>6</v>
      </c>
      <c r="E15" s="27">
        <v>-0.83333333333333304</v>
      </c>
      <c r="F15" s="12">
        <v>0</v>
      </c>
      <c r="G15" s="12">
        <v>0</v>
      </c>
      <c r="H15" s="12">
        <v>5</v>
      </c>
      <c r="I15" s="12">
        <v>4</v>
      </c>
      <c r="J15" s="12">
        <v>1</v>
      </c>
      <c r="K15" s="12">
        <v>1</v>
      </c>
      <c r="L15" s="12">
        <v>0</v>
      </c>
      <c r="M15" s="12">
        <v>0</v>
      </c>
      <c r="N15" s="12">
        <v>0</v>
      </c>
      <c r="O15" s="12">
        <v>1</v>
      </c>
      <c r="P15" s="21">
        <v>0</v>
      </c>
    </row>
    <row r="16" spans="1:16" x14ac:dyDescent="0.25">
      <c r="A16" s="26" t="s">
        <v>337</v>
      </c>
      <c r="B16" s="26" t="s">
        <v>338</v>
      </c>
      <c r="C16" s="12">
        <v>390</v>
      </c>
      <c r="D16" s="12">
        <v>413</v>
      </c>
      <c r="E16" s="27">
        <v>-5.5690072639225201E-2</v>
      </c>
      <c r="F16" s="12">
        <v>4</v>
      </c>
      <c r="G16" s="12">
        <v>7</v>
      </c>
      <c r="H16" s="12">
        <v>44</v>
      </c>
      <c r="I16" s="12">
        <v>37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1">
        <v>47</v>
      </c>
    </row>
    <row r="17" spans="1:16" ht="33.75" x14ac:dyDescent="0.25">
      <c r="A17" s="26" t="s">
        <v>339</v>
      </c>
      <c r="B17" s="26" t="s">
        <v>340</v>
      </c>
      <c r="C17" s="12">
        <v>885</v>
      </c>
      <c r="D17" s="12">
        <v>863</v>
      </c>
      <c r="E17" s="27">
        <v>2.54924681344148E-2</v>
      </c>
      <c r="F17" s="12">
        <v>557</v>
      </c>
      <c r="G17" s="12">
        <v>152</v>
      </c>
      <c r="H17" s="12">
        <v>107</v>
      </c>
      <c r="I17" s="12">
        <v>211</v>
      </c>
      <c r="J17" s="12">
        <v>1</v>
      </c>
      <c r="K17" s="12">
        <v>0</v>
      </c>
      <c r="L17" s="12">
        <v>0</v>
      </c>
      <c r="M17" s="12">
        <v>0</v>
      </c>
      <c r="N17" s="12">
        <v>2</v>
      </c>
      <c r="O17" s="12">
        <v>0</v>
      </c>
      <c r="P17" s="21">
        <v>326</v>
      </c>
    </row>
    <row r="18" spans="1:16" x14ac:dyDescent="0.25">
      <c r="A18" s="26" t="s">
        <v>341</v>
      </c>
      <c r="B18" s="26" t="s">
        <v>342</v>
      </c>
      <c r="C18" s="12">
        <v>4</v>
      </c>
      <c r="D18" s="12">
        <v>4</v>
      </c>
      <c r="E18" s="27">
        <v>0</v>
      </c>
      <c r="F18" s="12">
        <v>0</v>
      </c>
      <c r="G18" s="12">
        <v>0</v>
      </c>
      <c r="H18" s="12">
        <v>3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6" t="s">
        <v>343</v>
      </c>
      <c r="B19" s="26" t="s">
        <v>344</v>
      </c>
      <c r="C19" s="12">
        <v>0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7" t="s">
        <v>345</v>
      </c>
      <c r="B20" s="198"/>
      <c r="C20" s="23">
        <v>0</v>
      </c>
      <c r="D20" s="23">
        <v>0</v>
      </c>
      <c r="E20" s="24">
        <v>0</v>
      </c>
      <c r="F20" s="23">
        <v>0</v>
      </c>
      <c r="G20" s="23">
        <v>0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2">
        <v>0</v>
      </c>
      <c r="D21" s="12">
        <v>0</v>
      </c>
      <c r="E21" s="27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2">
        <v>0</v>
      </c>
      <c r="D22" s="12">
        <v>0</v>
      </c>
      <c r="E22" s="27">
        <v>0</v>
      </c>
      <c r="F22" s="12">
        <v>0</v>
      </c>
      <c r="G22" s="12">
        <v>0</v>
      </c>
      <c r="H22" s="12">
        <v>0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197" t="s">
        <v>350</v>
      </c>
      <c r="B23" s="198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7" t="s">
        <v>363</v>
      </c>
      <c r="B30" s="198"/>
      <c r="C30" s="23">
        <v>1049</v>
      </c>
      <c r="D30" s="23">
        <v>995</v>
      </c>
      <c r="E30" s="24">
        <v>5.4271356783919603E-2</v>
      </c>
      <c r="F30" s="23">
        <v>125</v>
      </c>
      <c r="G30" s="23">
        <v>157</v>
      </c>
      <c r="H30" s="23">
        <v>75</v>
      </c>
      <c r="I30" s="23">
        <v>220</v>
      </c>
      <c r="J30" s="23">
        <v>0</v>
      </c>
      <c r="K30" s="23">
        <v>1</v>
      </c>
      <c r="L30" s="23">
        <v>0</v>
      </c>
      <c r="M30" s="23">
        <v>0</v>
      </c>
      <c r="N30" s="23">
        <v>5</v>
      </c>
      <c r="O30" s="23">
        <v>3</v>
      </c>
      <c r="P30" s="25">
        <v>300</v>
      </c>
    </row>
    <row r="31" spans="1:16" x14ac:dyDescent="0.25">
      <c r="A31" s="26" t="s">
        <v>364</v>
      </c>
      <c r="B31" s="26" t="s">
        <v>365</v>
      </c>
      <c r="C31" s="12">
        <v>4</v>
      </c>
      <c r="D31" s="12">
        <v>9</v>
      </c>
      <c r="E31" s="27">
        <v>-0.55555555555555503</v>
      </c>
      <c r="F31" s="12">
        <v>0</v>
      </c>
      <c r="G31" s="12">
        <v>0</v>
      </c>
      <c r="H31" s="12">
        <v>0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1">
        <v>2</v>
      </c>
    </row>
    <row r="32" spans="1:16" x14ac:dyDescent="0.25">
      <c r="A32" s="26" t="s">
        <v>366</v>
      </c>
      <c r="B32" s="26" t="s">
        <v>367</v>
      </c>
      <c r="C32" s="12">
        <v>0</v>
      </c>
      <c r="D32" s="12">
        <v>2</v>
      </c>
      <c r="E32" s="27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6" t="s">
        <v>368</v>
      </c>
      <c r="B33" s="26" t="s">
        <v>369</v>
      </c>
      <c r="C33" s="12">
        <v>631</v>
      </c>
      <c r="D33" s="12">
        <v>563</v>
      </c>
      <c r="E33" s="27">
        <v>0.120781527531083</v>
      </c>
      <c r="F33" s="12">
        <v>33</v>
      </c>
      <c r="G33" s="12">
        <v>30</v>
      </c>
      <c r="H33" s="12">
        <v>32</v>
      </c>
      <c r="I33" s="12">
        <v>54</v>
      </c>
      <c r="J33" s="12">
        <v>0</v>
      </c>
      <c r="K33" s="12">
        <v>1</v>
      </c>
      <c r="L33" s="12">
        <v>0</v>
      </c>
      <c r="M33" s="12">
        <v>0</v>
      </c>
      <c r="N33" s="12">
        <v>1</v>
      </c>
      <c r="O33" s="12">
        <v>3</v>
      </c>
      <c r="P33" s="21">
        <v>42</v>
      </c>
    </row>
    <row r="34" spans="1:16" x14ac:dyDescent="0.25">
      <c r="A34" s="26" t="s">
        <v>370</v>
      </c>
      <c r="B34" s="26" t="s">
        <v>371</v>
      </c>
      <c r="C34" s="12">
        <v>4</v>
      </c>
      <c r="D34" s="12">
        <v>4</v>
      </c>
      <c r="E34" s="27">
        <v>0</v>
      </c>
      <c r="F34" s="12">
        <v>1</v>
      </c>
      <c r="G34" s="12">
        <v>0</v>
      </c>
      <c r="H34" s="12">
        <v>0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1</v>
      </c>
    </row>
    <row r="35" spans="1:16" x14ac:dyDescent="0.25">
      <c r="A35" s="26" t="s">
        <v>372</v>
      </c>
      <c r="B35" s="26" t="s">
        <v>373</v>
      </c>
      <c r="C35" s="12">
        <v>199</v>
      </c>
      <c r="D35" s="12">
        <v>225</v>
      </c>
      <c r="E35" s="27">
        <v>-0.11555555555555599</v>
      </c>
      <c r="F35" s="12">
        <v>34</v>
      </c>
      <c r="G35" s="12">
        <v>10</v>
      </c>
      <c r="H35" s="12">
        <v>15</v>
      </c>
      <c r="I35" s="12">
        <v>17</v>
      </c>
      <c r="J35" s="12">
        <v>0</v>
      </c>
      <c r="K35" s="12">
        <v>0</v>
      </c>
      <c r="L35" s="12">
        <v>0</v>
      </c>
      <c r="M35" s="12">
        <v>0</v>
      </c>
      <c r="N35" s="12">
        <v>2</v>
      </c>
      <c r="O35" s="12">
        <v>0</v>
      </c>
      <c r="P35" s="21">
        <v>6</v>
      </c>
    </row>
    <row r="36" spans="1:16" ht="22.5" x14ac:dyDescent="0.25">
      <c r="A36" s="26" t="s">
        <v>374</v>
      </c>
      <c r="B36" s="26" t="s">
        <v>375</v>
      </c>
      <c r="C36" s="12">
        <v>61</v>
      </c>
      <c r="D36" s="12">
        <v>59</v>
      </c>
      <c r="E36" s="27">
        <v>3.3898305084745797E-2</v>
      </c>
      <c r="F36" s="12">
        <v>31</v>
      </c>
      <c r="G36" s="12">
        <v>73</v>
      </c>
      <c r="H36" s="12">
        <v>16</v>
      </c>
      <c r="I36" s="12">
        <v>90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1">
        <v>155</v>
      </c>
    </row>
    <row r="37" spans="1:16" ht="22.5" x14ac:dyDescent="0.25">
      <c r="A37" s="26" t="s">
        <v>376</v>
      </c>
      <c r="B37" s="26" t="s">
        <v>377</v>
      </c>
      <c r="C37" s="12">
        <v>38</v>
      </c>
      <c r="D37" s="12">
        <v>41</v>
      </c>
      <c r="E37" s="27">
        <v>-7.3170731707317097E-2</v>
      </c>
      <c r="F37" s="12">
        <v>16</v>
      </c>
      <c r="G37" s="12">
        <v>33</v>
      </c>
      <c r="H37" s="12">
        <v>5</v>
      </c>
      <c r="I37" s="12">
        <v>37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56</v>
      </c>
    </row>
    <row r="38" spans="1:16" ht="22.5" x14ac:dyDescent="0.25">
      <c r="A38" s="26" t="s">
        <v>378</v>
      </c>
      <c r="B38" s="26" t="s">
        <v>379</v>
      </c>
      <c r="C38" s="12">
        <v>14</v>
      </c>
      <c r="D38" s="12">
        <v>8</v>
      </c>
      <c r="E38" s="27">
        <v>0.75</v>
      </c>
      <c r="F38" s="12">
        <v>4</v>
      </c>
      <c r="G38" s="12">
        <v>6</v>
      </c>
      <c r="H38" s="12">
        <v>1</v>
      </c>
      <c r="I38" s="12">
        <v>10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28</v>
      </c>
    </row>
    <row r="39" spans="1:16" ht="33.75" x14ac:dyDescent="0.25">
      <c r="A39" s="26" t="s">
        <v>380</v>
      </c>
      <c r="B39" s="26" t="s">
        <v>381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2">
        <v>0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6" t="s">
        <v>384</v>
      </c>
      <c r="B41" s="26" t="s">
        <v>385</v>
      </c>
      <c r="C41" s="12">
        <v>98</v>
      </c>
      <c r="D41" s="12">
        <v>84</v>
      </c>
      <c r="E41" s="27">
        <v>0.16666666666666699</v>
      </c>
      <c r="F41" s="12">
        <v>6</v>
      </c>
      <c r="G41" s="12">
        <v>5</v>
      </c>
      <c r="H41" s="12">
        <v>6</v>
      </c>
      <c r="I41" s="12">
        <v>9</v>
      </c>
      <c r="J41" s="12">
        <v>0</v>
      </c>
      <c r="K41" s="12">
        <v>0</v>
      </c>
      <c r="L41" s="12">
        <v>0</v>
      </c>
      <c r="M41" s="12">
        <v>0</v>
      </c>
      <c r="N41" s="12">
        <v>2</v>
      </c>
      <c r="O41" s="12">
        <v>0</v>
      </c>
      <c r="P41" s="21">
        <v>10</v>
      </c>
    </row>
    <row r="42" spans="1:16" x14ac:dyDescent="0.25">
      <c r="A42" s="197" t="s">
        <v>386</v>
      </c>
      <c r="B42" s="198"/>
      <c r="C42" s="23">
        <v>368</v>
      </c>
      <c r="D42" s="23">
        <v>311</v>
      </c>
      <c r="E42" s="24">
        <v>0.18327974276527301</v>
      </c>
      <c r="F42" s="23">
        <v>197</v>
      </c>
      <c r="G42" s="23">
        <v>13</v>
      </c>
      <c r="H42" s="23">
        <v>43</v>
      </c>
      <c r="I42" s="23">
        <v>9</v>
      </c>
      <c r="J42" s="23">
        <v>0</v>
      </c>
      <c r="K42" s="23">
        <v>0</v>
      </c>
      <c r="L42" s="23">
        <v>0</v>
      </c>
      <c r="M42" s="23">
        <v>0</v>
      </c>
      <c r="N42" s="23">
        <v>6</v>
      </c>
      <c r="O42" s="23">
        <v>2</v>
      </c>
      <c r="P42" s="25">
        <v>23</v>
      </c>
    </row>
    <row r="43" spans="1:16" x14ac:dyDescent="0.25">
      <c r="A43" s="26" t="s">
        <v>387</v>
      </c>
      <c r="B43" s="26" t="s">
        <v>388</v>
      </c>
      <c r="C43" s="12">
        <v>8</v>
      </c>
      <c r="D43" s="12">
        <v>17</v>
      </c>
      <c r="E43" s="27">
        <v>-0.52941176470588203</v>
      </c>
      <c r="F43" s="12">
        <v>5</v>
      </c>
      <c r="G43" s="12">
        <v>0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ht="22.5" x14ac:dyDescent="0.25">
      <c r="A44" s="26" t="s">
        <v>389</v>
      </c>
      <c r="B44" s="26" t="s">
        <v>390</v>
      </c>
      <c r="C44" s="12">
        <v>345</v>
      </c>
      <c r="D44" s="12">
        <v>283</v>
      </c>
      <c r="E44" s="27">
        <v>0.21908127208480599</v>
      </c>
      <c r="F44" s="12">
        <v>192</v>
      </c>
      <c r="G44" s="12">
        <v>13</v>
      </c>
      <c r="H44" s="12">
        <v>42</v>
      </c>
      <c r="I44" s="12">
        <v>9</v>
      </c>
      <c r="J44" s="12">
        <v>0</v>
      </c>
      <c r="K44" s="12">
        <v>0</v>
      </c>
      <c r="L44" s="12">
        <v>0</v>
      </c>
      <c r="M44" s="12">
        <v>0</v>
      </c>
      <c r="N44" s="12">
        <v>2</v>
      </c>
      <c r="O44" s="12">
        <v>2</v>
      </c>
      <c r="P44" s="21">
        <v>21</v>
      </c>
    </row>
    <row r="45" spans="1:16" x14ac:dyDescent="0.25">
      <c r="A45" s="26" t="s">
        <v>391</v>
      </c>
      <c r="B45" s="26" t="s">
        <v>392</v>
      </c>
      <c r="C45" s="12">
        <v>0</v>
      </c>
      <c r="D45" s="12">
        <v>0</v>
      </c>
      <c r="E45" s="27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2">
        <v>0</v>
      </c>
      <c r="D46" s="12">
        <v>0</v>
      </c>
      <c r="E46" s="27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2</v>
      </c>
    </row>
    <row r="47" spans="1:16" ht="22.5" x14ac:dyDescent="0.2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2">
        <v>15</v>
      </c>
      <c r="D48" s="12">
        <v>9</v>
      </c>
      <c r="E48" s="27">
        <v>0.66666666666666696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4</v>
      </c>
      <c r="O48" s="12">
        <v>0</v>
      </c>
      <c r="P48" s="21">
        <v>0</v>
      </c>
    </row>
    <row r="49" spans="1:16" x14ac:dyDescent="0.25">
      <c r="A49" s="26" t="s">
        <v>399</v>
      </c>
      <c r="B49" s="26" t="s">
        <v>400</v>
      </c>
      <c r="C49" s="12">
        <v>0</v>
      </c>
      <c r="D49" s="12">
        <v>2</v>
      </c>
      <c r="E49" s="27">
        <v>-1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7" t="s">
        <v>401</v>
      </c>
      <c r="B50" s="198"/>
      <c r="C50" s="23">
        <v>258</v>
      </c>
      <c r="D50" s="23">
        <v>235</v>
      </c>
      <c r="E50" s="24">
        <v>9.7872340425531903E-2</v>
      </c>
      <c r="F50" s="23">
        <v>6</v>
      </c>
      <c r="G50" s="23">
        <v>2</v>
      </c>
      <c r="H50" s="23">
        <v>45</v>
      </c>
      <c r="I50" s="23">
        <v>29</v>
      </c>
      <c r="J50" s="23">
        <v>24</v>
      </c>
      <c r="K50" s="23">
        <v>21</v>
      </c>
      <c r="L50" s="23">
        <v>0</v>
      </c>
      <c r="M50" s="23">
        <v>0</v>
      </c>
      <c r="N50" s="23">
        <v>2</v>
      </c>
      <c r="O50" s="23">
        <v>11</v>
      </c>
      <c r="P50" s="25">
        <v>44</v>
      </c>
    </row>
    <row r="51" spans="1:16" x14ac:dyDescent="0.25">
      <c r="A51" s="26" t="s">
        <v>402</v>
      </c>
      <c r="B51" s="26" t="s">
        <v>403</v>
      </c>
      <c r="C51" s="12">
        <v>181</v>
      </c>
      <c r="D51" s="12">
        <v>176</v>
      </c>
      <c r="E51" s="27">
        <v>2.8409090909090901E-2</v>
      </c>
      <c r="F51" s="12">
        <v>4</v>
      </c>
      <c r="G51" s="12">
        <v>1</v>
      </c>
      <c r="H51" s="12">
        <v>25</v>
      </c>
      <c r="I51" s="12">
        <v>14</v>
      </c>
      <c r="J51" s="12">
        <v>16</v>
      </c>
      <c r="K51" s="12">
        <v>5</v>
      </c>
      <c r="L51" s="12">
        <v>0</v>
      </c>
      <c r="M51" s="12">
        <v>0</v>
      </c>
      <c r="N51" s="12">
        <v>0</v>
      </c>
      <c r="O51" s="12">
        <v>9</v>
      </c>
      <c r="P51" s="21">
        <v>10</v>
      </c>
    </row>
    <row r="52" spans="1:16" x14ac:dyDescent="0.25">
      <c r="A52" s="26" t="s">
        <v>404</v>
      </c>
      <c r="B52" s="26" t="s">
        <v>405</v>
      </c>
      <c r="C52" s="12">
        <v>0</v>
      </c>
      <c r="D52" s="12">
        <v>0</v>
      </c>
      <c r="E52" s="27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21">
        <v>1</v>
      </c>
    </row>
    <row r="53" spans="1:16" x14ac:dyDescent="0.25">
      <c r="A53" s="26" t="s">
        <v>406</v>
      </c>
      <c r="B53" s="26" t="s">
        <v>407</v>
      </c>
      <c r="C53" s="12">
        <v>0</v>
      </c>
      <c r="D53" s="12">
        <v>0</v>
      </c>
      <c r="E53" s="27">
        <v>0</v>
      </c>
      <c r="F53" s="12">
        <v>0</v>
      </c>
      <c r="G53" s="12">
        <v>0</v>
      </c>
      <c r="H53" s="12">
        <v>4</v>
      </c>
      <c r="I53" s="12">
        <v>2</v>
      </c>
      <c r="J53" s="12">
        <v>2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1">
        <v>9</v>
      </c>
    </row>
    <row r="54" spans="1:16" ht="22.5" x14ac:dyDescent="0.25">
      <c r="A54" s="26" t="s">
        <v>408</v>
      </c>
      <c r="B54" s="26" t="s">
        <v>409</v>
      </c>
      <c r="C54" s="12">
        <v>0</v>
      </c>
      <c r="D54" s="12">
        <v>0</v>
      </c>
      <c r="E54" s="27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2</v>
      </c>
      <c r="L54" s="12">
        <v>0</v>
      </c>
      <c r="M54" s="12">
        <v>0</v>
      </c>
      <c r="N54" s="12">
        <v>0</v>
      </c>
      <c r="O54" s="12">
        <v>0</v>
      </c>
      <c r="P54" s="21">
        <v>2</v>
      </c>
    </row>
    <row r="55" spans="1:16" x14ac:dyDescent="0.25">
      <c r="A55" s="26" t="s">
        <v>410</v>
      </c>
      <c r="B55" s="26" t="s">
        <v>411</v>
      </c>
      <c r="C55" s="12">
        <v>0</v>
      </c>
      <c r="D55" s="12">
        <v>0</v>
      </c>
      <c r="E55" s="27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1</v>
      </c>
    </row>
    <row r="56" spans="1:16" x14ac:dyDescent="0.25">
      <c r="A56" s="26" t="s">
        <v>412</v>
      </c>
      <c r="B56" s="26" t="s">
        <v>413</v>
      </c>
      <c r="C56" s="12">
        <v>11</v>
      </c>
      <c r="D56" s="12">
        <v>11</v>
      </c>
      <c r="E56" s="27">
        <v>0</v>
      </c>
      <c r="F56" s="12">
        <v>0</v>
      </c>
      <c r="G56" s="12">
        <v>0</v>
      </c>
      <c r="H56" s="12">
        <v>1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0</v>
      </c>
    </row>
    <row r="57" spans="1:16" ht="22.5" x14ac:dyDescent="0.25">
      <c r="A57" s="26" t="s">
        <v>414</v>
      </c>
      <c r="B57" s="26" t="s">
        <v>415</v>
      </c>
      <c r="C57" s="12">
        <v>9</v>
      </c>
      <c r="D57" s="12">
        <v>8</v>
      </c>
      <c r="E57" s="27">
        <v>0.125</v>
      </c>
      <c r="F57" s="12">
        <v>2</v>
      </c>
      <c r="G57" s="12">
        <v>1</v>
      </c>
      <c r="H57" s="12">
        <v>3</v>
      </c>
      <c r="I57" s="12">
        <v>4</v>
      </c>
      <c r="J57" s="12">
        <v>0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  <c r="P57" s="21">
        <v>3</v>
      </c>
    </row>
    <row r="58" spans="1:16" ht="22.5" x14ac:dyDescent="0.25">
      <c r="A58" s="26" t="s">
        <v>416</v>
      </c>
      <c r="B58" s="26" t="s">
        <v>417</v>
      </c>
      <c r="C58" s="12">
        <v>1</v>
      </c>
      <c r="D58" s="12">
        <v>0</v>
      </c>
      <c r="E58" s="27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2.5" x14ac:dyDescent="0.25">
      <c r="A59" s="26" t="s">
        <v>418</v>
      </c>
      <c r="B59" s="26" t="s">
        <v>419</v>
      </c>
      <c r="C59" s="12">
        <v>0</v>
      </c>
      <c r="D59" s="12">
        <v>1</v>
      </c>
      <c r="E59" s="27">
        <v>-1</v>
      </c>
      <c r="F59" s="12">
        <v>0</v>
      </c>
      <c r="G59" s="12">
        <v>0</v>
      </c>
      <c r="H59" s="12">
        <v>3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1</v>
      </c>
    </row>
    <row r="60" spans="1:16" ht="22.5" x14ac:dyDescent="0.25">
      <c r="A60" s="26" t="s">
        <v>420</v>
      </c>
      <c r="B60" s="26" t="s">
        <v>421</v>
      </c>
      <c r="C60" s="12">
        <v>1</v>
      </c>
      <c r="D60" s="12">
        <v>8</v>
      </c>
      <c r="E60" s="27">
        <v>-0.875</v>
      </c>
      <c r="F60" s="12">
        <v>0</v>
      </c>
      <c r="G60" s="12">
        <v>0</v>
      </c>
      <c r="H60" s="12">
        <v>4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2</v>
      </c>
    </row>
    <row r="61" spans="1:16" ht="33.75" x14ac:dyDescent="0.25">
      <c r="A61" s="26" t="s">
        <v>422</v>
      </c>
      <c r="B61" s="26" t="s">
        <v>423</v>
      </c>
      <c r="C61" s="12">
        <v>4</v>
      </c>
      <c r="D61" s="12">
        <v>8</v>
      </c>
      <c r="E61" s="27">
        <v>-0.5</v>
      </c>
      <c r="F61" s="12">
        <v>0</v>
      </c>
      <c r="G61" s="12">
        <v>0</v>
      </c>
      <c r="H61" s="12">
        <v>2</v>
      </c>
      <c r="I61" s="12">
        <v>5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21">
        <v>5</v>
      </c>
    </row>
    <row r="62" spans="1:16" x14ac:dyDescent="0.25">
      <c r="A62" s="26" t="s">
        <v>424</v>
      </c>
      <c r="B62" s="26" t="s">
        <v>425</v>
      </c>
      <c r="C62" s="12">
        <v>14</v>
      </c>
      <c r="D62" s="12">
        <v>8</v>
      </c>
      <c r="E62" s="27">
        <v>0.75</v>
      </c>
      <c r="F62" s="12">
        <v>0</v>
      </c>
      <c r="G62" s="12">
        <v>0</v>
      </c>
      <c r="H62" s="12">
        <v>1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1</v>
      </c>
    </row>
    <row r="63" spans="1:16" ht="22.5" x14ac:dyDescent="0.25">
      <c r="A63" s="26" t="s">
        <v>426</v>
      </c>
      <c r="B63" s="26" t="s">
        <v>427</v>
      </c>
      <c r="C63" s="12">
        <v>0</v>
      </c>
      <c r="D63" s="12">
        <v>0</v>
      </c>
      <c r="E63" s="27">
        <v>0</v>
      </c>
      <c r="F63" s="12">
        <v>0</v>
      </c>
      <c r="G63" s="12">
        <v>0</v>
      </c>
      <c r="H63" s="12">
        <v>1</v>
      </c>
      <c r="I63" s="12">
        <v>0</v>
      </c>
      <c r="J63" s="12">
        <v>0</v>
      </c>
      <c r="K63" s="12">
        <v>3</v>
      </c>
      <c r="L63" s="12">
        <v>0</v>
      </c>
      <c r="M63" s="12">
        <v>0</v>
      </c>
      <c r="N63" s="12">
        <v>0</v>
      </c>
      <c r="O63" s="12">
        <v>0</v>
      </c>
      <c r="P63" s="21">
        <v>4</v>
      </c>
    </row>
    <row r="64" spans="1:16" ht="22.5" x14ac:dyDescent="0.25">
      <c r="A64" s="26" t="s">
        <v>428</v>
      </c>
      <c r="B64" s="26" t="s">
        <v>429</v>
      </c>
      <c r="C64" s="12">
        <v>34</v>
      </c>
      <c r="D64" s="12">
        <v>15</v>
      </c>
      <c r="E64" s="27">
        <v>1.2666666666666699</v>
      </c>
      <c r="F64" s="12">
        <v>0</v>
      </c>
      <c r="G64" s="12">
        <v>0</v>
      </c>
      <c r="H64" s="12">
        <v>1</v>
      </c>
      <c r="I64" s="12">
        <v>3</v>
      </c>
      <c r="J64" s="12">
        <v>5</v>
      </c>
      <c r="K64" s="12">
        <v>3</v>
      </c>
      <c r="L64" s="12">
        <v>0</v>
      </c>
      <c r="M64" s="12">
        <v>0</v>
      </c>
      <c r="N64" s="12">
        <v>2</v>
      </c>
      <c r="O64" s="12">
        <v>2</v>
      </c>
      <c r="P64" s="21">
        <v>4</v>
      </c>
    </row>
    <row r="65" spans="1:16" ht="33.75" x14ac:dyDescent="0.25">
      <c r="A65" s="26" t="s">
        <v>430</v>
      </c>
      <c r="B65" s="26" t="s">
        <v>431</v>
      </c>
      <c r="C65" s="12">
        <v>3</v>
      </c>
      <c r="D65" s="12">
        <v>0</v>
      </c>
      <c r="E65" s="27">
        <v>0</v>
      </c>
      <c r="F65" s="12">
        <v>0</v>
      </c>
      <c r="G65" s="12">
        <v>0</v>
      </c>
      <c r="H65" s="12">
        <v>0</v>
      </c>
      <c r="I65" s="12">
        <v>0</v>
      </c>
      <c r="J65" s="12">
        <v>1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6" t="s">
        <v>432</v>
      </c>
      <c r="B66" s="26" t="s">
        <v>433</v>
      </c>
      <c r="C66" s="12">
        <v>0</v>
      </c>
      <c r="D66" s="12">
        <v>0</v>
      </c>
      <c r="E66" s="27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6" t="s">
        <v>434</v>
      </c>
      <c r="B67" s="26" t="s">
        <v>435</v>
      </c>
      <c r="C67" s="12">
        <v>0</v>
      </c>
      <c r="D67" s="12">
        <v>0</v>
      </c>
      <c r="E67" s="27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3</v>
      </c>
      <c r="L67" s="12">
        <v>0</v>
      </c>
      <c r="M67" s="12">
        <v>0</v>
      </c>
      <c r="N67" s="12">
        <v>0</v>
      </c>
      <c r="O67" s="12">
        <v>0</v>
      </c>
      <c r="P67" s="21">
        <v>0</v>
      </c>
    </row>
    <row r="68" spans="1:16" ht="33.75" x14ac:dyDescent="0.25">
      <c r="A68" s="26" t="s">
        <v>436</v>
      </c>
      <c r="B68" s="26" t="s">
        <v>437</v>
      </c>
      <c r="C68" s="12">
        <v>0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2">
        <v>0</v>
      </c>
      <c r="D69" s="12">
        <v>0</v>
      </c>
      <c r="E69" s="27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6" t="s">
        <v>440</v>
      </c>
      <c r="B70" s="26" t="s">
        <v>441</v>
      </c>
      <c r="C70" s="12">
        <v>0</v>
      </c>
      <c r="D70" s="12">
        <v>0</v>
      </c>
      <c r="E70" s="27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6" t="s">
        <v>442</v>
      </c>
      <c r="B71" s="26" t="s">
        <v>443</v>
      </c>
      <c r="C71" s="12">
        <v>0</v>
      </c>
      <c r="D71" s="12">
        <v>0</v>
      </c>
      <c r="E71" s="27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1</v>
      </c>
    </row>
    <row r="72" spans="1:16" x14ac:dyDescent="0.25">
      <c r="A72" s="197" t="s">
        <v>444</v>
      </c>
      <c r="B72" s="198"/>
      <c r="C72" s="23">
        <v>3</v>
      </c>
      <c r="D72" s="23">
        <v>6</v>
      </c>
      <c r="E72" s="24">
        <v>-0.5</v>
      </c>
      <c r="F72" s="23">
        <v>0</v>
      </c>
      <c r="G72" s="23">
        <v>0</v>
      </c>
      <c r="H72" s="23">
        <v>0</v>
      </c>
      <c r="I72" s="23">
        <v>3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5</v>
      </c>
    </row>
    <row r="73" spans="1:16" x14ac:dyDescent="0.25">
      <c r="A73" s="26" t="s">
        <v>445</v>
      </c>
      <c r="B73" s="26" t="s">
        <v>446</v>
      </c>
      <c r="C73" s="12">
        <v>3</v>
      </c>
      <c r="D73" s="12">
        <v>6</v>
      </c>
      <c r="E73" s="27">
        <v>-0.5</v>
      </c>
      <c r="F73" s="12">
        <v>0</v>
      </c>
      <c r="G73" s="12">
        <v>0</v>
      </c>
      <c r="H73" s="12">
        <v>0</v>
      </c>
      <c r="I73" s="12">
        <v>3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5</v>
      </c>
    </row>
    <row r="74" spans="1:16" x14ac:dyDescent="0.25">
      <c r="A74" s="197" t="s">
        <v>447</v>
      </c>
      <c r="B74" s="198"/>
      <c r="C74" s="23">
        <v>96</v>
      </c>
      <c r="D74" s="23">
        <v>70</v>
      </c>
      <c r="E74" s="24">
        <v>0.371428571428571</v>
      </c>
      <c r="F74" s="23">
        <v>0</v>
      </c>
      <c r="G74" s="23">
        <v>4</v>
      </c>
      <c r="H74" s="23">
        <v>9</v>
      </c>
      <c r="I74" s="23">
        <v>9</v>
      </c>
      <c r="J74" s="23">
        <v>0</v>
      </c>
      <c r="K74" s="23">
        <v>0</v>
      </c>
      <c r="L74" s="23">
        <v>0</v>
      </c>
      <c r="M74" s="23">
        <v>0</v>
      </c>
      <c r="N74" s="23">
        <v>1</v>
      </c>
      <c r="O74" s="23">
        <v>0</v>
      </c>
      <c r="P74" s="25">
        <v>11</v>
      </c>
    </row>
    <row r="75" spans="1:16" x14ac:dyDescent="0.25">
      <c r="A75" s="26" t="s">
        <v>448</v>
      </c>
      <c r="B75" s="26" t="s">
        <v>449</v>
      </c>
      <c r="C75" s="12">
        <v>18</v>
      </c>
      <c r="D75" s="12">
        <v>17</v>
      </c>
      <c r="E75" s="27">
        <v>5.8823529411764698E-2</v>
      </c>
      <c r="F75" s="12">
        <v>0</v>
      </c>
      <c r="G75" s="12">
        <v>3</v>
      </c>
      <c r="H75" s="12">
        <v>3</v>
      </c>
      <c r="I75" s="12">
        <v>6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1">
        <v>3</v>
      </c>
    </row>
    <row r="76" spans="1:16" ht="33.75" x14ac:dyDescent="0.25">
      <c r="A76" s="26" t="s">
        <v>450</v>
      </c>
      <c r="B76" s="26" t="s">
        <v>451</v>
      </c>
      <c r="C76" s="12">
        <v>0</v>
      </c>
      <c r="D76" s="12">
        <v>2</v>
      </c>
      <c r="E76" s="27">
        <v>-1</v>
      </c>
      <c r="F76" s="12">
        <v>0</v>
      </c>
      <c r="G76" s="12">
        <v>0</v>
      </c>
      <c r="H76" s="12">
        <v>5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25">
      <c r="A77" s="26" t="s">
        <v>452</v>
      </c>
      <c r="B77" s="26" t="s">
        <v>453</v>
      </c>
      <c r="C77" s="12">
        <v>63</v>
      </c>
      <c r="D77" s="12">
        <v>31</v>
      </c>
      <c r="E77" s="27">
        <v>1.0322580645161299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1">
        <v>1</v>
      </c>
    </row>
    <row r="78" spans="1:16" x14ac:dyDescent="0.25">
      <c r="A78" s="26" t="s">
        <v>454</v>
      </c>
      <c r="B78" s="26" t="s">
        <v>455</v>
      </c>
      <c r="C78" s="12">
        <v>0</v>
      </c>
      <c r="D78" s="12">
        <v>0</v>
      </c>
      <c r="E78" s="27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6" t="s">
        <v>456</v>
      </c>
      <c r="B79" s="26" t="s">
        <v>457</v>
      </c>
      <c r="C79" s="12">
        <v>12</v>
      </c>
      <c r="D79" s="12">
        <v>14</v>
      </c>
      <c r="E79" s="27">
        <v>-0.14285714285714299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5</v>
      </c>
    </row>
    <row r="80" spans="1:16" ht="33.75" x14ac:dyDescent="0.25">
      <c r="A80" s="26" t="s">
        <v>458</v>
      </c>
      <c r="B80" s="26" t="s">
        <v>459</v>
      </c>
      <c r="C80" s="12">
        <v>0</v>
      </c>
      <c r="D80" s="12">
        <v>4</v>
      </c>
      <c r="E80" s="27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2">
        <v>3</v>
      </c>
      <c r="D81" s="12">
        <v>2</v>
      </c>
      <c r="E81" s="27">
        <v>0.5</v>
      </c>
      <c r="F81" s="12">
        <v>0</v>
      </c>
      <c r="G81" s="12">
        <v>1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2</v>
      </c>
    </row>
    <row r="82" spans="1:16" x14ac:dyDescent="0.25">
      <c r="A82" s="197" t="s">
        <v>462</v>
      </c>
      <c r="B82" s="198"/>
      <c r="C82" s="23">
        <v>130</v>
      </c>
      <c r="D82" s="23">
        <v>127</v>
      </c>
      <c r="E82" s="24">
        <v>2.3622047244094498E-2</v>
      </c>
      <c r="F82" s="23">
        <v>0</v>
      </c>
      <c r="G82" s="23">
        <v>1</v>
      </c>
      <c r="H82" s="23">
        <v>4</v>
      </c>
      <c r="I82" s="23">
        <v>1</v>
      </c>
      <c r="J82" s="23">
        <v>0</v>
      </c>
      <c r="K82" s="23">
        <v>0</v>
      </c>
      <c r="L82" s="23">
        <v>0</v>
      </c>
      <c r="M82" s="23">
        <v>0</v>
      </c>
      <c r="N82" s="23">
        <v>2</v>
      </c>
      <c r="O82" s="23">
        <v>0</v>
      </c>
      <c r="P82" s="25">
        <v>1</v>
      </c>
    </row>
    <row r="83" spans="1:16" x14ac:dyDescent="0.25">
      <c r="A83" s="26" t="s">
        <v>463</v>
      </c>
      <c r="B83" s="26" t="s">
        <v>464</v>
      </c>
      <c r="C83" s="12">
        <v>23</v>
      </c>
      <c r="D83" s="12">
        <v>31</v>
      </c>
      <c r="E83" s="27">
        <v>-0.25806451612903197</v>
      </c>
      <c r="F83" s="12">
        <v>0</v>
      </c>
      <c r="G83" s="12">
        <v>0</v>
      </c>
      <c r="H83" s="12">
        <v>0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1">
        <v>0</v>
      </c>
    </row>
    <row r="84" spans="1:16" x14ac:dyDescent="0.25">
      <c r="A84" s="26" t="s">
        <v>465</v>
      </c>
      <c r="B84" s="26" t="s">
        <v>466</v>
      </c>
      <c r="C84" s="12">
        <v>107</v>
      </c>
      <c r="D84" s="12">
        <v>96</v>
      </c>
      <c r="E84" s="27">
        <v>0.114583333333333</v>
      </c>
      <c r="F84" s="12">
        <v>0</v>
      </c>
      <c r="G84" s="12">
        <v>1</v>
      </c>
      <c r="H84" s="12">
        <v>4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1">
        <v>1</v>
      </c>
    </row>
    <row r="85" spans="1:16" x14ac:dyDescent="0.25">
      <c r="A85" s="197" t="s">
        <v>467</v>
      </c>
      <c r="B85" s="198"/>
      <c r="C85" s="23">
        <v>313</v>
      </c>
      <c r="D85" s="23">
        <v>237</v>
      </c>
      <c r="E85" s="24">
        <v>0.32067510548523198</v>
      </c>
      <c r="F85" s="23">
        <v>4</v>
      </c>
      <c r="G85" s="23">
        <v>1</v>
      </c>
      <c r="H85" s="23">
        <v>75</v>
      </c>
      <c r="I85" s="23">
        <v>29</v>
      </c>
      <c r="J85" s="23">
        <v>0</v>
      </c>
      <c r="K85" s="23">
        <v>0</v>
      </c>
      <c r="L85" s="23">
        <v>0</v>
      </c>
      <c r="M85" s="23">
        <v>0</v>
      </c>
      <c r="N85" s="23">
        <v>1</v>
      </c>
      <c r="O85" s="23">
        <v>0</v>
      </c>
      <c r="P85" s="25">
        <v>32</v>
      </c>
    </row>
    <row r="86" spans="1:16" x14ac:dyDescent="0.25">
      <c r="A86" s="26" t="s">
        <v>468</v>
      </c>
      <c r="B86" s="26" t="s">
        <v>469</v>
      </c>
      <c r="C86" s="12">
        <v>0</v>
      </c>
      <c r="D86" s="12">
        <v>0</v>
      </c>
      <c r="E86" s="27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2">
        <v>0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6" t="s">
        <v>474</v>
      </c>
      <c r="B89" s="26" t="s">
        <v>475</v>
      </c>
      <c r="C89" s="12">
        <v>167</v>
      </c>
      <c r="D89" s="12">
        <v>73</v>
      </c>
      <c r="E89" s="27">
        <v>1.2876712328767099</v>
      </c>
      <c r="F89" s="12">
        <v>1</v>
      </c>
      <c r="G89" s="12">
        <v>1</v>
      </c>
      <c r="H89" s="12">
        <v>8</v>
      </c>
      <c r="I89" s="12">
        <v>3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2.5" x14ac:dyDescent="0.25">
      <c r="A90" s="26" t="s">
        <v>476</v>
      </c>
      <c r="B90" s="26" t="s">
        <v>477</v>
      </c>
      <c r="C90" s="12">
        <v>1</v>
      </c>
      <c r="D90" s="12">
        <v>0</v>
      </c>
      <c r="E90" s="27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6" t="s">
        <v>478</v>
      </c>
      <c r="B91" s="26" t="s">
        <v>479</v>
      </c>
      <c r="C91" s="12">
        <v>8</v>
      </c>
      <c r="D91" s="12">
        <v>7</v>
      </c>
      <c r="E91" s="27">
        <v>0.14285714285714299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21">
        <v>0</v>
      </c>
    </row>
    <row r="92" spans="1:16" x14ac:dyDescent="0.25">
      <c r="A92" s="26" t="s">
        <v>480</v>
      </c>
      <c r="B92" s="26" t="s">
        <v>481</v>
      </c>
      <c r="C92" s="12">
        <v>24</v>
      </c>
      <c r="D92" s="12">
        <v>26</v>
      </c>
      <c r="E92" s="27">
        <v>-7.69230769230769E-2</v>
      </c>
      <c r="F92" s="12">
        <v>1</v>
      </c>
      <c r="G92" s="12">
        <v>0</v>
      </c>
      <c r="H92" s="12">
        <v>12</v>
      </c>
      <c r="I92" s="12">
        <v>12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23</v>
      </c>
    </row>
    <row r="93" spans="1:16" x14ac:dyDescent="0.25">
      <c r="A93" s="26" t="s">
        <v>482</v>
      </c>
      <c r="B93" s="26" t="s">
        <v>483</v>
      </c>
      <c r="C93" s="12">
        <v>3</v>
      </c>
      <c r="D93" s="12">
        <v>4</v>
      </c>
      <c r="E93" s="27">
        <v>-0.25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2</v>
      </c>
    </row>
    <row r="94" spans="1:16" x14ac:dyDescent="0.25">
      <c r="A94" s="26" t="s">
        <v>484</v>
      </c>
      <c r="B94" s="26" t="s">
        <v>485</v>
      </c>
      <c r="C94" s="12">
        <v>105</v>
      </c>
      <c r="D94" s="12">
        <v>124</v>
      </c>
      <c r="E94" s="27">
        <v>-0.15322580645161299</v>
      </c>
      <c r="F94" s="12">
        <v>2</v>
      </c>
      <c r="G94" s="12">
        <v>0</v>
      </c>
      <c r="H94" s="12">
        <v>55</v>
      </c>
      <c r="I94" s="12">
        <v>14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7</v>
      </c>
    </row>
    <row r="95" spans="1:16" ht="22.5" x14ac:dyDescent="0.25">
      <c r="A95" s="26" t="s">
        <v>486</v>
      </c>
      <c r="B95" s="26" t="s">
        <v>487</v>
      </c>
      <c r="C95" s="12">
        <v>0</v>
      </c>
      <c r="D95" s="12">
        <v>1</v>
      </c>
      <c r="E95" s="27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6" t="s">
        <v>488</v>
      </c>
      <c r="B96" s="26" t="s">
        <v>489</v>
      </c>
      <c r="C96" s="12">
        <v>5</v>
      </c>
      <c r="D96" s="12">
        <v>2</v>
      </c>
      <c r="E96" s="27">
        <v>1.5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7" t="s">
        <v>490</v>
      </c>
      <c r="B97" s="198"/>
      <c r="C97" s="23">
        <v>4928</v>
      </c>
      <c r="D97" s="23">
        <v>4497</v>
      </c>
      <c r="E97" s="24">
        <v>9.5841672225928404E-2</v>
      </c>
      <c r="F97" s="23">
        <v>39</v>
      </c>
      <c r="G97" s="23">
        <v>29</v>
      </c>
      <c r="H97" s="23">
        <v>1070</v>
      </c>
      <c r="I97" s="23">
        <v>731</v>
      </c>
      <c r="J97" s="23">
        <v>0</v>
      </c>
      <c r="K97" s="23">
        <v>3</v>
      </c>
      <c r="L97" s="23">
        <v>0</v>
      </c>
      <c r="M97" s="23">
        <v>0</v>
      </c>
      <c r="N97" s="23">
        <v>12</v>
      </c>
      <c r="O97" s="23">
        <v>20</v>
      </c>
      <c r="P97" s="25">
        <v>552</v>
      </c>
    </row>
    <row r="98" spans="1:16" x14ac:dyDescent="0.25">
      <c r="A98" s="26" t="s">
        <v>491</v>
      </c>
      <c r="B98" s="26" t="s">
        <v>492</v>
      </c>
      <c r="C98" s="12">
        <v>1340</v>
      </c>
      <c r="D98" s="12">
        <v>1174</v>
      </c>
      <c r="E98" s="27">
        <v>0.141396933560477</v>
      </c>
      <c r="F98" s="12">
        <v>23</v>
      </c>
      <c r="G98" s="12">
        <v>16</v>
      </c>
      <c r="H98" s="12">
        <v>255</v>
      </c>
      <c r="I98" s="12">
        <v>166</v>
      </c>
      <c r="J98" s="12">
        <v>0</v>
      </c>
      <c r="K98" s="12">
        <v>1</v>
      </c>
      <c r="L98" s="12">
        <v>0</v>
      </c>
      <c r="M98" s="12">
        <v>0</v>
      </c>
      <c r="N98" s="12">
        <v>0</v>
      </c>
      <c r="O98" s="12">
        <v>0</v>
      </c>
      <c r="P98" s="21">
        <v>149</v>
      </c>
    </row>
    <row r="99" spans="1:16" x14ac:dyDescent="0.25">
      <c r="A99" s="26" t="s">
        <v>493</v>
      </c>
      <c r="B99" s="26" t="s">
        <v>494</v>
      </c>
      <c r="C99" s="12">
        <v>279</v>
      </c>
      <c r="D99" s="12">
        <v>273</v>
      </c>
      <c r="E99" s="27">
        <v>2.1978021978022001E-2</v>
      </c>
      <c r="F99" s="12">
        <v>3</v>
      </c>
      <c r="G99" s="12">
        <v>0</v>
      </c>
      <c r="H99" s="12">
        <v>115</v>
      </c>
      <c r="I99" s="12">
        <v>63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12</v>
      </c>
      <c r="P99" s="21">
        <v>55</v>
      </c>
    </row>
    <row r="100" spans="1:16" ht="33.75" x14ac:dyDescent="0.25">
      <c r="A100" s="26" t="s">
        <v>495</v>
      </c>
      <c r="B100" s="26" t="s">
        <v>496</v>
      </c>
      <c r="C100" s="12">
        <v>29</v>
      </c>
      <c r="D100" s="12">
        <v>30</v>
      </c>
      <c r="E100" s="27">
        <v>-3.3333333333333298E-2</v>
      </c>
      <c r="F100" s="12">
        <v>0</v>
      </c>
      <c r="G100" s="12">
        <v>2</v>
      </c>
      <c r="H100" s="12">
        <v>33</v>
      </c>
      <c r="I100" s="12">
        <v>34</v>
      </c>
      <c r="J100" s="12">
        <v>0</v>
      </c>
      <c r="K100" s="12">
        <v>1</v>
      </c>
      <c r="L100" s="12">
        <v>0</v>
      </c>
      <c r="M100" s="12">
        <v>0</v>
      </c>
      <c r="N100" s="12">
        <v>0</v>
      </c>
      <c r="O100" s="12">
        <v>0</v>
      </c>
      <c r="P100" s="21">
        <v>64</v>
      </c>
    </row>
    <row r="101" spans="1:16" ht="22.5" x14ac:dyDescent="0.25">
      <c r="A101" s="26" t="s">
        <v>497</v>
      </c>
      <c r="B101" s="26" t="s">
        <v>498</v>
      </c>
      <c r="C101" s="12">
        <v>177</v>
      </c>
      <c r="D101" s="12">
        <v>161</v>
      </c>
      <c r="E101" s="27">
        <v>9.9378881987577605E-2</v>
      </c>
      <c r="F101" s="12">
        <v>2</v>
      </c>
      <c r="G101" s="12">
        <v>1</v>
      </c>
      <c r="H101" s="12">
        <v>78</v>
      </c>
      <c r="I101" s="12">
        <v>57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8</v>
      </c>
      <c r="P101" s="21">
        <v>37</v>
      </c>
    </row>
    <row r="102" spans="1:16" x14ac:dyDescent="0.25">
      <c r="A102" s="26" t="s">
        <v>499</v>
      </c>
      <c r="B102" s="26" t="s">
        <v>500</v>
      </c>
      <c r="C102" s="12">
        <v>47</v>
      </c>
      <c r="D102" s="12">
        <v>32</v>
      </c>
      <c r="E102" s="27">
        <v>0.46875</v>
      </c>
      <c r="F102" s="12">
        <v>0</v>
      </c>
      <c r="G102" s="12">
        <v>0</v>
      </c>
      <c r="H102" s="12">
        <v>13</v>
      </c>
      <c r="I102" s="12">
        <v>11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5</v>
      </c>
    </row>
    <row r="103" spans="1:16" ht="22.5" x14ac:dyDescent="0.25">
      <c r="A103" s="26" t="s">
        <v>501</v>
      </c>
      <c r="B103" s="26" t="s">
        <v>502</v>
      </c>
      <c r="C103" s="12">
        <v>31</v>
      </c>
      <c r="D103" s="12">
        <v>34</v>
      </c>
      <c r="E103" s="27">
        <v>-8.8235294117647106E-2</v>
      </c>
      <c r="F103" s="12">
        <v>0</v>
      </c>
      <c r="G103" s="12">
        <v>0</v>
      </c>
      <c r="H103" s="12">
        <v>9</v>
      </c>
      <c r="I103" s="12">
        <v>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5</v>
      </c>
    </row>
    <row r="104" spans="1:16" x14ac:dyDescent="0.25">
      <c r="A104" s="26" t="s">
        <v>503</v>
      </c>
      <c r="B104" s="26" t="s">
        <v>504</v>
      </c>
      <c r="C104" s="12">
        <v>152</v>
      </c>
      <c r="D104" s="12">
        <v>142</v>
      </c>
      <c r="E104" s="27">
        <v>7.0422535211267595E-2</v>
      </c>
      <c r="F104" s="12">
        <v>0</v>
      </c>
      <c r="G104" s="12">
        <v>0</v>
      </c>
      <c r="H104" s="12">
        <v>3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1</v>
      </c>
    </row>
    <row r="105" spans="1:16" x14ac:dyDescent="0.25">
      <c r="A105" s="26" t="s">
        <v>505</v>
      </c>
      <c r="B105" s="26" t="s">
        <v>506</v>
      </c>
      <c r="C105" s="12">
        <v>1833</v>
      </c>
      <c r="D105" s="12">
        <v>1738</v>
      </c>
      <c r="E105" s="27">
        <v>5.4660529344073602E-2</v>
      </c>
      <c r="F105" s="12">
        <v>7</v>
      </c>
      <c r="G105" s="12">
        <v>1</v>
      </c>
      <c r="H105" s="12">
        <v>446</v>
      </c>
      <c r="I105" s="12">
        <v>270</v>
      </c>
      <c r="J105" s="12">
        <v>0</v>
      </c>
      <c r="K105" s="12">
        <v>0</v>
      </c>
      <c r="L105" s="12">
        <v>0</v>
      </c>
      <c r="M105" s="12">
        <v>0</v>
      </c>
      <c r="N105" s="12">
        <v>9</v>
      </c>
      <c r="O105" s="12">
        <v>0</v>
      </c>
      <c r="P105" s="21">
        <v>141</v>
      </c>
    </row>
    <row r="106" spans="1:16" ht="22.5" x14ac:dyDescent="0.25">
      <c r="A106" s="26" t="s">
        <v>507</v>
      </c>
      <c r="B106" s="26" t="s">
        <v>508</v>
      </c>
      <c r="C106" s="12">
        <v>290</v>
      </c>
      <c r="D106" s="12">
        <v>302</v>
      </c>
      <c r="E106" s="27">
        <v>-3.9735099337748297E-2</v>
      </c>
      <c r="F106" s="12">
        <v>2</v>
      </c>
      <c r="G106" s="12">
        <v>1</v>
      </c>
      <c r="H106" s="12">
        <v>61</v>
      </c>
      <c r="I106" s="12">
        <v>37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  <c r="P106" s="21">
        <v>25</v>
      </c>
    </row>
    <row r="107" spans="1:16" ht="22.5" x14ac:dyDescent="0.25">
      <c r="A107" s="26" t="s">
        <v>509</v>
      </c>
      <c r="B107" s="26" t="s">
        <v>510</v>
      </c>
      <c r="C107" s="12">
        <v>17</v>
      </c>
      <c r="D107" s="12">
        <v>16</v>
      </c>
      <c r="E107" s="27">
        <v>6.25E-2</v>
      </c>
      <c r="F107" s="12">
        <v>0</v>
      </c>
      <c r="G107" s="12">
        <v>0</v>
      </c>
      <c r="H107" s="12">
        <v>0</v>
      </c>
      <c r="I107" s="12">
        <v>3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1</v>
      </c>
    </row>
    <row r="108" spans="1:16" x14ac:dyDescent="0.25">
      <c r="A108" s="26" t="s">
        <v>511</v>
      </c>
      <c r="B108" s="26" t="s">
        <v>512</v>
      </c>
      <c r="C108" s="12">
        <v>3</v>
      </c>
      <c r="D108" s="12">
        <v>4</v>
      </c>
      <c r="E108" s="27">
        <v>-0.25</v>
      </c>
      <c r="F108" s="12">
        <v>0</v>
      </c>
      <c r="G108" s="12">
        <v>0</v>
      </c>
      <c r="H108" s="12">
        <v>0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2</v>
      </c>
    </row>
    <row r="109" spans="1:16" x14ac:dyDescent="0.25">
      <c r="A109" s="26" t="s">
        <v>513</v>
      </c>
      <c r="B109" s="26" t="s">
        <v>514</v>
      </c>
      <c r="C109" s="12">
        <v>2</v>
      </c>
      <c r="D109" s="12">
        <v>1</v>
      </c>
      <c r="E109" s="27">
        <v>1</v>
      </c>
      <c r="F109" s="12">
        <v>0</v>
      </c>
      <c r="G109" s="12">
        <v>0</v>
      </c>
      <c r="H109" s="12">
        <v>2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1</v>
      </c>
    </row>
    <row r="110" spans="1:16" ht="22.5" x14ac:dyDescent="0.25">
      <c r="A110" s="26" t="s">
        <v>515</v>
      </c>
      <c r="B110" s="26" t="s">
        <v>516</v>
      </c>
      <c r="C110" s="12">
        <v>0</v>
      </c>
      <c r="D110" s="12">
        <v>0</v>
      </c>
      <c r="E110" s="27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2">
        <v>663</v>
      </c>
      <c r="D111" s="12">
        <v>544</v>
      </c>
      <c r="E111" s="27">
        <v>0.21875</v>
      </c>
      <c r="F111" s="12">
        <v>2</v>
      </c>
      <c r="G111" s="12">
        <v>8</v>
      </c>
      <c r="H111" s="12">
        <v>38</v>
      </c>
      <c r="I111" s="12">
        <v>58</v>
      </c>
      <c r="J111" s="12">
        <v>0</v>
      </c>
      <c r="K111" s="12">
        <v>1</v>
      </c>
      <c r="L111" s="12">
        <v>0</v>
      </c>
      <c r="M111" s="12">
        <v>0</v>
      </c>
      <c r="N111" s="12">
        <v>0</v>
      </c>
      <c r="O111" s="12">
        <v>0</v>
      </c>
      <c r="P111" s="21">
        <v>51</v>
      </c>
    </row>
    <row r="112" spans="1:16" ht="22.5" x14ac:dyDescent="0.25">
      <c r="A112" s="26" t="s">
        <v>519</v>
      </c>
      <c r="B112" s="26" t="s">
        <v>520</v>
      </c>
      <c r="C112" s="12">
        <v>0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2">
        <v>0</v>
      </c>
      <c r="D113" s="12">
        <v>0</v>
      </c>
      <c r="E113" s="27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6" t="s">
        <v>523</v>
      </c>
      <c r="B114" s="26" t="s">
        <v>524</v>
      </c>
      <c r="C114" s="12">
        <v>13</v>
      </c>
      <c r="D114" s="12">
        <v>21</v>
      </c>
      <c r="E114" s="27">
        <v>-0.38095238095238099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2">
        <v>6</v>
      </c>
      <c r="D115" s="12">
        <v>3</v>
      </c>
      <c r="E115" s="27">
        <v>1</v>
      </c>
      <c r="F115" s="12">
        <v>0</v>
      </c>
      <c r="G115" s="12">
        <v>0</v>
      </c>
      <c r="H115" s="12">
        <v>3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2.5" x14ac:dyDescent="0.25">
      <c r="A116" s="26" t="s">
        <v>527</v>
      </c>
      <c r="B116" s="26" t="s">
        <v>528</v>
      </c>
      <c r="C116" s="12">
        <v>5</v>
      </c>
      <c r="D116" s="12">
        <v>4</v>
      </c>
      <c r="E116" s="27">
        <v>0.25</v>
      </c>
      <c r="F116" s="12">
        <v>0</v>
      </c>
      <c r="G116" s="12">
        <v>0</v>
      </c>
      <c r="H116" s="12">
        <v>3</v>
      </c>
      <c r="I116" s="12">
        <v>2</v>
      </c>
      <c r="J116" s="12">
        <v>0</v>
      </c>
      <c r="K116" s="12">
        <v>0</v>
      </c>
      <c r="L116" s="12">
        <v>0</v>
      </c>
      <c r="M116" s="12">
        <v>0</v>
      </c>
      <c r="N116" s="12">
        <v>1</v>
      </c>
      <c r="O116" s="12">
        <v>0</v>
      </c>
      <c r="P116" s="21">
        <v>1</v>
      </c>
    </row>
    <row r="117" spans="1:16" ht="22.5" x14ac:dyDescent="0.25">
      <c r="A117" s="26" t="s">
        <v>529</v>
      </c>
      <c r="B117" s="26" t="s">
        <v>530</v>
      </c>
      <c r="C117" s="12">
        <v>1</v>
      </c>
      <c r="D117" s="12">
        <v>1</v>
      </c>
      <c r="E117" s="27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1</v>
      </c>
    </row>
    <row r="118" spans="1:16" ht="22.5" x14ac:dyDescent="0.25">
      <c r="A118" s="26" t="s">
        <v>531</v>
      </c>
      <c r="B118" s="26" t="s">
        <v>532</v>
      </c>
      <c r="C118" s="12">
        <v>18</v>
      </c>
      <c r="D118" s="12">
        <v>0</v>
      </c>
      <c r="E118" s="27">
        <v>0</v>
      </c>
      <c r="F118" s="12">
        <v>0</v>
      </c>
      <c r="G118" s="12">
        <v>0</v>
      </c>
      <c r="H118" s="12">
        <v>2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2.5" x14ac:dyDescent="0.25">
      <c r="A119" s="26" t="s">
        <v>533</v>
      </c>
      <c r="B119" s="26" t="s">
        <v>534</v>
      </c>
      <c r="C119" s="12">
        <v>0</v>
      </c>
      <c r="D119" s="12">
        <v>0</v>
      </c>
      <c r="E119" s="27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2">
        <v>1</v>
      </c>
      <c r="D120" s="12">
        <v>3</v>
      </c>
      <c r="E120" s="27">
        <v>-0.66666666666666696</v>
      </c>
      <c r="F120" s="12">
        <v>0</v>
      </c>
      <c r="G120" s="12">
        <v>0</v>
      </c>
      <c r="H120" s="12">
        <v>1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ht="22.5" x14ac:dyDescent="0.25">
      <c r="A121" s="26" t="s">
        <v>537</v>
      </c>
      <c r="B121" s="26" t="s">
        <v>538</v>
      </c>
      <c r="C121" s="12">
        <v>7</v>
      </c>
      <c r="D121" s="12">
        <v>3</v>
      </c>
      <c r="E121" s="27">
        <v>1.3333333333333299</v>
      </c>
      <c r="F121" s="12">
        <v>0</v>
      </c>
      <c r="G121" s="12">
        <v>0</v>
      </c>
      <c r="H121" s="12">
        <v>3</v>
      </c>
      <c r="I121" s="12">
        <v>7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7</v>
      </c>
    </row>
    <row r="122" spans="1:16" x14ac:dyDescent="0.25">
      <c r="A122" s="26" t="s">
        <v>539</v>
      </c>
      <c r="B122" s="26" t="s">
        <v>540</v>
      </c>
      <c r="C122" s="12">
        <v>5</v>
      </c>
      <c r="D122" s="12">
        <v>6</v>
      </c>
      <c r="E122" s="27">
        <v>-0.16666666666666699</v>
      </c>
      <c r="F122" s="12">
        <v>0</v>
      </c>
      <c r="G122" s="12">
        <v>0</v>
      </c>
      <c r="H122" s="12">
        <v>2</v>
      </c>
      <c r="I122" s="12">
        <v>7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21">
        <v>6</v>
      </c>
    </row>
    <row r="123" spans="1:16" x14ac:dyDescent="0.25">
      <c r="A123" s="26" t="s">
        <v>541</v>
      </c>
      <c r="B123" s="26" t="s">
        <v>542</v>
      </c>
      <c r="C123" s="12">
        <v>0</v>
      </c>
      <c r="D123" s="12">
        <v>0</v>
      </c>
      <c r="E123" s="27">
        <v>0</v>
      </c>
      <c r="F123" s="12">
        <v>0</v>
      </c>
      <c r="G123" s="12">
        <v>0</v>
      </c>
      <c r="H123" s="12">
        <v>2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6" t="s">
        <v>543</v>
      </c>
      <c r="B124" s="26" t="s">
        <v>544</v>
      </c>
      <c r="C124" s="12">
        <v>0</v>
      </c>
      <c r="D124" s="12">
        <v>1</v>
      </c>
      <c r="E124" s="27">
        <v>-1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2">
        <v>9</v>
      </c>
      <c r="D126" s="12">
        <v>4</v>
      </c>
      <c r="E126" s="27">
        <v>1.25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0</v>
      </c>
    </row>
    <row r="127" spans="1:16" ht="22.5" x14ac:dyDescent="0.25">
      <c r="A127" s="26" t="s">
        <v>549</v>
      </c>
      <c r="B127" s="26" t="s">
        <v>550</v>
      </c>
      <c r="C127" s="12">
        <v>0</v>
      </c>
      <c r="D127" s="12">
        <v>0</v>
      </c>
      <c r="E127" s="27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2">
        <v>0</v>
      </c>
      <c r="D128" s="12">
        <v>0</v>
      </c>
      <c r="E128" s="27">
        <v>0</v>
      </c>
      <c r="F128" s="12">
        <v>0</v>
      </c>
      <c r="G128" s="12">
        <v>0</v>
      </c>
      <c r="H128" s="12">
        <v>0</v>
      </c>
      <c r="I128" s="12">
        <v>2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2.5" x14ac:dyDescent="0.25">
      <c r="A129" s="26" t="s">
        <v>553</v>
      </c>
      <c r="B129" s="26" t="s">
        <v>554</v>
      </c>
      <c r="C129" s="12">
        <v>0</v>
      </c>
      <c r="D129" s="12">
        <v>0</v>
      </c>
      <c r="E129" s="27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6" t="s">
        <v>555</v>
      </c>
      <c r="B130" s="26" t="s">
        <v>556</v>
      </c>
      <c r="C130" s="12">
        <v>0</v>
      </c>
      <c r="D130" s="12">
        <v>0</v>
      </c>
      <c r="E130" s="27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97" t="s">
        <v>557</v>
      </c>
      <c r="B131" s="198"/>
      <c r="C131" s="23">
        <v>4</v>
      </c>
      <c r="D131" s="23">
        <v>9</v>
      </c>
      <c r="E131" s="24">
        <v>-0.55555555555555503</v>
      </c>
      <c r="F131" s="23">
        <v>1</v>
      </c>
      <c r="G131" s="23">
        <v>0</v>
      </c>
      <c r="H131" s="23">
        <v>8</v>
      </c>
      <c r="I131" s="23">
        <v>1</v>
      </c>
      <c r="J131" s="23">
        <v>0</v>
      </c>
      <c r="K131" s="23">
        <v>0</v>
      </c>
      <c r="L131" s="23">
        <v>0</v>
      </c>
      <c r="M131" s="23">
        <v>0</v>
      </c>
      <c r="N131" s="23">
        <v>1</v>
      </c>
      <c r="O131" s="23">
        <v>0</v>
      </c>
      <c r="P131" s="25">
        <v>3</v>
      </c>
    </row>
    <row r="132" spans="1:16" x14ac:dyDescent="0.25">
      <c r="A132" s="26" t="s">
        <v>558</v>
      </c>
      <c r="B132" s="26" t="s">
        <v>559</v>
      </c>
      <c r="C132" s="12">
        <v>1</v>
      </c>
      <c r="D132" s="12">
        <v>0</v>
      </c>
      <c r="E132" s="27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0</v>
      </c>
    </row>
    <row r="133" spans="1:16" x14ac:dyDescent="0.25">
      <c r="A133" s="26" t="s">
        <v>560</v>
      </c>
      <c r="B133" s="26" t="s">
        <v>561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2">
        <v>2</v>
      </c>
      <c r="D134" s="12">
        <v>8</v>
      </c>
      <c r="E134" s="27">
        <v>-0.75</v>
      </c>
      <c r="F134" s="12">
        <v>1</v>
      </c>
      <c r="G134" s="12">
        <v>0</v>
      </c>
      <c r="H134" s="12">
        <v>7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1">
        <v>2</v>
      </c>
    </row>
    <row r="135" spans="1:16" x14ac:dyDescent="0.25">
      <c r="A135" s="26" t="s">
        <v>564</v>
      </c>
      <c r="B135" s="26" t="s">
        <v>565</v>
      </c>
      <c r="C135" s="12">
        <v>1</v>
      </c>
      <c r="D135" s="12">
        <v>1</v>
      </c>
      <c r="E135" s="27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1</v>
      </c>
    </row>
    <row r="136" spans="1:16" x14ac:dyDescent="0.25">
      <c r="A136" s="26" t="s">
        <v>566</v>
      </c>
      <c r="B136" s="26" t="s">
        <v>567</v>
      </c>
      <c r="C136" s="12">
        <v>0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7" t="s">
        <v>568</v>
      </c>
      <c r="B137" s="198"/>
      <c r="C137" s="23">
        <v>63</v>
      </c>
      <c r="D137" s="23">
        <v>59</v>
      </c>
      <c r="E137" s="24">
        <v>6.7796610169491497E-2</v>
      </c>
      <c r="F137" s="23">
        <v>0</v>
      </c>
      <c r="G137" s="23">
        <v>0</v>
      </c>
      <c r="H137" s="23">
        <v>14</v>
      </c>
      <c r="I137" s="23">
        <v>10</v>
      </c>
      <c r="J137" s="23">
        <v>0</v>
      </c>
      <c r="K137" s="23">
        <v>0</v>
      </c>
      <c r="L137" s="23">
        <v>0</v>
      </c>
      <c r="M137" s="23">
        <v>0</v>
      </c>
      <c r="N137" s="23">
        <v>1</v>
      </c>
      <c r="O137" s="23">
        <v>0</v>
      </c>
      <c r="P137" s="25">
        <v>10</v>
      </c>
    </row>
    <row r="138" spans="1:16" ht="22.5" x14ac:dyDescent="0.25">
      <c r="A138" s="26" t="s">
        <v>569</v>
      </c>
      <c r="B138" s="26" t="s">
        <v>570</v>
      </c>
      <c r="C138" s="12">
        <v>26</v>
      </c>
      <c r="D138" s="12">
        <v>9</v>
      </c>
      <c r="E138" s="27">
        <v>1.8888888888888899</v>
      </c>
      <c r="F138" s="12">
        <v>0</v>
      </c>
      <c r="G138" s="12">
        <v>0</v>
      </c>
      <c r="H138" s="12">
        <v>3</v>
      </c>
      <c r="I138" s="12">
        <v>3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1">
        <v>1</v>
      </c>
    </row>
    <row r="139" spans="1:16" x14ac:dyDescent="0.25">
      <c r="A139" s="26" t="s">
        <v>571</v>
      </c>
      <c r="B139" s="26" t="s">
        <v>572</v>
      </c>
      <c r="C139" s="12">
        <v>2</v>
      </c>
      <c r="D139" s="12">
        <v>0</v>
      </c>
      <c r="E139" s="27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2">
        <v>0</v>
      </c>
      <c r="D140" s="12">
        <v>1</v>
      </c>
      <c r="E140" s="27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6" t="s">
        <v>575</v>
      </c>
      <c r="B141" s="26" t="s">
        <v>576</v>
      </c>
      <c r="C141" s="12">
        <v>1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2">
        <v>25</v>
      </c>
      <c r="D142" s="12">
        <v>36</v>
      </c>
      <c r="E142" s="27">
        <v>-0.30555555555555503</v>
      </c>
      <c r="F142" s="12">
        <v>0</v>
      </c>
      <c r="G142" s="12">
        <v>0</v>
      </c>
      <c r="H142" s="12">
        <v>10</v>
      </c>
      <c r="I142" s="12">
        <v>6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1">
        <v>7</v>
      </c>
    </row>
    <row r="143" spans="1:16" ht="22.5" x14ac:dyDescent="0.25">
      <c r="A143" s="26" t="s">
        <v>579</v>
      </c>
      <c r="B143" s="26" t="s">
        <v>580</v>
      </c>
      <c r="C143" s="12">
        <v>9</v>
      </c>
      <c r="D143" s="12">
        <v>13</v>
      </c>
      <c r="E143" s="27">
        <v>-0.30769230769230799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2</v>
      </c>
    </row>
    <row r="144" spans="1:16" x14ac:dyDescent="0.25">
      <c r="A144" s="197" t="s">
        <v>581</v>
      </c>
      <c r="B144" s="198"/>
      <c r="C144" s="23">
        <v>4</v>
      </c>
      <c r="D144" s="23">
        <v>6</v>
      </c>
      <c r="E144" s="24">
        <v>-0.33333333333333298</v>
      </c>
      <c r="F144" s="23">
        <v>0</v>
      </c>
      <c r="G144" s="23">
        <v>0</v>
      </c>
      <c r="H144" s="23">
        <v>1</v>
      </c>
      <c r="I144" s="23">
        <v>1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0</v>
      </c>
    </row>
    <row r="145" spans="1:16" ht="22.5" x14ac:dyDescent="0.25">
      <c r="A145" s="26" t="s">
        <v>582</v>
      </c>
      <c r="B145" s="26" t="s">
        <v>583</v>
      </c>
      <c r="C145" s="12">
        <v>2</v>
      </c>
      <c r="D145" s="12">
        <v>1</v>
      </c>
      <c r="E145" s="27">
        <v>1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ht="22.5" x14ac:dyDescent="0.25">
      <c r="A146" s="26" t="s">
        <v>584</v>
      </c>
      <c r="B146" s="26" t="s">
        <v>585</v>
      </c>
      <c r="C146" s="12">
        <v>2</v>
      </c>
      <c r="D146" s="12">
        <v>5</v>
      </c>
      <c r="E146" s="27">
        <v>-0.6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197" t="s">
        <v>586</v>
      </c>
      <c r="B147" s="198"/>
      <c r="C147" s="23">
        <v>54</v>
      </c>
      <c r="D147" s="23">
        <v>57</v>
      </c>
      <c r="E147" s="24">
        <v>-5.2631578947368397E-2</v>
      </c>
      <c r="F147" s="23">
        <v>2</v>
      </c>
      <c r="G147" s="23">
        <v>1</v>
      </c>
      <c r="H147" s="23">
        <v>10</v>
      </c>
      <c r="I147" s="23">
        <v>5</v>
      </c>
      <c r="J147" s="23">
        <v>0</v>
      </c>
      <c r="K147" s="23">
        <v>0</v>
      </c>
      <c r="L147" s="23">
        <v>0</v>
      </c>
      <c r="M147" s="23">
        <v>0</v>
      </c>
      <c r="N147" s="23">
        <v>6</v>
      </c>
      <c r="O147" s="23">
        <v>0</v>
      </c>
      <c r="P147" s="25">
        <v>5</v>
      </c>
    </row>
    <row r="148" spans="1:16" ht="22.5" x14ac:dyDescent="0.25">
      <c r="A148" s="26" t="s">
        <v>587</v>
      </c>
      <c r="B148" s="26" t="s">
        <v>588</v>
      </c>
      <c r="C148" s="12">
        <v>9</v>
      </c>
      <c r="D148" s="12">
        <v>3</v>
      </c>
      <c r="E148" s="27">
        <v>2</v>
      </c>
      <c r="F148" s="12">
        <v>0</v>
      </c>
      <c r="G148" s="12">
        <v>0</v>
      </c>
      <c r="H148" s="12">
        <v>2</v>
      </c>
      <c r="I148" s="12">
        <v>1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1">
        <v>0</v>
      </c>
    </row>
    <row r="149" spans="1:16" x14ac:dyDescent="0.25">
      <c r="A149" s="26" t="s">
        <v>589</v>
      </c>
      <c r="B149" s="26" t="s">
        <v>590</v>
      </c>
      <c r="C149" s="12">
        <v>3</v>
      </c>
      <c r="D149" s="12">
        <v>1</v>
      </c>
      <c r="E149" s="27">
        <v>2</v>
      </c>
      <c r="F149" s="12">
        <v>0</v>
      </c>
      <c r="G149" s="12">
        <v>0</v>
      </c>
      <c r="H149" s="12">
        <v>2</v>
      </c>
      <c r="I149" s="12">
        <v>2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1">
        <v>0</v>
      </c>
    </row>
    <row r="150" spans="1:16" ht="22.5" x14ac:dyDescent="0.25">
      <c r="A150" s="26" t="s">
        <v>591</v>
      </c>
      <c r="B150" s="26" t="s">
        <v>592</v>
      </c>
      <c r="C150" s="12">
        <v>0</v>
      </c>
      <c r="D150" s="12">
        <v>0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2">
        <v>8</v>
      </c>
      <c r="D151" s="12">
        <v>12</v>
      </c>
      <c r="E151" s="27">
        <v>-0.33333333333333298</v>
      </c>
      <c r="F151" s="12">
        <v>0</v>
      </c>
      <c r="G151" s="12">
        <v>0</v>
      </c>
      <c r="H151" s="12">
        <v>3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21">
        <v>0</v>
      </c>
    </row>
    <row r="152" spans="1:16" ht="33.75" x14ac:dyDescent="0.25">
      <c r="A152" s="26" t="s">
        <v>595</v>
      </c>
      <c r="B152" s="26" t="s">
        <v>596</v>
      </c>
      <c r="C152" s="12">
        <v>3</v>
      </c>
      <c r="D152" s="12">
        <v>0</v>
      </c>
      <c r="E152" s="27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2">
        <v>1</v>
      </c>
      <c r="D153" s="12">
        <v>1</v>
      </c>
      <c r="E153" s="27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2">
        <v>6</v>
      </c>
      <c r="D154" s="12">
        <v>7</v>
      </c>
      <c r="E154" s="27">
        <v>-0.14285714285714299</v>
      </c>
      <c r="F154" s="12">
        <v>2</v>
      </c>
      <c r="G154" s="12">
        <v>1</v>
      </c>
      <c r="H154" s="12">
        <v>1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21">
        <v>2</v>
      </c>
    </row>
    <row r="155" spans="1:16" ht="22.5" x14ac:dyDescent="0.25">
      <c r="A155" s="26" t="s">
        <v>601</v>
      </c>
      <c r="B155" s="26" t="s">
        <v>602</v>
      </c>
      <c r="C155" s="12">
        <v>24</v>
      </c>
      <c r="D155" s="12">
        <v>33</v>
      </c>
      <c r="E155" s="27">
        <v>-0.27272727272727298</v>
      </c>
      <c r="F155" s="12">
        <v>0</v>
      </c>
      <c r="G155" s="12">
        <v>0</v>
      </c>
      <c r="H155" s="12">
        <v>2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21">
        <v>3</v>
      </c>
    </row>
    <row r="156" spans="1:16" x14ac:dyDescent="0.25">
      <c r="A156" s="197" t="s">
        <v>603</v>
      </c>
      <c r="B156" s="198"/>
      <c r="C156" s="23">
        <v>42</v>
      </c>
      <c r="D156" s="23">
        <v>31</v>
      </c>
      <c r="E156" s="24">
        <v>0.35483870967741898</v>
      </c>
      <c r="F156" s="23">
        <v>0</v>
      </c>
      <c r="G156" s="23">
        <v>0</v>
      </c>
      <c r="H156" s="23">
        <v>1</v>
      </c>
      <c r="I156" s="23">
        <v>0</v>
      </c>
      <c r="J156" s="23">
        <v>1</v>
      </c>
      <c r="K156" s="23">
        <v>1</v>
      </c>
      <c r="L156" s="23">
        <v>0</v>
      </c>
      <c r="M156" s="23">
        <v>0</v>
      </c>
      <c r="N156" s="23">
        <v>0</v>
      </c>
      <c r="O156" s="23">
        <v>2</v>
      </c>
      <c r="P156" s="25">
        <v>1</v>
      </c>
    </row>
    <row r="157" spans="1:16" ht="22.5" x14ac:dyDescent="0.2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6" t="s">
        <v>606</v>
      </c>
      <c r="B158" s="26" t="s">
        <v>607</v>
      </c>
      <c r="C158" s="12">
        <v>0</v>
      </c>
      <c r="D158" s="12">
        <v>1</v>
      </c>
      <c r="E158" s="27">
        <v>-1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6" t="s">
        <v>610</v>
      </c>
      <c r="B160" s="26" t="s">
        <v>611</v>
      </c>
      <c r="C160" s="12">
        <v>0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6" t="s">
        <v>612</v>
      </c>
      <c r="B161" s="26" t="s">
        <v>613</v>
      </c>
      <c r="C161" s="12">
        <v>3</v>
      </c>
      <c r="D161" s="12">
        <v>3</v>
      </c>
      <c r="E161" s="27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2</v>
      </c>
      <c r="P161" s="21">
        <v>0</v>
      </c>
    </row>
    <row r="162" spans="1:16" x14ac:dyDescent="0.25">
      <c r="A162" s="26" t="s">
        <v>614</v>
      </c>
      <c r="B162" s="26" t="s">
        <v>615</v>
      </c>
      <c r="C162" s="12">
        <v>8</v>
      </c>
      <c r="D162" s="12">
        <v>10</v>
      </c>
      <c r="E162" s="27">
        <v>-0.2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0</v>
      </c>
    </row>
    <row r="163" spans="1:16" ht="22.5" x14ac:dyDescent="0.25">
      <c r="A163" s="26" t="s">
        <v>616</v>
      </c>
      <c r="B163" s="26" t="s">
        <v>617</v>
      </c>
      <c r="C163" s="12">
        <v>1</v>
      </c>
      <c r="D163" s="12">
        <v>0</v>
      </c>
      <c r="E163" s="27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2">
        <v>6</v>
      </c>
      <c r="D164" s="12">
        <v>4</v>
      </c>
      <c r="E164" s="27">
        <v>0.5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2">
        <v>24</v>
      </c>
      <c r="D165" s="12">
        <v>13</v>
      </c>
      <c r="E165" s="27">
        <v>0.84615384615384603</v>
      </c>
      <c r="F165" s="12">
        <v>0</v>
      </c>
      <c r="G165" s="12">
        <v>0</v>
      </c>
      <c r="H165" s="12">
        <v>0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1</v>
      </c>
    </row>
    <row r="166" spans="1:16" x14ac:dyDescent="0.25">
      <c r="A166" s="197" t="s">
        <v>622</v>
      </c>
      <c r="B166" s="198"/>
      <c r="C166" s="23">
        <v>137</v>
      </c>
      <c r="D166" s="23">
        <v>98</v>
      </c>
      <c r="E166" s="24">
        <v>0.397959183673469</v>
      </c>
      <c r="F166" s="23">
        <v>0</v>
      </c>
      <c r="G166" s="23">
        <v>0</v>
      </c>
      <c r="H166" s="23">
        <v>61</v>
      </c>
      <c r="I166" s="23">
        <v>43</v>
      </c>
      <c r="J166" s="23">
        <v>0</v>
      </c>
      <c r="K166" s="23">
        <v>1</v>
      </c>
      <c r="L166" s="23">
        <v>0</v>
      </c>
      <c r="M166" s="23">
        <v>0</v>
      </c>
      <c r="N166" s="23">
        <v>0</v>
      </c>
      <c r="O166" s="23">
        <v>19</v>
      </c>
      <c r="P166" s="25">
        <v>40</v>
      </c>
    </row>
    <row r="167" spans="1:16" ht="22.5" x14ac:dyDescent="0.25">
      <c r="A167" s="26" t="s">
        <v>623</v>
      </c>
      <c r="B167" s="26" t="s">
        <v>624</v>
      </c>
      <c r="C167" s="12">
        <v>36</v>
      </c>
      <c r="D167" s="12">
        <v>0</v>
      </c>
      <c r="E167" s="27">
        <v>0</v>
      </c>
      <c r="F167" s="12">
        <v>0</v>
      </c>
      <c r="G167" s="12">
        <v>0</v>
      </c>
      <c r="H167" s="12">
        <v>3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3</v>
      </c>
      <c r="P167" s="21">
        <v>16</v>
      </c>
    </row>
    <row r="168" spans="1:16" ht="22.5" x14ac:dyDescent="0.25">
      <c r="A168" s="26" t="s">
        <v>625</v>
      </c>
      <c r="B168" s="26" t="s">
        <v>626</v>
      </c>
      <c r="C168" s="12">
        <v>0</v>
      </c>
      <c r="D168" s="12">
        <v>1</v>
      </c>
      <c r="E168" s="27">
        <v>-1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2">
        <v>0</v>
      </c>
      <c r="D169" s="12">
        <v>0</v>
      </c>
      <c r="E169" s="27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2.5" x14ac:dyDescent="0.25">
      <c r="A170" s="26" t="s">
        <v>629</v>
      </c>
      <c r="B170" s="26" t="s">
        <v>630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2">
        <v>0</v>
      </c>
      <c r="D171" s="12">
        <v>1</v>
      </c>
      <c r="E171" s="27">
        <v>-1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2">
        <v>44</v>
      </c>
      <c r="D173" s="12">
        <v>43</v>
      </c>
      <c r="E173" s="27">
        <v>2.32558139534884E-2</v>
      </c>
      <c r="F173" s="12">
        <v>0</v>
      </c>
      <c r="G173" s="12">
        <v>0</v>
      </c>
      <c r="H173" s="12">
        <v>34</v>
      </c>
      <c r="I173" s="12">
        <v>24</v>
      </c>
      <c r="J173" s="12">
        <v>0</v>
      </c>
      <c r="K173" s="12">
        <v>1</v>
      </c>
      <c r="L173" s="12">
        <v>0</v>
      </c>
      <c r="M173" s="12">
        <v>0</v>
      </c>
      <c r="N173" s="12">
        <v>0</v>
      </c>
      <c r="O173" s="12">
        <v>14</v>
      </c>
      <c r="P173" s="21">
        <v>10</v>
      </c>
    </row>
    <row r="174" spans="1:16" ht="22.5" x14ac:dyDescent="0.25">
      <c r="A174" s="26" t="s">
        <v>637</v>
      </c>
      <c r="B174" s="26" t="s">
        <v>638</v>
      </c>
      <c r="C174" s="12">
        <v>41</v>
      </c>
      <c r="D174" s="12">
        <v>49</v>
      </c>
      <c r="E174" s="27">
        <v>-0.16326530612244899</v>
      </c>
      <c r="F174" s="12">
        <v>0</v>
      </c>
      <c r="G174" s="12">
        <v>0</v>
      </c>
      <c r="H174" s="12">
        <v>19</v>
      </c>
      <c r="I174" s="12">
        <v>18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1">
        <v>11</v>
      </c>
    </row>
    <row r="175" spans="1:16" x14ac:dyDescent="0.25">
      <c r="A175" s="26" t="s">
        <v>639</v>
      </c>
      <c r="B175" s="26" t="s">
        <v>640</v>
      </c>
      <c r="C175" s="12">
        <v>16</v>
      </c>
      <c r="D175" s="12">
        <v>4</v>
      </c>
      <c r="E175" s="27">
        <v>3</v>
      </c>
      <c r="F175" s="12">
        <v>0</v>
      </c>
      <c r="G175" s="12">
        <v>0</v>
      </c>
      <c r="H175" s="12">
        <v>5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2</v>
      </c>
      <c r="P175" s="21">
        <v>3</v>
      </c>
    </row>
    <row r="176" spans="1:16" ht="22.5" x14ac:dyDescent="0.25">
      <c r="A176" s="26" t="s">
        <v>641</v>
      </c>
      <c r="B176" s="26" t="s">
        <v>642</v>
      </c>
      <c r="C176" s="12">
        <v>0</v>
      </c>
      <c r="D176" s="12">
        <v>0</v>
      </c>
      <c r="E176" s="27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6" t="s">
        <v>643</v>
      </c>
      <c r="B177" s="26" t="s">
        <v>644</v>
      </c>
      <c r="C177" s="12">
        <v>0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97" t="s">
        <v>645</v>
      </c>
      <c r="B178" s="198"/>
      <c r="C178" s="23">
        <v>330</v>
      </c>
      <c r="D178" s="23">
        <v>329</v>
      </c>
      <c r="E178" s="24">
        <v>3.0395136778115501E-3</v>
      </c>
      <c r="F178" s="23">
        <v>585</v>
      </c>
      <c r="G178" s="23">
        <v>449</v>
      </c>
      <c r="H178" s="23">
        <v>154</v>
      </c>
      <c r="I178" s="23">
        <v>104</v>
      </c>
      <c r="J178" s="23">
        <v>0</v>
      </c>
      <c r="K178" s="23">
        <v>0</v>
      </c>
      <c r="L178" s="23">
        <v>0</v>
      </c>
      <c r="M178" s="23">
        <v>0</v>
      </c>
      <c r="N178" s="23">
        <v>5</v>
      </c>
      <c r="O178" s="23">
        <v>0</v>
      </c>
      <c r="P178" s="25">
        <v>590</v>
      </c>
    </row>
    <row r="179" spans="1:16" ht="22.5" x14ac:dyDescent="0.25">
      <c r="A179" s="26" t="s">
        <v>646</v>
      </c>
      <c r="B179" s="26" t="s">
        <v>647</v>
      </c>
      <c r="C179" s="12">
        <v>9</v>
      </c>
      <c r="D179" s="12">
        <v>6</v>
      </c>
      <c r="E179" s="27">
        <v>0.5</v>
      </c>
      <c r="F179" s="12">
        <v>7</v>
      </c>
      <c r="G179" s="12">
        <v>8</v>
      </c>
      <c r="H179" s="12">
        <v>2</v>
      </c>
      <c r="I179" s="12">
        <v>3</v>
      </c>
      <c r="J179" s="12">
        <v>0</v>
      </c>
      <c r="K179" s="12">
        <v>0</v>
      </c>
      <c r="L179" s="12">
        <v>0</v>
      </c>
      <c r="M179" s="12">
        <v>0</v>
      </c>
      <c r="N179" s="12">
        <v>5</v>
      </c>
      <c r="O179" s="12">
        <v>0</v>
      </c>
      <c r="P179" s="21">
        <v>11</v>
      </c>
    </row>
    <row r="180" spans="1:16" ht="22.5" x14ac:dyDescent="0.25">
      <c r="A180" s="26" t="s">
        <v>648</v>
      </c>
      <c r="B180" s="26" t="s">
        <v>649</v>
      </c>
      <c r="C180" s="12">
        <v>213</v>
      </c>
      <c r="D180" s="12">
        <v>198</v>
      </c>
      <c r="E180" s="27">
        <v>7.5757575757575801E-2</v>
      </c>
      <c r="F180" s="12">
        <v>340</v>
      </c>
      <c r="G180" s="12">
        <v>209</v>
      </c>
      <c r="H180" s="12">
        <v>78</v>
      </c>
      <c r="I180" s="12">
        <v>41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259</v>
      </c>
    </row>
    <row r="181" spans="1:16" x14ac:dyDescent="0.25">
      <c r="A181" s="26" t="s">
        <v>650</v>
      </c>
      <c r="B181" s="26" t="s">
        <v>651</v>
      </c>
      <c r="C181" s="12">
        <v>10</v>
      </c>
      <c r="D181" s="12">
        <v>18</v>
      </c>
      <c r="E181" s="27">
        <v>-0.44444444444444398</v>
      </c>
      <c r="F181" s="12">
        <v>5</v>
      </c>
      <c r="G181" s="12">
        <v>0</v>
      </c>
      <c r="H181" s="12">
        <v>13</v>
      </c>
      <c r="I181" s="12">
        <v>10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4</v>
      </c>
    </row>
    <row r="182" spans="1:16" ht="22.5" x14ac:dyDescent="0.25">
      <c r="A182" s="26" t="s">
        <v>652</v>
      </c>
      <c r="B182" s="26" t="s">
        <v>653</v>
      </c>
      <c r="C182" s="12">
        <v>0</v>
      </c>
      <c r="D182" s="12">
        <v>0</v>
      </c>
      <c r="E182" s="27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1</v>
      </c>
    </row>
    <row r="183" spans="1:16" ht="22.5" x14ac:dyDescent="0.25">
      <c r="A183" s="26" t="s">
        <v>654</v>
      </c>
      <c r="B183" s="26" t="s">
        <v>655</v>
      </c>
      <c r="C183" s="12">
        <v>13</v>
      </c>
      <c r="D183" s="12">
        <v>5</v>
      </c>
      <c r="E183" s="27">
        <v>1.6</v>
      </c>
      <c r="F183" s="12">
        <v>10</v>
      </c>
      <c r="G183" s="12">
        <v>6</v>
      </c>
      <c r="H183" s="12">
        <v>7</v>
      </c>
      <c r="I183" s="12">
        <v>4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17</v>
      </c>
    </row>
    <row r="184" spans="1:16" ht="22.5" x14ac:dyDescent="0.25">
      <c r="A184" s="26" t="s">
        <v>656</v>
      </c>
      <c r="B184" s="26" t="s">
        <v>657</v>
      </c>
      <c r="C184" s="12">
        <v>85</v>
      </c>
      <c r="D184" s="12">
        <v>102</v>
      </c>
      <c r="E184" s="27">
        <v>-0.16666666666666699</v>
      </c>
      <c r="F184" s="12">
        <v>223</v>
      </c>
      <c r="G184" s="12">
        <v>226</v>
      </c>
      <c r="H184" s="12">
        <v>52</v>
      </c>
      <c r="I184" s="12">
        <v>46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298</v>
      </c>
    </row>
    <row r="185" spans="1:16" ht="22.5" x14ac:dyDescent="0.25">
      <c r="A185" s="26" t="s">
        <v>658</v>
      </c>
      <c r="B185" s="26" t="s">
        <v>659</v>
      </c>
      <c r="C185" s="12">
        <v>0</v>
      </c>
      <c r="D185" s="12">
        <v>0</v>
      </c>
      <c r="E185" s="27">
        <v>0</v>
      </c>
      <c r="F185" s="12">
        <v>0</v>
      </c>
      <c r="G185" s="12">
        <v>0</v>
      </c>
      <c r="H185" s="12">
        <v>2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25">
      <c r="A186" s="197" t="s">
        <v>660</v>
      </c>
      <c r="B186" s="198"/>
      <c r="C186" s="23">
        <v>199</v>
      </c>
      <c r="D186" s="23">
        <v>200</v>
      </c>
      <c r="E186" s="24">
        <v>-5.0000000000000001E-3</v>
      </c>
      <c r="F186" s="23">
        <v>0</v>
      </c>
      <c r="G186" s="23">
        <v>1</v>
      </c>
      <c r="H186" s="23">
        <v>48</v>
      </c>
      <c r="I186" s="23">
        <v>57</v>
      </c>
      <c r="J186" s="23">
        <v>0</v>
      </c>
      <c r="K186" s="23">
        <v>0</v>
      </c>
      <c r="L186" s="23">
        <v>0</v>
      </c>
      <c r="M186" s="23">
        <v>0</v>
      </c>
      <c r="N186" s="23">
        <v>4</v>
      </c>
      <c r="O186" s="23">
        <v>0</v>
      </c>
      <c r="P186" s="25">
        <v>37</v>
      </c>
    </row>
    <row r="187" spans="1:16" x14ac:dyDescent="0.25">
      <c r="A187" s="26" t="s">
        <v>661</v>
      </c>
      <c r="B187" s="26" t="s">
        <v>662</v>
      </c>
      <c r="C187" s="12">
        <v>5</v>
      </c>
      <c r="D187" s="12">
        <v>1</v>
      </c>
      <c r="E187" s="27">
        <v>4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1</v>
      </c>
    </row>
    <row r="188" spans="1:16" ht="22.5" x14ac:dyDescent="0.25">
      <c r="A188" s="26" t="s">
        <v>663</v>
      </c>
      <c r="B188" s="26" t="s">
        <v>664</v>
      </c>
      <c r="C188" s="12">
        <v>0</v>
      </c>
      <c r="D188" s="12">
        <v>0</v>
      </c>
      <c r="E188" s="27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6" t="s">
        <v>665</v>
      </c>
      <c r="B189" s="26" t="s">
        <v>666</v>
      </c>
      <c r="C189" s="12">
        <v>37</v>
      </c>
      <c r="D189" s="12">
        <v>45</v>
      </c>
      <c r="E189" s="27">
        <v>-0.17777777777777801</v>
      </c>
      <c r="F189" s="12">
        <v>0</v>
      </c>
      <c r="G189" s="12">
        <v>1</v>
      </c>
      <c r="H189" s="12">
        <v>20</v>
      </c>
      <c r="I189" s="12">
        <v>18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1">
        <v>15</v>
      </c>
    </row>
    <row r="190" spans="1:16" ht="22.5" x14ac:dyDescent="0.25">
      <c r="A190" s="26" t="s">
        <v>667</v>
      </c>
      <c r="B190" s="26" t="s">
        <v>668</v>
      </c>
      <c r="C190" s="12">
        <v>1</v>
      </c>
      <c r="D190" s="12">
        <v>1</v>
      </c>
      <c r="E190" s="27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2</v>
      </c>
    </row>
    <row r="191" spans="1:16" ht="33.75" x14ac:dyDescent="0.25">
      <c r="A191" s="26" t="s">
        <v>669</v>
      </c>
      <c r="B191" s="26" t="s">
        <v>670</v>
      </c>
      <c r="C191" s="12">
        <v>4</v>
      </c>
      <c r="D191" s="12">
        <v>9</v>
      </c>
      <c r="E191" s="27">
        <v>-0.55555555555555503</v>
      </c>
      <c r="F191" s="12">
        <v>0</v>
      </c>
      <c r="G191" s="12">
        <v>0</v>
      </c>
      <c r="H191" s="12">
        <v>13</v>
      </c>
      <c r="I191" s="12">
        <v>26</v>
      </c>
      <c r="J191" s="12">
        <v>0</v>
      </c>
      <c r="K191" s="12">
        <v>0</v>
      </c>
      <c r="L191" s="12">
        <v>0</v>
      </c>
      <c r="M191" s="12">
        <v>0</v>
      </c>
      <c r="N191" s="12">
        <v>2</v>
      </c>
      <c r="O191" s="12">
        <v>0</v>
      </c>
      <c r="P191" s="21">
        <v>11</v>
      </c>
    </row>
    <row r="192" spans="1:16" ht="22.5" x14ac:dyDescent="0.25">
      <c r="A192" s="26" t="s">
        <v>671</v>
      </c>
      <c r="B192" s="26" t="s">
        <v>672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2">
        <v>26</v>
      </c>
      <c r="D193" s="12">
        <v>18</v>
      </c>
      <c r="E193" s="27">
        <v>0.44444444444444398</v>
      </c>
      <c r="F193" s="12">
        <v>0</v>
      </c>
      <c r="G193" s="12">
        <v>0</v>
      </c>
      <c r="H193" s="12">
        <v>6</v>
      </c>
      <c r="I193" s="12">
        <v>8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5</v>
      </c>
    </row>
    <row r="194" spans="1:16" x14ac:dyDescent="0.25">
      <c r="A194" s="26" t="s">
        <v>675</v>
      </c>
      <c r="B194" s="26" t="s">
        <v>676</v>
      </c>
      <c r="C194" s="12">
        <v>1</v>
      </c>
      <c r="D194" s="12">
        <v>0</v>
      </c>
      <c r="E194" s="27">
        <v>0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2</v>
      </c>
      <c r="O194" s="12">
        <v>0</v>
      </c>
      <c r="P194" s="21">
        <v>0</v>
      </c>
    </row>
    <row r="195" spans="1:16" ht="22.5" x14ac:dyDescent="0.25">
      <c r="A195" s="26" t="s">
        <v>677</v>
      </c>
      <c r="B195" s="26" t="s">
        <v>678</v>
      </c>
      <c r="C195" s="12">
        <v>0</v>
      </c>
      <c r="D195" s="12">
        <v>0</v>
      </c>
      <c r="E195" s="27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6" t="s">
        <v>679</v>
      </c>
      <c r="B196" s="26" t="s">
        <v>680</v>
      </c>
      <c r="C196" s="12">
        <v>0</v>
      </c>
      <c r="D196" s="12">
        <v>1</v>
      </c>
      <c r="E196" s="27">
        <v>-1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0</v>
      </c>
    </row>
    <row r="197" spans="1:16" x14ac:dyDescent="0.25">
      <c r="A197" s="26" t="s">
        <v>681</v>
      </c>
      <c r="B197" s="26" t="s">
        <v>682</v>
      </c>
      <c r="C197" s="12">
        <v>120</v>
      </c>
      <c r="D197" s="12">
        <v>115</v>
      </c>
      <c r="E197" s="27">
        <v>4.3478260869565202E-2</v>
      </c>
      <c r="F197" s="12">
        <v>0</v>
      </c>
      <c r="G197" s="12">
        <v>0</v>
      </c>
      <c r="H197" s="12">
        <v>6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0</v>
      </c>
    </row>
    <row r="198" spans="1:16" ht="22.5" x14ac:dyDescent="0.25">
      <c r="A198" s="26" t="s">
        <v>683</v>
      </c>
      <c r="B198" s="26" t="s">
        <v>684</v>
      </c>
      <c r="C198" s="12">
        <v>3</v>
      </c>
      <c r="D198" s="12">
        <v>3</v>
      </c>
      <c r="E198" s="27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6" t="s">
        <v>685</v>
      </c>
      <c r="B199" s="26" t="s">
        <v>686</v>
      </c>
      <c r="C199" s="12">
        <v>2</v>
      </c>
      <c r="D199" s="12">
        <v>6</v>
      </c>
      <c r="E199" s="27">
        <v>-0.66666666666666696</v>
      </c>
      <c r="F199" s="12">
        <v>0</v>
      </c>
      <c r="G199" s="12">
        <v>0</v>
      </c>
      <c r="H199" s="12">
        <v>2</v>
      </c>
      <c r="I199" s="12">
        <v>4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1</v>
      </c>
    </row>
    <row r="200" spans="1:16" ht="22.5" x14ac:dyDescent="0.25">
      <c r="A200" s="26" t="s">
        <v>687</v>
      </c>
      <c r="B200" s="26" t="s">
        <v>688</v>
      </c>
      <c r="C200" s="12">
        <v>0</v>
      </c>
      <c r="D200" s="12">
        <v>1</v>
      </c>
      <c r="E200" s="27">
        <v>-1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2</v>
      </c>
    </row>
    <row r="201" spans="1:16" x14ac:dyDescent="0.25">
      <c r="A201" s="197" t="s">
        <v>689</v>
      </c>
      <c r="B201" s="198"/>
      <c r="C201" s="23">
        <v>24</v>
      </c>
      <c r="D201" s="23">
        <v>35</v>
      </c>
      <c r="E201" s="24">
        <v>-0.314285714285714</v>
      </c>
      <c r="F201" s="23">
        <v>0</v>
      </c>
      <c r="G201" s="23">
        <v>1</v>
      </c>
      <c r="H201" s="23">
        <v>6</v>
      </c>
      <c r="I201" s="23">
        <v>11</v>
      </c>
      <c r="J201" s="23">
        <v>0</v>
      </c>
      <c r="K201" s="23">
        <v>0</v>
      </c>
      <c r="L201" s="23">
        <v>3</v>
      </c>
      <c r="M201" s="23">
        <v>1</v>
      </c>
      <c r="N201" s="23">
        <v>3</v>
      </c>
      <c r="O201" s="23">
        <v>0</v>
      </c>
      <c r="P201" s="25">
        <v>10</v>
      </c>
    </row>
    <row r="202" spans="1:16" x14ac:dyDescent="0.25">
      <c r="A202" s="26" t="s">
        <v>690</v>
      </c>
      <c r="B202" s="26" t="s">
        <v>691</v>
      </c>
      <c r="C202" s="12">
        <v>7</v>
      </c>
      <c r="D202" s="12">
        <v>14</v>
      </c>
      <c r="E202" s="27">
        <v>-0.5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2</v>
      </c>
      <c r="O202" s="12">
        <v>0</v>
      </c>
      <c r="P202" s="21">
        <v>1</v>
      </c>
    </row>
    <row r="203" spans="1:16" x14ac:dyDescent="0.25">
      <c r="A203" s="26" t="s">
        <v>692</v>
      </c>
      <c r="B203" s="26" t="s">
        <v>693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2">
        <v>0</v>
      </c>
      <c r="D204" s="12">
        <v>0</v>
      </c>
      <c r="E204" s="27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6" t="s">
        <v>696</v>
      </c>
      <c r="B205" s="26" t="s">
        <v>697</v>
      </c>
      <c r="C205" s="12">
        <v>0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2">
        <v>14</v>
      </c>
      <c r="D206" s="12">
        <v>16</v>
      </c>
      <c r="E206" s="27">
        <v>-0.125</v>
      </c>
      <c r="F206" s="12">
        <v>0</v>
      </c>
      <c r="G206" s="12">
        <v>0</v>
      </c>
      <c r="H206" s="12">
        <v>5</v>
      </c>
      <c r="I206" s="12">
        <v>9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1">
        <v>8</v>
      </c>
    </row>
    <row r="207" spans="1:16" ht="22.5" x14ac:dyDescent="0.25">
      <c r="A207" s="26" t="s">
        <v>700</v>
      </c>
      <c r="B207" s="26" t="s">
        <v>701</v>
      </c>
      <c r="C207" s="12">
        <v>0</v>
      </c>
      <c r="D207" s="12">
        <v>0</v>
      </c>
      <c r="E207" s="27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2">
        <v>0</v>
      </c>
      <c r="D208" s="12">
        <v>0</v>
      </c>
      <c r="E208" s="27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  <c r="K208" s="12">
        <v>0</v>
      </c>
      <c r="L208" s="12">
        <v>1</v>
      </c>
      <c r="M208" s="12">
        <v>1</v>
      </c>
      <c r="N208" s="12">
        <v>0</v>
      </c>
      <c r="O208" s="12">
        <v>0</v>
      </c>
      <c r="P208" s="21">
        <v>0</v>
      </c>
    </row>
    <row r="209" spans="1:16" ht="22.5" x14ac:dyDescent="0.25">
      <c r="A209" s="26" t="s">
        <v>704</v>
      </c>
      <c r="B209" s="26" t="s">
        <v>705</v>
      </c>
      <c r="C209" s="12">
        <v>0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6" t="s">
        <v>706</v>
      </c>
      <c r="B210" s="26" t="s">
        <v>707</v>
      </c>
      <c r="C210" s="12">
        <v>0</v>
      </c>
      <c r="D210" s="12">
        <v>1</v>
      </c>
      <c r="E210" s="27">
        <v>-1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2">
        <v>0</v>
      </c>
      <c r="D211" s="12">
        <v>0</v>
      </c>
      <c r="E211" s="27">
        <v>0</v>
      </c>
      <c r="F211" s="12">
        <v>0</v>
      </c>
      <c r="G211" s="12">
        <v>1</v>
      </c>
      <c r="H211" s="12">
        <v>0</v>
      </c>
      <c r="I211" s="12">
        <v>1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6" t="s">
        <v>710</v>
      </c>
      <c r="B212" s="26" t="s">
        <v>711</v>
      </c>
      <c r="C212" s="12">
        <v>0</v>
      </c>
      <c r="D212" s="12">
        <v>0</v>
      </c>
      <c r="E212" s="27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2">
        <v>0</v>
      </c>
      <c r="D213" s="12">
        <v>0</v>
      </c>
      <c r="E213" s="27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2">
        <v>3</v>
      </c>
      <c r="D214" s="12">
        <v>2</v>
      </c>
      <c r="E214" s="27">
        <v>0.5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0</v>
      </c>
      <c r="N214" s="12">
        <v>0</v>
      </c>
      <c r="O214" s="12">
        <v>0</v>
      </c>
      <c r="P214" s="21">
        <v>1</v>
      </c>
    </row>
    <row r="215" spans="1:16" ht="22.5" x14ac:dyDescent="0.2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6" t="s">
        <v>718</v>
      </c>
      <c r="B216" s="26" t="s">
        <v>719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2">
        <v>0</v>
      </c>
      <c r="D217" s="12">
        <v>1</v>
      </c>
      <c r="E217" s="27">
        <v>-1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2">
        <v>0</v>
      </c>
      <c r="D218" s="12">
        <v>1</v>
      </c>
      <c r="E218" s="27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6" t="s">
        <v>724</v>
      </c>
      <c r="B219" s="26" t="s">
        <v>725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2">
        <v>0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2">
        <v>0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97" t="s">
        <v>732</v>
      </c>
      <c r="B223" s="198"/>
      <c r="C223" s="23">
        <v>387</v>
      </c>
      <c r="D223" s="23">
        <v>495</v>
      </c>
      <c r="E223" s="24">
        <v>-0.218181818181818</v>
      </c>
      <c r="F223" s="23">
        <v>173</v>
      </c>
      <c r="G223" s="23">
        <v>129</v>
      </c>
      <c r="H223" s="23">
        <v>193</v>
      </c>
      <c r="I223" s="23">
        <v>109</v>
      </c>
      <c r="J223" s="23">
        <v>0</v>
      </c>
      <c r="K223" s="23">
        <v>1</v>
      </c>
      <c r="L223" s="23">
        <v>0</v>
      </c>
      <c r="M223" s="23">
        <v>0</v>
      </c>
      <c r="N223" s="23">
        <v>1</v>
      </c>
      <c r="O223" s="23">
        <v>12</v>
      </c>
      <c r="P223" s="25">
        <v>224</v>
      </c>
    </row>
    <row r="224" spans="1:16" x14ac:dyDescent="0.25">
      <c r="A224" s="26" t="s">
        <v>733</v>
      </c>
      <c r="B224" s="26" t="s">
        <v>734</v>
      </c>
      <c r="C224" s="12">
        <v>5</v>
      </c>
      <c r="D224" s="12">
        <v>3</v>
      </c>
      <c r="E224" s="27">
        <v>0.66666666666666696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2">
        <v>0</v>
      </c>
      <c r="D225" s="12">
        <v>1</v>
      </c>
      <c r="E225" s="27">
        <v>-1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6" t="s">
        <v>739</v>
      </c>
      <c r="B227" s="26" t="s">
        <v>740</v>
      </c>
      <c r="C227" s="12">
        <v>0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2">
        <v>0</v>
      </c>
      <c r="D228" s="12">
        <v>0</v>
      </c>
      <c r="E228" s="27">
        <v>0</v>
      </c>
      <c r="F228" s="12">
        <v>0</v>
      </c>
      <c r="G228" s="12">
        <v>0</v>
      </c>
      <c r="H228" s="12">
        <v>2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6" t="s">
        <v>743</v>
      </c>
      <c r="B229" s="26" t="s">
        <v>744</v>
      </c>
      <c r="C229" s="12">
        <v>0</v>
      </c>
      <c r="D229" s="12">
        <v>0</v>
      </c>
      <c r="E229" s="27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6" t="s">
        <v>745</v>
      </c>
      <c r="B230" s="26" t="s">
        <v>746</v>
      </c>
      <c r="C230" s="12">
        <v>5</v>
      </c>
      <c r="D230" s="12">
        <v>1</v>
      </c>
      <c r="E230" s="27">
        <v>4</v>
      </c>
      <c r="F230" s="12">
        <v>0</v>
      </c>
      <c r="G230" s="12">
        <v>0</v>
      </c>
      <c r="H230" s="12">
        <v>2</v>
      </c>
      <c r="I230" s="12">
        <v>2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1</v>
      </c>
    </row>
    <row r="231" spans="1:16" x14ac:dyDescent="0.25">
      <c r="A231" s="26" t="s">
        <v>747</v>
      </c>
      <c r="B231" s="26" t="s">
        <v>748</v>
      </c>
      <c r="C231" s="12">
        <v>28</v>
      </c>
      <c r="D231" s="12">
        <v>23</v>
      </c>
      <c r="E231" s="27">
        <v>0.217391304347826</v>
      </c>
      <c r="F231" s="12">
        <v>1</v>
      </c>
      <c r="G231" s="12">
        <v>1</v>
      </c>
      <c r="H231" s="12">
        <v>20</v>
      </c>
      <c r="I231" s="12">
        <v>10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21">
        <v>3</v>
      </c>
    </row>
    <row r="232" spans="1:16" x14ac:dyDescent="0.25">
      <c r="A232" s="26" t="s">
        <v>749</v>
      </c>
      <c r="B232" s="26" t="s">
        <v>750</v>
      </c>
      <c r="C232" s="12">
        <v>34</v>
      </c>
      <c r="D232" s="12">
        <v>33</v>
      </c>
      <c r="E232" s="27">
        <v>3.03030303030303E-2</v>
      </c>
      <c r="F232" s="12">
        <v>0</v>
      </c>
      <c r="G232" s="12">
        <v>0</v>
      </c>
      <c r="H232" s="12">
        <v>19</v>
      </c>
      <c r="I232" s="12">
        <v>12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3</v>
      </c>
    </row>
    <row r="233" spans="1:16" x14ac:dyDescent="0.25">
      <c r="A233" s="26" t="s">
        <v>751</v>
      </c>
      <c r="B233" s="26" t="s">
        <v>752</v>
      </c>
      <c r="C233" s="12">
        <v>14</v>
      </c>
      <c r="D233" s="12">
        <v>4</v>
      </c>
      <c r="E233" s="27">
        <v>2.5</v>
      </c>
      <c r="F233" s="12">
        <v>0</v>
      </c>
      <c r="G233" s="12">
        <v>0</v>
      </c>
      <c r="H233" s="12">
        <v>8</v>
      </c>
      <c r="I233" s="12">
        <v>7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10</v>
      </c>
    </row>
    <row r="234" spans="1:16" ht="22.5" x14ac:dyDescent="0.25">
      <c r="A234" s="26" t="s">
        <v>753</v>
      </c>
      <c r="B234" s="26" t="s">
        <v>754</v>
      </c>
      <c r="C234" s="12">
        <v>2</v>
      </c>
      <c r="D234" s="12">
        <v>2</v>
      </c>
      <c r="E234" s="27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0</v>
      </c>
    </row>
    <row r="235" spans="1:16" ht="33.75" x14ac:dyDescent="0.25">
      <c r="A235" s="26" t="s">
        <v>755</v>
      </c>
      <c r="B235" s="26" t="s">
        <v>756</v>
      </c>
      <c r="C235" s="12">
        <v>3</v>
      </c>
      <c r="D235" s="12">
        <v>6</v>
      </c>
      <c r="E235" s="27">
        <v>-0.5</v>
      </c>
      <c r="F235" s="12">
        <v>0</v>
      </c>
      <c r="G235" s="12">
        <v>0</v>
      </c>
      <c r="H235" s="12">
        <v>1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1</v>
      </c>
    </row>
    <row r="236" spans="1:16" x14ac:dyDescent="0.25">
      <c r="A236" s="26" t="s">
        <v>757</v>
      </c>
      <c r="B236" s="26" t="s">
        <v>758</v>
      </c>
      <c r="C236" s="12">
        <v>0</v>
      </c>
      <c r="D236" s="12">
        <v>0</v>
      </c>
      <c r="E236" s="27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6" t="s">
        <v>759</v>
      </c>
      <c r="B237" s="26" t="s">
        <v>760</v>
      </c>
      <c r="C237" s="12">
        <v>0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6" t="s">
        <v>761</v>
      </c>
      <c r="B238" s="26" t="s">
        <v>762</v>
      </c>
      <c r="C238" s="12">
        <v>296</v>
      </c>
      <c r="D238" s="12">
        <v>422</v>
      </c>
      <c r="E238" s="27">
        <v>-0.29857819905213301</v>
      </c>
      <c r="F238" s="12">
        <v>172</v>
      </c>
      <c r="G238" s="12">
        <v>128</v>
      </c>
      <c r="H238" s="12">
        <v>141</v>
      </c>
      <c r="I238" s="12">
        <v>76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12</v>
      </c>
      <c r="P238" s="21">
        <v>206</v>
      </c>
    </row>
    <row r="239" spans="1:16" x14ac:dyDescent="0.2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7" t="s">
        <v>773</v>
      </c>
      <c r="B244" s="198"/>
      <c r="C244" s="23">
        <v>25</v>
      </c>
      <c r="D244" s="23">
        <v>13</v>
      </c>
      <c r="E244" s="24">
        <v>0.92307692307692302</v>
      </c>
      <c r="F244" s="23">
        <v>0</v>
      </c>
      <c r="G244" s="23">
        <v>0</v>
      </c>
      <c r="H244" s="23">
        <v>3</v>
      </c>
      <c r="I244" s="23">
        <v>4</v>
      </c>
      <c r="J244" s="23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5">
        <v>2</v>
      </c>
    </row>
    <row r="245" spans="1:16" x14ac:dyDescent="0.2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2">
        <v>1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2">
        <v>0</v>
      </c>
      <c r="D248" s="12">
        <v>1</v>
      </c>
      <c r="E248" s="27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2">
        <v>23</v>
      </c>
      <c r="D249" s="12">
        <v>4</v>
      </c>
      <c r="E249" s="27">
        <v>4.75</v>
      </c>
      <c r="F249" s="12">
        <v>0</v>
      </c>
      <c r="G249" s="12">
        <v>0</v>
      </c>
      <c r="H249" s="12">
        <v>3</v>
      </c>
      <c r="I249" s="12">
        <v>4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1">
        <v>2</v>
      </c>
    </row>
    <row r="250" spans="1:16" ht="22.5" x14ac:dyDescent="0.25">
      <c r="A250" s="26" t="s">
        <v>784</v>
      </c>
      <c r="B250" s="26" t="s">
        <v>785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2">
        <v>0</v>
      </c>
      <c r="D252" s="12">
        <v>0</v>
      </c>
      <c r="E252" s="27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6" t="s">
        <v>790</v>
      </c>
      <c r="B253" s="26" t="s">
        <v>791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ht="22.5" x14ac:dyDescent="0.25">
      <c r="A254" s="26" t="s">
        <v>792</v>
      </c>
      <c r="B254" s="26" t="s">
        <v>793</v>
      </c>
      <c r="C254" s="12">
        <v>0</v>
      </c>
      <c r="D254" s="12">
        <v>1</v>
      </c>
      <c r="E254" s="27">
        <v>-1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2">
        <v>0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2">
        <v>0</v>
      </c>
      <c r="D256" s="12">
        <v>0</v>
      </c>
      <c r="E256" s="27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2">
        <v>0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2">
        <v>0</v>
      </c>
      <c r="D261" s="12">
        <v>6</v>
      </c>
      <c r="E261" s="27">
        <v>-1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2">
        <v>0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2">
        <v>1</v>
      </c>
      <c r="D269" s="12">
        <v>1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7" t="s">
        <v>826</v>
      </c>
      <c r="B271" s="198"/>
      <c r="C271" s="23">
        <v>139</v>
      </c>
      <c r="D271" s="23">
        <v>140</v>
      </c>
      <c r="E271" s="24">
        <v>-7.14285714285714E-3</v>
      </c>
      <c r="F271" s="23">
        <v>9</v>
      </c>
      <c r="G271" s="23">
        <v>5</v>
      </c>
      <c r="H271" s="23">
        <v>125</v>
      </c>
      <c r="I271" s="23">
        <v>136</v>
      </c>
      <c r="J271" s="23">
        <v>0</v>
      </c>
      <c r="K271" s="23">
        <v>2</v>
      </c>
      <c r="L271" s="23">
        <v>0</v>
      </c>
      <c r="M271" s="23">
        <v>0</v>
      </c>
      <c r="N271" s="23">
        <v>0</v>
      </c>
      <c r="O271" s="23">
        <v>2</v>
      </c>
      <c r="P271" s="25">
        <v>152</v>
      </c>
    </row>
    <row r="272" spans="1:16" x14ac:dyDescent="0.2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2">
        <v>61</v>
      </c>
      <c r="D273" s="12">
        <v>59</v>
      </c>
      <c r="E273" s="27">
        <v>3.3898305084745797E-2</v>
      </c>
      <c r="F273" s="12">
        <v>4</v>
      </c>
      <c r="G273" s="12">
        <v>3</v>
      </c>
      <c r="H273" s="12">
        <v>65</v>
      </c>
      <c r="I273" s="12">
        <v>77</v>
      </c>
      <c r="J273" s="12">
        <v>0</v>
      </c>
      <c r="K273" s="12">
        <v>1</v>
      </c>
      <c r="L273" s="12">
        <v>0</v>
      </c>
      <c r="M273" s="12">
        <v>0</v>
      </c>
      <c r="N273" s="12">
        <v>0</v>
      </c>
      <c r="O273" s="12">
        <v>1</v>
      </c>
      <c r="P273" s="21">
        <v>74</v>
      </c>
    </row>
    <row r="274" spans="1:16" ht="33.75" x14ac:dyDescent="0.25">
      <c r="A274" s="26" t="s">
        <v>831</v>
      </c>
      <c r="B274" s="26" t="s">
        <v>832</v>
      </c>
      <c r="C274" s="12">
        <v>62</v>
      </c>
      <c r="D274" s="12">
        <v>64</v>
      </c>
      <c r="E274" s="27">
        <v>-3.125E-2</v>
      </c>
      <c r="F274" s="12">
        <v>3</v>
      </c>
      <c r="G274" s="12">
        <v>2</v>
      </c>
      <c r="H274" s="12">
        <v>52</v>
      </c>
      <c r="I274" s="12">
        <v>45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52</v>
      </c>
    </row>
    <row r="275" spans="1:16" ht="22.5" x14ac:dyDescent="0.25">
      <c r="A275" s="26" t="s">
        <v>833</v>
      </c>
      <c r="B275" s="26" t="s">
        <v>834</v>
      </c>
      <c r="C275" s="12">
        <v>0</v>
      </c>
      <c r="D275" s="12">
        <v>0</v>
      </c>
      <c r="E275" s="27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9</v>
      </c>
    </row>
    <row r="276" spans="1:16" x14ac:dyDescent="0.25">
      <c r="A276" s="26" t="s">
        <v>835</v>
      </c>
      <c r="B276" s="26" t="s">
        <v>836</v>
      </c>
      <c r="C276" s="12">
        <v>1</v>
      </c>
      <c r="D276" s="12">
        <v>1</v>
      </c>
      <c r="E276" s="27">
        <v>0</v>
      </c>
      <c r="F276" s="12">
        <v>0</v>
      </c>
      <c r="G276" s="12">
        <v>0</v>
      </c>
      <c r="H276" s="12">
        <v>3</v>
      </c>
      <c r="I276" s="12">
        <v>2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2</v>
      </c>
    </row>
    <row r="277" spans="1:16" x14ac:dyDescent="0.25">
      <c r="A277" s="26" t="s">
        <v>837</v>
      </c>
      <c r="B277" s="26" t="s">
        <v>838</v>
      </c>
      <c r="C277" s="12">
        <v>11</v>
      </c>
      <c r="D277" s="12">
        <v>6</v>
      </c>
      <c r="E277" s="27">
        <v>0.83333333333333304</v>
      </c>
      <c r="F277" s="12">
        <v>0</v>
      </c>
      <c r="G277" s="12">
        <v>0</v>
      </c>
      <c r="H277" s="12">
        <v>3</v>
      </c>
      <c r="I277" s="12">
        <v>5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1</v>
      </c>
      <c r="P277" s="21">
        <v>12</v>
      </c>
    </row>
    <row r="278" spans="1:16" ht="22.5" x14ac:dyDescent="0.25">
      <c r="A278" s="26" t="s">
        <v>839</v>
      </c>
      <c r="B278" s="26" t="s">
        <v>840</v>
      </c>
      <c r="C278" s="12">
        <v>3</v>
      </c>
      <c r="D278" s="12">
        <v>6</v>
      </c>
      <c r="E278" s="27">
        <v>-0.5</v>
      </c>
      <c r="F278" s="12">
        <v>0</v>
      </c>
      <c r="G278" s="12">
        <v>0</v>
      </c>
      <c r="H278" s="12">
        <v>2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0</v>
      </c>
    </row>
    <row r="279" spans="1:16" ht="22.5" x14ac:dyDescent="0.25">
      <c r="A279" s="26" t="s">
        <v>841</v>
      </c>
      <c r="B279" s="26" t="s">
        <v>842</v>
      </c>
      <c r="C279" s="12">
        <v>0</v>
      </c>
      <c r="D279" s="12">
        <v>2</v>
      </c>
      <c r="E279" s="27">
        <v>-1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1</v>
      </c>
    </row>
    <row r="280" spans="1:16" ht="22.5" x14ac:dyDescent="0.25">
      <c r="A280" s="26" t="s">
        <v>843</v>
      </c>
      <c r="B280" s="26" t="s">
        <v>844</v>
      </c>
      <c r="C280" s="12">
        <v>0</v>
      </c>
      <c r="D280" s="12">
        <v>0</v>
      </c>
      <c r="E280" s="27">
        <v>0</v>
      </c>
      <c r="F280" s="12">
        <v>0</v>
      </c>
      <c r="G280" s="12">
        <v>0</v>
      </c>
      <c r="H280" s="12">
        <v>0</v>
      </c>
      <c r="I280" s="12">
        <v>1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2">
        <v>0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2">
        <v>0</v>
      </c>
      <c r="D289" s="12">
        <v>0</v>
      </c>
      <c r="E289" s="27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2">
        <v>0</v>
      </c>
      <c r="D291" s="12">
        <v>0</v>
      </c>
      <c r="E291" s="27">
        <v>0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0</v>
      </c>
    </row>
    <row r="292" spans="1:16" ht="22.5" x14ac:dyDescent="0.2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2">
        <v>1</v>
      </c>
      <c r="D294" s="12">
        <v>0</v>
      </c>
      <c r="E294" s="27">
        <v>0</v>
      </c>
      <c r="F294" s="12">
        <v>2</v>
      </c>
      <c r="G294" s="12">
        <v>0</v>
      </c>
      <c r="H294" s="12">
        <v>0</v>
      </c>
      <c r="I294" s="12">
        <v>3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2</v>
      </c>
    </row>
    <row r="295" spans="1:16" x14ac:dyDescent="0.25">
      <c r="A295" s="26" t="s">
        <v>873</v>
      </c>
      <c r="B295" s="26" t="s">
        <v>874</v>
      </c>
      <c r="C295" s="12">
        <v>0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2">
        <v>0</v>
      </c>
      <c r="D296" s="12">
        <v>2</v>
      </c>
      <c r="E296" s="27">
        <v>-1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7" t="s">
        <v>885</v>
      </c>
      <c r="B301" s="198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7" t="s">
        <v>892</v>
      </c>
      <c r="B305" s="198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2">
        <v>0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7" t="s">
        <v>905</v>
      </c>
      <c r="B312" s="198"/>
      <c r="C312" s="23">
        <v>1</v>
      </c>
      <c r="D312" s="23">
        <v>0</v>
      </c>
      <c r="E312" s="24">
        <v>0</v>
      </c>
      <c r="F312" s="23">
        <v>0</v>
      </c>
      <c r="G312" s="23">
        <v>0</v>
      </c>
      <c r="H312" s="23">
        <v>1</v>
      </c>
      <c r="I312" s="23">
        <v>1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1</v>
      </c>
    </row>
    <row r="313" spans="1:16" x14ac:dyDescent="0.25">
      <c r="A313" s="26" t="s">
        <v>906</v>
      </c>
      <c r="B313" s="26" t="s">
        <v>907</v>
      </c>
      <c r="C313" s="12">
        <v>0</v>
      </c>
      <c r="D313" s="12">
        <v>0</v>
      </c>
      <c r="E313" s="27">
        <v>0</v>
      </c>
      <c r="F313" s="12">
        <v>0</v>
      </c>
      <c r="G313" s="12">
        <v>0</v>
      </c>
      <c r="H313" s="12">
        <v>1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1</v>
      </c>
    </row>
    <row r="314" spans="1:16" ht="33.75" x14ac:dyDescent="0.2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2">
        <v>1</v>
      </c>
      <c r="D315" s="12">
        <v>0</v>
      </c>
      <c r="E315" s="27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7" t="s">
        <v>916</v>
      </c>
      <c r="B318" s="198"/>
      <c r="C318" s="23">
        <v>0</v>
      </c>
      <c r="D318" s="23">
        <v>4</v>
      </c>
      <c r="E318" s="24">
        <v>-1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1</v>
      </c>
      <c r="O318" s="23">
        <v>0</v>
      </c>
      <c r="P318" s="25">
        <v>0</v>
      </c>
    </row>
    <row r="319" spans="1:16" x14ac:dyDescent="0.25">
      <c r="A319" s="26" t="s">
        <v>917</v>
      </c>
      <c r="B319" s="26" t="s">
        <v>918</v>
      </c>
      <c r="C319" s="12">
        <v>0</v>
      </c>
      <c r="D319" s="12">
        <v>4</v>
      </c>
      <c r="E319" s="27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21">
        <v>0</v>
      </c>
    </row>
    <row r="320" spans="1:16" x14ac:dyDescent="0.25">
      <c r="A320" s="197" t="s">
        <v>919</v>
      </c>
      <c r="B320" s="198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7" t="s">
        <v>924</v>
      </c>
      <c r="B323" s="198"/>
      <c r="C323" s="23">
        <v>2070</v>
      </c>
      <c r="D323" s="23">
        <v>2812</v>
      </c>
      <c r="E323" s="24">
        <v>-0.26386913229018499</v>
      </c>
      <c r="F323" s="23">
        <v>16</v>
      </c>
      <c r="G323" s="23">
        <v>0</v>
      </c>
      <c r="H323" s="23">
        <v>23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2</v>
      </c>
      <c r="O323" s="23">
        <v>2</v>
      </c>
      <c r="P323" s="25">
        <v>1</v>
      </c>
    </row>
    <row r="324" spans="1:16" x14ac:dyDescent="0.25">
      <c r="A324" s="26" t="s">
        <v>925</v>
      </c>
      <c r="B324" s="26" t="s">
        <v>926</v>
      </c>
      <c r="C324" s="12">
        <v>2070</v>
      </c>
      <c r="D324" s="12">
        <v>2812</v>
      </c>
      <c r="E324" s="27">
        <v>-0.26386913229018499</v>
      </c>
      <c r="F324" s="12">
        <v>16</v>
      </c>
      <c r="G324" s="12">
        <v>0</v>
      </c>
      <c r="H324" s="12">
        <v>23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</v>
      </c>
      <c r="O324" s="12">
        <v>2</v>
      </c>
      <c r="P324" s="21">
        <v>1</v>
      </c>
    </row>
    <row r="325" spans="1:16" x14ac:dyDescent="0.25">
      <c r="A325" s="197" t="s">
        <v>927</v>
      </c>
      <c r="B325" s="198"/>
      <c r="C325" s="23">
        <v>2</v>
      </c>
      <c r="D325" s="23">
        <v>3</v>
      </c>
      <c r="E325" s="24">
        <v>-0.33333333333333298</v>
      </c>
      <c r="F325" s="23">
        <v>0</v>
      </c>
      <c r="G325" s="23">
        <v>0</v>
      </c>
      <c r="H325" s="23">
        <v>2</v>
      </c>
      <c r="I325" s="23">
        <v>1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2">
        <v>0</v>
      </c>
      <c r="D326" s="12">
        <v>0</v>
      </c>
      <c r="E326" s="27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2">
        <v>1</v>
      </c>
      <c r="D328" s="12">
        <v>3</v>
      </c>
      <c r="E328" s="27">
        <v>-0.66666666666666696</v>
      </c>
      <c r="F328" s="12">
        <v>0</v>
      </c>
      <c r="G328" s="12">
        <v>0</v>
      </c>
      <c r="H328" s="12">
        <v>2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2">
        <v>1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97" t="s">
        <v>950</v>
      </c>
      <c r="B337" s="198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1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1</v>
      </c>
      <c r="O338" s="12">
        <v>0</v>
      </c>
      <c r="P338" s="21">
        <v>0</v>
      </c>
    </row>
    <row r="339" spans="1:16" x14ac:dyDescent="0.25">
      <c r="A339" s="197" t="s">
        <v>953</v>
      </c>
      <c r="B339" s="198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199" t="s">
        <v>956</v>
      </c>
      <c r="B341" s="200"/>
      <c r="C341" s="28">
        <v>16798</v>
      </c>
      <c r="D341" s="28">
        <v>16079</v>
      </c>
      <c r="E341" s="29">
        <v>4.4716711238261098E-2</v>
      </c>
      <c r="F341" s="28">
        <v>1742</v>
      </c>
      <c r="G341" s="28">
        <v>982</v>
      </c>
      <c r="H341" s="28">
        <v>2316</v>
      </c>
      <c r="I341" s="28">
        <v>2016</v>
      </c>
      <c r="J341" s="28">
        <v>31</v>
      </c>
      <c r="K341" s="28">
        <v>49</v>
      </c>
      <c r="L341" s="28">
        <v>5</v>
      </c>
      <c r="M341" s="28">
        <v>1</v>
      </c>
      <c r="N341" s="28">
        <v>63</v>
      </c>
      <c r="O341" s="28">
        <v>86</v>
      </c>
      <c r="P341" s="28">
        <v>2681</v>
      </c>
    </row>
    <row r="342" spans="1:16" x14ac:dyDescent="0.25">
      <c r="A342" s="17"/>
    </row>
  </sheetData>
  <sheetProtection algorithmName="SHA-512" hashValue="2vmxWKHeByMZr+fOHGq7GuV43IM2l+vxx9NdX+z5DJwMtGbhOVLkC5cgnaUs3JQT3Ct75PfK0QnWgchJeSsMDQ==" saltValue="tw/qe3R/q59O/3PhJY5TL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0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1">
        <v>2</v>
      </c>
    </row>
    <row r="8" spans="1:3" x14ac:dyDescent="0.25">
      <c r="A8" s="191"/>
      <c r="B8" s="11" t="s">
        <v>334</v>
      </c>
      <c r="C8" s="21">
        <v>33</v>
      </c>
    </row>
    <row r="9" spans="1:3" x14ac:dyDescent="0.25">
      <c r="A9" s="191"/>
      <c r="B9" s="11" t="s">
        <v>962</v>
      </c>
      <c r="C9" s="21">
        <v>16</v>
      </c>
    </row>
    <row r="10" spans="1:3" x14ac:dyDescent="0.25">
      <c r="A10" s="191"/>
      <c r="B10" s="11" t="s">
        <v>963</v>
      </c>
      <c r="C10" s="31"/>
    </row>
    <row r="11" spans="1:3" x14ac:dyDescent="0.25">
      <c r="A11" s="191"/>
      <c r="B11" s="11" t="s">
        <v>964</v>
      </c>
      <c r="C11" s="21">
        <v>14</v>
      </c>
    </row>
    <row r="12" spans="1:3" x14ac:dyDescent="0.25">
      <c r="A12" s="191"/>
      <c r="B12" s="11" t="s">
        <v>965</v>
      </c>
      <c r="C12" s="21">
        <v>20</v>
      </c>
    </row>
    <row r="13" spans="1:3" x14ac:dyDescent="0.25">
      <c r="A13" s="191"/>
      <c r="B13" s="11" t="s">
        <v>966</v>
      </c>
      <c r="C13" s="21">
        <v>17</v>
      </c>
    </row>
    <row r="14" spans="1:3" x14ac:dyDescent="0.25">
      <c r="A14" s="191"/>
      <c r="B14" s="11" t="s">
        <v>518</v>
      </c>
      <c r="C14" s="21">
        <v>20</v>
      </c>
    </row>
    <row r="15" spans="1:3" x14ac:dyDescent="0.25">
      <c r="A15" s="191"/>
      <c r="B15" s="11" t="s">
        <v>967</v>
      </c>
      <c r="C15" s="21">
        <v>2</v>
      </c>
    </row>
    <row r="16" spans="1:3" x14ac:dyDescent="0.25">
      <c r="A16" s="191"/>
      <c r="B16" s="11" t="s">
        <v>968</v>
      </c>
      <c r="C16" s="21">
        <v>2</v>
      </c>
    </row>
    <row r="17" spans="1:3" x14ac:dyDescent="0.25">
      <c r="A17" s="191"/>
      <c r="B17" s="11" t="s">
        <v>651</v>
      </c>
      <c r="C17" s="21">
        <v>1</v>
      </c>
    </row>
    <row r="18" spans="1:3" x14ac:dyDescent="0.25">
      <c r="A18" s="191"/>
      <c r="B18" s="11" t="s">
        <v>969</v>
      </c>
      <c r="C18" s="21">
        <v>9</v>
      </c>
    </row>
    <row r="19" spans="1:3" x14ac:dyDescent="0.25">
      <c r="A19" s="191"/>
      <c r="B19" s="11" t="s">
        <v>970</v>
      </c>
      <c r="C19" s="21">
        <v>14</v>
      </c>
    </row>
    <row r="20" spans="1:3" x14ac:dyDescent="0.25">
      <c r="A20" s="191"/>
      <c r="B20" s="11" t="s">
        <v>971</v>
      </c>
      <c r="C20" s="21">
        <v>4</v>
      </c>
    </row>
    <row r="21" spans="1:3" x14ac:dyDescent="0.25">
      <c r="A21" s="191"/>
      <c r="B21" s="11" t="s">
        <v>972</v>
      </c>
      <c r="C21" s="21">
        <v>12</v>
      </c>
    </row>
    <row r="22" spans="1:3" x14ac:dyDescent="0.25">
      <c r="A22" s="191"/>
      <c r="B22" s="11" t="s">
        <v>973</v>
      </c>
      <c r="C22" s="21">
        <v>0</v>
      </c>
    </row>
    <row r="23" spans="1:3" x14ac:dyDescent="0.25">
      <c r="A23" s="191"/>
      <c r="B23" s="11" t="s">
        <v>974</v>
      </c>
      <c r="C23" s="21">
        <v>5</v>
      </c>
    </row>
    <row r="24" spans="1:3" x14ac:dyDescent="0.25">
      <c r="A24" s="191"/>
      <c r="B24" s="11" t="s">
        <v>111</v>
      </c>
      <c r="C24" s="21">
        <v>0</v>
      </c>
    </row>
    <row r="25" spans="1:3" x14ac:dyDescent="0.25">
      <c r="A25" s="191"/>
      <c r="B25" s="11" t="s">
        <v>975</v>
      </c>
      <c r="C25" s="21">
        <v>2</v>
      </c>
    </row>
    <row r="26" spans="1:3" x14ac:dyDescent="0.25">
      <c r="A26" s="192"/>
      <c r="B26" s="11" t="s">
        <v>976</v>
      </c>
      <c r="C26" s="21">
        <v>0</v>
      </c>
    </row>
    <row r="27" spans="1:3" x14ac:dyDescent="0.25">
      <c r="A27" s="190" t="s">
        <v>977</v>
      </c>
      <c r="B27" s="11" t="s">
        <v>978</v>
      </c>
      <c r="C27" s="21">
        <v>47</v>
      </c>
    </row>
    <row r="28" spans="1:3" x14ac:dyDescent="0.25">
      <c r="A28" s="191"/>
      <c r="B28" s="11" t="s">
        <v>979</v>
      </c>
      <c r="C28" s="21">
        <v>99</v>
      </c>
    </row>
    <row r="29" spans="1:3" x14ac:dyDescent="0.25">
      <c r="A29" s="192"/>
      <c r="B29" s="11" t="s">
        <v>980</v>
      </c>
      <c r="C29" s="21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0</v>
      </c>
    </row>
    <row r="34" spans="1:3" x14ac:dyDescent="0.25">
      <c r="A34" s="190" t="s">
        <v>983</v>
      </c>
      <c r="B34" s="11" t="s">
        <v>984</v>
      </c>
      <c r="C34" s="21">
        <v>8</v>
      </c>
    </row>
    <row r="35" spans="1:3" x14ac:dyDescent="0.25">
      <c r="A35" s="191"/>
      <c r="B35" s="11" t="s">
        <v>985</v>
      </c>
      <c r="C35" s="21">
        <v>21</v>
      </c>
    </row>
    <row r="36" spans="1:3" x14ac:dyDescent="0.25">
      <c r="A36" s="191"/>
      <c r="B36" s="11" t="s">
        <v>986</v>
      </c>
      <c r="C36" s="21">
        <v>2</v>
      </c>
    </row>
    <row r="37" spans="1:3" x14ac:dyDescent="0.25">
      <c r="A37" s="192"/>
      <c r="B37" s="11" t="s">
        <v>987</v>
      </c>
      <c r="C37" s="21">
        <v>8</v>
      </c>
    </row>
    <row r="38" spans="1:3" x14ac:dyDescent="0.25">
      <c r="A38" s="10" t="s">
        <v>988</v>
      </c>
      <c r="B38" s="15"/>
      <c r="C38" s="21">
        <v>17</v>
      </c>
    </row>
    <row r="39" spans="1:3" x14ac:dyDescent="0.25">
      <c r="A39" s="10" t="s">
        <v>989</v>
      </c>
      <c r="B39" s="15"/>
      <c r="C39" s="21">
        <v>116</v>
      </c>
    </row>
    <row r="40" spans="1:3" x14ac:dyDescent="0.25">
      <c r="A40" s="10" t="s">
        <v>990</v>
      </c>
      <c r="B40" s="15"/>
      <c r="C40" s="21">
        <v>55</v>
      </c>
    </row>
    <row r="41" spans="1:3" x14ac:dyDescent="0.25">
      <c r="A41" s="10" t="s">
        <v>991</v>
      </c>
      <c r="B41" s="15"/>
      <c r="C41" s="21">
        <v>85</v>
      </c>
    </row>
    <row r="42" spans="1:3" x14ac:dyDescent="0.25">
      <c r="A42" s="10" t="s">
        <v>992</v>
      </c>
      <c r="B42" s="15"/>
      <c r="C42" s="21">
        <v>0</v>
      </c>
    </row>
    <row r="43" spans="1:3" x14ac:dyDescent="0.25">
      <c r="A43" s="10" t="s">
        <v>993</v>
      </c>
      <c r="B43" s="15"/>
      <c r="C43" s="21">
        <v>32</v>
      </c>
    </row>
    <row r="44" spans="1:3" x14ac:dyDescent="0.25">
      <c r="A44" s="10" t="s">
        <v>994</v>
      </c>
      <c r="B44" s="15"/>
      <c r="C44" s="21">
        <v>8</v>
      </c>
    </row>
    <row r="45" spans="1:3" x14ac:dyDescent="0.25">
      <c r="A45" s="10" t="s">
        <v>995</v>
      </c>
      <c r="B45" s="15"/>
      <c r="C45" s="21">
        <v>21</v>
      </c>
    </row>
    <row r="46" spans="1:3" x14ac:dyDescent="0.25">
      <c r="A46" s="10" t="s">
        <v>980</v>
      </c>
      <c r="B46" s="15"/>
      <c r="C46" s="21">
        <v>1</v>
      </c>
    </row>
    <row r="47" spans="1:3" x14ac:dyDescent="0.25">
      <c r="A47" s="190" t="s">
        <v>996</v>
      </c>
      <c r="B47" s="11" t="s">
        <v>997</v>
      </c>
      <c r="C47" s="21">
        <v>43</v>
      </c>
    </row>
    <row r="48" spans="1:3" x14ac:dyDescent="0.25">
      <c r="A48" s="191"/>
      <c r="B48" s="11" t="s">
        <v>998</v>
      </c>
      <c r="C48" s="21">
        <v>2</v>
      </c>
    </row>
    <row r="49" spans="1:3" x14ac:dyDescent="0.25">
      <c r="A49" s="191"/>
      <c r="B49" s="11" t="s">
        <v>999</v>
      </c>
      <c r="C49" s="21">
        <v>16</v>
      </c>
    </row>
    <row r="50" spans="1:3" x14ac:dyDescent="0.25">
      <c r="A50" s="191"/>
      <c r="B50" s="11" t="s">
        <v>1000</v>
      </c>
      <c r="C50" s="21">
        <v>0</v>
      </c>
    </row>
    <row r="51" spans="1:3" x14ac:dyDescent="0.25">
      <c r="A51" s="192"/>
      <c r="B51" s="11" t="s">
        <v>1001</v>
      </c>
      <c r="C51" s="21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9</v>
      </c>
    </row>
    <row r="56" spans="1:3" x14ac:dyDescent="0.25">
      <c r="A56" s="190" t="s">
        <v>79</v>
      </c>
      <c r="B56" s="11" t="s">
        <v>1003</v>
      </c>
      <c r="C56" s="21">
        <v>83</v>
      </c>
    </row>
    <row r="57" spans="1:3" x14ac:dyDescent="0.25">
      <c r="A57" s="192"/>
      <c r="B57" s="11" t="s">
        <v>1004</v>
      </c>
      <c r="C57" s="21">
        <v>188</v>
      </c>
    </row>
    <row r="58" spans="1:3" x14ac:dyDescent="0.25">
      <c r="A58" s="190" t="s">
        <v>1005</v>
      </c>
      <c r="B58" s="11" t="s">
        <v>1006</v>
      </c>
      <c r="C58" s="21">
        <v>1</v>
      </c>
    </row>
    <row r="59" spans="1:3" x14ac:dyDescent="0.25">
      <c r="A59" s="192"/>
      <c r="B59" s="11" t="s">
        <v>1007</v>
      </c>
      <c r="C59" s="21">
        <v>0</v>
      </c>
    </row>
    <row r="60" spans="1:3" x14ac:dyDescent="0.25">
      <c r="A60" s="190" t="s">
        <v>1008</v>
      </c>
      <c r="B60" s="11" t="s">
        <v>1006</v>
      </c>
      <c r="C60" s="21">
        <v>34</v>
      </c>
    </row>
    <row r="61" spans="1:3" x14ac:dyDescent="0.25">
      <c r="A61" s="192"/>
      <c r="B61" s="11" t="s">
        <v>1007</v>
      </c>
      <c r="C61" s="21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1">
        <v>675</v>
      </c>
    </row>
    <row r="66" spans="1:3" x14ac:dyDescent="0.25">
      <c r="A66" s="191"/>
      <c r="B66" s="11" t="s">
        <v>1010</v>
      </c>
      <c r="C66" s="21">
        <v>61</v>
      </c>
    </row>
    <row r="67" spans="1:3" x14ac:dyDescent="0.25">
      <c r="A67" s="191"/>
      <c r="B67" s="11" t="s">
        <v>1011</v>
      </c>
      <c r="C67" s="21">
        <v>13</v>
      </c>
    </row>
    <row r="68" spans="1:3" x14ac:dyDescent="0.25">
      <c r="A68" s="192"/>
      <c r="B68" s="11" t="s">
        <v>1012</v>
      </c>
      <c r="C68" s="21">
        <v>15</v>
      </c>
    </row>
    <row r="69" spans="1:3" x14ac:dyDescent="0.25">
      <c r="A69" s="190" t="s">
        <v>1013</v>
      </c>
      <c r="B69" s="11" t="s">
        <v>1014</v>
      </c>
      <c r="C69" s="21">
        <v>118</v>
      </c>
    </row>
    <row r="70" spans="1:3" x14ac:dyDescent="0.25">
      <c r="A70" s="191"/>
      <c r="B70" s="11" t="s">
        <v>1015</v>
      </c>
      <c r="C70" s="21">
        <v>681</v>
      </c>
    </row>
    <row r="71" spans="1:3" x14ac:dyDescent="0.25">
      <c r="A71" s="192"/>
      <c r="B71" s="11" t="s">
        <v>1016</v>
      </c>
      <c r="C71" s="21">
        <v>17</v>
      </c>
    </row>
    <row r="72" spans="1:3" x14ac:dyDescent="0.25">
      <c r="A72" s="190" t="s">
        <v>1017</v>
      </c>
      <c r="B72" s="11" t="s">
        <v>1018</v>
      </c>
      <c r="C72" s="21">
        <v>347</v>
      </c>
    </row>
    <row r="73" spans="1:3" x14ac:dyDescent="0.25">
      <c r="A73" s="191"/>
      <c r="B73" s="11" t="s">
        <v>1019</v>
      </c>
      <c r="C73" s="21">
        <v>13</v>
      </c>
    </row>
    <row r="74" spans="1:3" x14ac:dyDescent="0.25">
      <c r="A74" s="191"/>
      <c r="B74" s="11" t="s">
        <v>1020</v>
      </c>
      <c r="C74" s="21">
        <v>9</v>
      </c>
    </row>
    <row r="75" spans="1:3" x14ac:dyDescent="0.25">
      <c r="A75" s="191"/>
      <c r="B75" s="11" t="s">
        <v>1021</v>
      </c>
      <c r="C75" s="21">
        <v>250</v>
      </c>
    </row>
    <row r="76" spans="1:3" x14ac:dyDescent="0.25">
      <c r="A76" s="192"/>
      <c r="B76" s="11" t="s">
        <v>1012</v>
      </c>
      <c r="C76" s="21">
        <v>75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5</v>
      </c>
    </row>
    <row r="81" spans="1:3" x14ac:dyDescent="0.25">
      <c r="A81" s="10" t="s">
        <v>1024</v>
      </c>
      <c r="B81" s="15"/>
      <c r="C81" s="21">
        <v>8</v>
      </c>
    </row>
    <row r="82" spans="1:3" x14ac:dyDescent="0.25">
      <c r="A82" s="14"/>
    </row>
    <row r="83" spans="1:3" x14ac:dyDescent="0.25">
      <c r="A83" s="30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1">
        <v>134</v>
      </c>
    </row>
    <row r="87" spans="1:3" x14ac:dyDescent="0.25">
      <c r="A87" s="192"/>
      <c r="B87" s="11" t="s">
        <v>1012</v>
      </c>
      <c r="C87" s="21">
        <v>212</v>
      </c>
    </row>
    <row r="88" spans="1:3" x14ac:dyDescent="0.25">
      <c r="A88" s="190" t="s">
        <v>1028</v>
      </c>
      <c r="B88" s="11" t="s">
        <v>1018</v>
      </c>
      <c r="C88" s="21">
        <v>28</v>
      </c>
    </row>
    <row r="89" spans="1:3" x14ac:dyDescent="0.25">
      <c r="A89" s="192"/>
      <c r="B89" s="11" t="s">
        <v>1012</v>
      </c>
      <c r="C89" s="21">
        <v>12</v>
      </c>
    </row>
    <row r="90" spans="1:3" x14ac:dyDescent="0.25">
      <c r="A90" s="190" t="s">
        <v>1029</v>
      </c>
      <c r="B90" s="11" t="s">
        <v>1018</v>
      </c>
      <c r="C90" s="21">
        <v>106</v>
      </c>
    </row>
    <row r="91" spans="1:3" x14ac:dyDescent="0.25">
      <c r="A91" s="192"/>
      <c r="B91" s="11" t="s">
        <v>1012</v>
      </c>
      <c r="C91" s="21">
        <v>313</v>
      </c>
    </row>
    <row r="92" spans="1:3" x14ac:dyDescent="0.25">
      <c r="A92" s="190" t="s">
        <v>1030</v>
      </c>
      <c r="B92" s="11" t="s">
        <v>1018</v>
      </c>
      <c r="C92" s="21">
        <v>0</v>
      </c>
    </row>
    <row r="93" spans="1:3" x14ac:dyDescent="0.25">
      <c r="A93" s="192"/>
      <c r="B93" s="11" t="s">
        <v>1012</v>
      </c>
      <c r="C93" s="21">
        <v>0</v>
      </c>
    </row>
    <row r="94" spans="1:3" x14ac:dyDescent="0.25">
      <c r="A94" s="190" t="s">
        <v>1031</v>
      </c>
      <c r="B94" s="11" t="s">
        <v>1018</v>
      </c>
      <c r="C94" s="21">
        <v>7</v>
      </c>
    </row>
    <row r="95" spans="1:3" x14ac:dyDescent="0.25">
      <c r="A95" s="192"/>
      <c r="B95" s="11" t="s">
        <v>1012</v>
      </c>
      <c r="C95" s="21">
        <v>2</v>
      </c>
    </row>
    <row r="96" spans="1:3" x14ac:dyDescent="0.25">
      <c r="A96" s="190" t="s">
        <v>1032</v>
      </c>
      <c r="B96" s="11" t="s">
        <v>1018</v>
      </c>
      <c r="C96" s="21">
        <v>2</v>
      </c>
    </row>
    <row r="97" spans="1:3" x14ac:dyDescent="0.25">
      <c r="A97" s="192"/>
      <c r="B97" s="11" t="s">
        <v>1012</v>
      </c>
      <c r="C97" s="21">
        <v>5</v>
      </c>
    </row>
    <row r="98" spans="1:3" x14ac:dyDescent="0.25">
      <c r="A98" s="190" t="s">
        <v>1033</v>
      </c>
      <c r="B98" s="11" t="s">
        <v>1018</v>
      </c>
      <c r="C98" s="21">
        <v>0</v>
      </c>
    </row>
    <row r="99" spans="1:3" x14ac:dyDescent="0.25">
      <c r="A99" s="192"/>
      <c r="B99" s="11" t="s">
        <v>1012</v>
      </c>
      <c r="C99" s="21">
        <v>0</v>
      </c>
    </row>
    <row r="100" spans="1:3" x14ac:dyDescent="0.25">
      <c r="A100" s="10" t="s">
        <v>1034</v>
      </c>
      <c r="B100" s="15"/>
      <c r="C100" s="21">
        <v>21</v>
      </c>
    </row>
    <row r="101" spans="1:3" x14ac:dyDescent="0.25">
      <c r="A101" s="10" t="s">
        <v>1035</v>
      </c>
      <c r="B101" s="15"/>
      <c r="C101" s="21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1">
        <v>0</v>
      </c>
    </row>
    <row r="106" spans="1:3" x14ac:dyDescent="0.25">
      <c r="A106" s="192"/>
      <c r="B106" s="11" t="s">
        <v>1039</v>
      </c>
      <c r="C106" s="21">
        <v>33</v>
      </c>
    </row>
    <row r="107" spans="1:3" x14ac:dyDescent="0.25">
      <c r="A107" s="10" t="s">
        <v>1040</v>
      </c>
      <c r="B107" s="15"/>
      <c r="C107" s="21">
        <v>12</v>
      </c>
    </row>
    <row r="108" spans="1:3" x14ac:dyDescent="0.25">
      <c r="A108" s="10" t="s">
        <v>1041</v>
      </c>
      <c r="B108" s="15"/>
      <c r="C108" s="21">
        <v>2</v>
      </c>
    </row>
    <row r="109" spans="1:3" x14ac:dyDescent="0.25">
      <c r="A109" s="10" t="s">
        <v>1042</v>
      </c>
      <c r="B109" s="15"/>
      <c r="C109" s="21">
        <v>0</v>
      </c>
    </row>
    <row r="110" spans="1:3" x14ac:dyDescent="0.25">
      <c r="A110" s="10" t="s">
        <v>1043</v>
      </c>
      <c r="B110" s="15"/>
      <c r="C110" s="21">
        <v>0</v>
      </c>
    </row>
    <row r="111" spans="1:3" x14ac:dyDescent="0.25">
      <c r="A111" s="10" t="s">
        <v>1044</v>
      </c>
      <c r="B111" s="15"/>
      <c r="C111" s="21">
        <v>0</v>
      </c>
    </row>
    <row r="112" spans="1:3" ht="22.5" x14ac:dyDescent="0.25">
      <c r="A112" s="10" t="s">
        <v>1045</v>
      </c>
      <c r="B112" s="15"/>
      <c r="C112" s="21">
        <v>38</v>
      </c>
    </row>
    <row r="113" spans="1:1" x14ac:dyDescent="0.25">
      <c r="A113" s="17"/>
    </row>
  </sheetData>
  <sheetProtection algorithmName="SHA-512" hashValue="KIOjgI9iUl9sXM4jIYFikl+ZzBLrXc2/HlUaHCnVMrtFEVr/ebykrWAX2zkuNFrTRJBQER34sE4sIKzHInxolA==" saltValue="LESnBsg4Lugthl+inMvcw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2" t="s">
        <v>1049</v>
      </c>
      <c r="C5" s="21">
        <v>22</v>
      </c>
    </row>
    <row r="6" spans="1:3" x14ac:dyDescent="0.25">
      <c r="A6" s="191"/>
      <c r="B6" s="32" t="s">
        <v>304</v>
      </c>
      <c r="C6" s="21">
        <v>966</v>
      </c>
    </row>
    <row r="7" spans="1:3" x14ac:dyDescent="0.25">
      <c r="A7" s="191"/>
      <c r="B7" s="32" t="s">
        <v>1050</v>
      </c>
      <c r="C7" s="21">
        <v>104</v>
      </c>
    </row>
    <row r="8" spans="1:3" x14ac:dyDescent="0.25">
      <c r="A8" s="191"/>
      <c r="B8" s="32" t="s">
        <v>1051</v>
      </c>
      <c r="C8" s="21">
        <v>4</v>
      </c>
    </row>
    <row r="9" spans="1:3" x14ac:dyDescent="0.25">
      <c r="A9" s="191"/>
      <c r="B9" s="32" t="s">
        <v>1052</v>
      </c>
      <c r="C9" s="21">
        <v>2</v>
      </c>
    </row>
    <row r="10" spans="1:3" x14ac:dyDescent="0.25">
      <c r="A10" s="191"/>
      <c r="B10" s="32" t="s">
        <v>1053</v>
      </c>
      <c r="C10" s="21">
        <v>0</v>
      </c>
    </row>
    <row r="11" spans="1:3" x14ac:dyDescent="0.25">
      <c r="A11" s="192"/>
      <c r="B11" s="32" t="s">
        <v>1054</v>
      </c>
      <c r="C11" s="21">
        <v>0</v>
      </c>
    </row>
    <row r="12" spans="1:3" x14ac:dyDescent="0.25">
      <c r="A12" s="190" t="s">
        <v>1055</v>
      </c>
      <c r="B12" s="32" t="s">
        <v>65</v>
      </c>
      <c r="C12" s="21">
        <v>55</v>
      </c>
    </row>
    <row r="13" spans="1:3" x14ac:dyDescent="0.25">
      <c r="A13" s="191"/>
      <c r="B13" s="32" t="s">
        <v>1056</v>
      </c>
      <c r="C13" s="21">
        <v>31</v>
      </c>
    </row>
    <row r="14" spans="1:3" x14ac:dyDescent="0.25">
      <c r="A14" s="191"/>
      <c r="B14" s="32" t="s">
        <v>1057</v>
      </c>
      <c r="C14" s="21">
        <v>71</v>
      </c>
    </row>
    <row r="15" spans="1:3" x14ac:dyDescent="0.25">
      <c r="A15" s="192"/>
      <c r="B15" s="32" t="s">
        <v>1058</v>
      </c>
      <c r="C15" s="21">
        <v>14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1">
        <v>4</v>
      </c>
    </row>
    <row r="20" spans="1:3" x14ac:dyDescent="0.25">
      <c r="A20" s="10" t="s">
        <v>1061</v>
      </c>
      <c r="B20" s="33"/>
      <c r="C20" s="21">
        <v>1</v>
      </c>
    </row>
    <row r="21" spans="1:3" x14ac:dyDescent="0.25">
      <c r="A21" s="10" t="s">
        <v>1062</v>
      </c>
      <c r="B21" s="33"/>
      <c r="C21" s="21">
        <v>5</v>
      </c>
    </row>
    <row r="22" spans="1:3" x14ac:dyDescent="0.25">
      <c r="A22" s="10" t="s">
        <v>1063</v>
      </c>
      <c r="B22" s="33"/>
      <c r="C22" s="21">
        <v>6</v>
      </c>
    </row>
    <row r="23" spans="1:3" x14ac:dyDescent="0.25">
      <c r="A23" s="10" t="s">
        <v>1064</v>
      </c>
      <c r="B23" s="33"/>
      <c r="C23" s="21">
        <v>18</v>
      </c>
    </row>
    <row r="24" spans="1:3" x14ac:dyDescent="0.25">
      <c r="A24" s="10" t="s">
        <v>1065</v>
      </c>
      <c r="B24" s="33"/>
      <c r="C24" s="21">
        <v>11</v>
      </c>
    </row>
    <row r="25" spans="1:3" x14ac:dyDescent="0.25">
      <c r="A25" s="10" t="s">
        <v>1066</v>
      </c>
      <c r="B25" s="33"/>
      <c r="C25" s="21">
        <v>0</v>
      </c>
    </row>
    <row r="26" spans="1:3" x14ac:dyDescent="0.25">
      <c r="A26" s="10" t="s">
        <v>1067</v>
      </c>
      <c r="B26" s="33"/>
      <c r="C26" s="21">
        <v>0</v>
      </c>
    </row>
    <row r="27" spans="1:3" x14ac:dyDescent="0.25">
      <c r="A27" s="10" t="s">
        <v>1068</v>
      </c>
      <c r="B27" s="33"/>
      <c r="C27" s="21">
        <v>2</v>
      </c>
    </row>
    <row r="28" spans="1:3" x14ac:dyDescent="0.25">
      <c r="A28" s="10" t="s">
        <v>1069</v>
      </c>
      <c r="B28" s="33"/>
      <c r="C28" s="21">
        <v>9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>
        <v>2</v>
      </c>
    </row>
    <row r="33" spans="1:6" x14ac:dyDescent="0.25">
      <c r="A33" s="10" t="s">
        <v>1072</v>
      </c>
      <c r="B33" s="33"/>
      <c r="C33" s="21">
        <v>30</v>
      </c>
    </row>
    <row r="34" spans="1:6" x14ac:dyDescent="0.25">
      <c r="A34" s="10" t="s">
        <v>1073</v>
      </c>
      <c r="B34" s="33"/>
      <c r="C34" s="21">
        <v>80</v>
      </c>
    </row>
    <row r="35" spans="1:6" x14ac:dyDescent="0.25">
      <c r="A35" s="10" t="s">
        <v>1074</v>
      </c>
      <c r="B35" s="33"/>
      <c r="C35" s="21">
        <v>80</v>
      </c>
    </row>
    <row r="36" spans="1:6" x14ac:dyDescent="0.25">
      <c r="A36" s="10" t="s">
        <v>1075</v>
      </c>
      <c r="B36" s="33"/>
      <c r="C36" s="21">
        <v>30</v>
      </c>
    </row>
    <row r="37" spans="1:6" x14ac:dyDescent="0.25">
      <c r="A37" s="10" t="s">
        <v>1076</v>
      </c>
      <c r="B37" s="33"/>
      <c r="C37" s="21">
        <v>46</v>
      </c>
    </row>
    <row r="38" spans="1:6" x14ac:dyDescent="0.25">
      <c r="A38" s="10" t="s">
        <v>1077</v>
      </c>
      <c r="B38" s="33"/>
      <c r="C38" s="21">
        <v>4</v>
      </c>
    </row>
    <row r="39" spans="1:6" x14ac:dyDescent="0.25">
      <c r="A39" s="10" t="s">
        <v>1078</v>
      </c>
      <c r="B39" s="33"/>
      <c r="C39" s="21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>
        <v>4</v>
      </c>
    </row>
    <row r="44" spans="1:6" x14ac:dyDescent="0.25">
      <c r="A44" s="10" t="s">
        <v>114</v>
      </c>
      <c r="B44" s="33"/>
      <c r="C44" s="21">
        <v>0</v>
      </c>
    </row>
    <row r="45" spans="1:6" x14ac:dyDescent="0.25">
      <c r="A45" s="10" t="s">
        <v>1080</v>
      </c>
      <c r="B45" s="33"/>
      <c r="C45" s="21">
        <v>4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25">
      <c r="A48" s="187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1">
        <v>0</v>
      </c>
    </row>
    <row r="49" spans="1:6" x14ac:dyDescent="0.25">
      <c r="A49" s="188"/>
      <c r="B49" s="11" t="s">
        <v>1084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25">
      <c r="A50" s="188"/>
      <c r="B50" s="11" t="s">
        <v>1085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25">
      <c r="A51" s="188"/>
      <c r="B51" s="11" t="s">
        <v>1086</v>
      </c>
      <c r="C51" s="12">
        <v>0</v>
      </c>
      <c r="D51" s="12">
        <v>1</v>
      </c>
      <c r="E51" s="12">
        <v>1</v>
      </c>
      <c r="F51" s="21">
        <v>0</v>
      </c>
    </row>
    <row r="52" spans="1:6" x14ac:dyDescent="0.25">
      <c r="A52" s="188"/>
      <c r="B52" s="11" t="s">
        <v>334</v>
      </c>
      <c r="C52" s="12">
        <v>43</v>
      </c>
      <c r="D52" s="12">
        <v>27</v>
      </c>
      <c r="E52" s="12">
        <v>22</v>
      </c>
      <c r="F52" s="21">
        <v>14</v>
      </c>
    </row>
    <row r="53" spans="1:6" x14ac:dyDescent="0.25">
      <c r="A53" s="188"/>
      <c r="B53" s="11" t="s">
        <v>1087</v>
      </c>
      <c r="C53" s="12">
        <v>174</v>
      </c>
      <c r="D53" s="12">
        <v>14</v>
      </c>
      <c r="E53" s="12">
        <v>12</v>
      </c>
      <c r="F53" s="21">
        <v>12</v>
      </c>
    </row>
    <row r="54" spans="1:6" x14ac:dyDescent="0.25">
      <c r="A54" s="188"/>
      <c r="B54" s="11" t="s">
        <v>1088</v>
      </c>
      <c r="C54" s="12">
        <v>89</v>
      </c>
      <c r="D54" s="12">
        <v>3</v>
      </c>
      <c r="E54" s="12">
        <v>4</v>
      </c>
      <c r="F54" s="21">
        <v>2</v>
      </c>
    </row>
    <row r="55" spans="1:6" x14ac:dyDescent="0.25">
      <c r="A55" s="188"/>
      <c r="B55" s="11" t="s">
        <v>1089</v>
      </c>
      <c r="C55" s="12">
        <v>6</v>
      </c>
      <c r="D55" s="12">
        <v>1</v>
      </c>
      <c r="E55" s="12">
        <v>0</v>
      </c>
      <c r="F55" s="21">
        <v>0</v>
      </c>
    </row>
    <row r="56" spans="1:6" x14ac:dyDescent="0.25">
      <c r="A56" s="188"/>
      <c r="B56" s="11" t="s">
        <v>1090</v>
      </c>
      <c r="C56" s="12">
        <v>0</v>
      </c>
      <c r="D56" s="12">
        <v>0</v>
      </c>
      <c r="E56" s="12">
        <v>0</v>
      </c>
      <c r="F56" s="21">
        <v>0</v>
      </c>
    </row>
    <row r="57" spans="1:6" x14ac:dyDescent="0.25">
      <c r="A57" s="188"/>
      <c r="B57" s="11" t="s">
        <v>1091</v>
      </c>
      <c r="C57" s="12">
        <v>28</v>
      </c>
      <c r="D57" s="12">
        <v>6</v>
      </c>
      <c r="E57" s="12">
        <v>13</v>
      </c>
      <c r="F57" s="21">
        <v>13</v>
      </c>
    </row>
    <row r="58" spans="1:6" x14ac:dyDescent="0.25">
      <c r="A58" s="188"/>
      <c r="B58" s="11" t="s">
        <v>1092</v>
      </c>
      <c r="C58" s="12">
        <v>6</v>
      </c>
      <c r="D58" s="12">
        <v>2</v>
      </c>
      <c r="E58" s="12">
        <v>2</v>
      </c>
      <c r="F58" s="21">
        <v>2</v>
      </c>
    </row>
    <row r="59" spans="1:6" x14ac:dyDescent="0.25">
      <c r="A59" s="188"/>
      <c r="B59" s="11" t="s">
        <v>1093</v>
      </c>
      <c r="C59" s="12">
        <v>1</v>
      </c>
      <c r="D59" s="12">
        <v>0</v>
      </c>
      <c r="E59" s="12">
        <v>0</v>
      </c>
      <c r="F59" s="21">
        <v>0</v>
      </c>
    </row>
    <row r="60" spans="1:6" x14ac:dyDescent="0.25">
      <c r="A60" s="188"/>
      <c r="B60" s="11" t="s">
        <v>405</v>
      </c>
      <c r="C60" s="12">
        <v>0</v>
      </c>
      <c r="D60" s="12">
        <v>0</v>
      </c>
      <c r="E60" s="12">
        <v>0</v>
      </c>
      <c r="F60" s="21">
        <v>0</v>
      </c>
    </row>
    <row r="61" spans="1:6" x14ac:dyDescent="0.25">
      <c r="A61" s="188"/>
      <c r="B61" s="11" t="s">
        <v>1094</v>
      </c>
      <c r="C61" s="12">
        <v>0</v>
      </c>
      <c r="D61" s="12">
        <v>1</v>
      </c>
      <c r="E61" s="12">
        <v>3</v>
      </c>
      <c r="F61" s="21">
        <v>1</v>
      </c>
    </row>
    <row r="62" spans="1:6" x14ac:dyDescent="0.25">
      <c r="A62" s="188"/>
      <c r="B62" s="11" t="s">
        <v>1095</v>
      </c>
      <c r="C62" s="12">
        <v>3</v>
      </c>
      <c r="D62" s="12">
        <v>1</v>
      </c>
      <c r="E62" s="12">
        <v>0</v>
      </c>
      <c r="F62" s="21">
        <v>0</v>
      </c>
    </row>
    <row r="63" spans="1:6" x14ac:dyDescent="0.25">
      <c r="A63" s="188"/>
      <c r="B63" s="11" t="s">
        <v>1096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25">
      <c r="A64" s="188"/>
      <c r="B64" s="11" t="s">
        <v>1097</v>
      </c>
      <c r="C64" s="12">
        <v>22</v>
      </c>
      <c r="D64" s="12">
        <v>6</v>
      </c>
      <c r="E64" s="12">
        <v>8</v>
      </c>
      <c r="F64" s="21">
        <v>8</v>
      </c>
    </row>
    <row r="65" spans="1:6" x14ac:dyDescent="0.25">
      <c r="A65" s="188"/>
      <c r="B65" s="11" t="s">
        <v>1098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25">
      <c r="A66" s="189"/>
      <c r="B66" s="11" t="s">
        <v>1099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201" t="s">
        <v>1100</v>
      </c>
      <c r="B67" s="202"/>
      <c r="C67" s="28">
        <v>372</v>
      </c>
      <c r="D67" s="28">
        <v>62</v>
      </c>
      <c r="E67" s="28">
        <v>65</v>
      </c>
      <c r="F67" s="28">
        <v>52</v>
      </c>
    </row>
    <row r="68" spans="1:6" x14ac:dyDescent="0.25">
      <c r="A68" s="187" t="s">
        <v>977</v>
      </c>
      <c r="B68" s="11" t="s">
        <v>1101</v>
      </c>
      <c r="C68" s="12">
        <v>5</v>
      </c>
      <c r="D68" s="12">
        <v>6</v>
      </c>
      <c r="E68" s="12">
        <v>0</v>
      </c>
      <c r="F68" s="21">
        <v>0</v>
      </c>
    </row>
    <row r="69" spans="1:6" x14ac:dyDescent="0.25">
      <c r="A69" s="188"/>
      <c r="B69" s="11" t="s">
        <v>1102</v>
      </c>
      <c r="C69" s="12">
        <v>3</v>
      </c>
      <c r="D69" s="12">
        <v>1</v>
      </c>
      <c r="E69" s="12">
        <v>0</v>
      </c>
      <c r="F69" s="21">
        <v>0</v>
      </c>
    </row>
    <row r="70" spans="1:6" x14ac:dyDescent="0.25">
      <c r="A70" s="189"/>
      <c r="B70" s="11" t="s">
        <v>111</v>
      </c>
      <c r="C70" s="12">
        <v>7</v>
      </c>
      <c r="D70" s="12">
        <v>0</v>
      </c>
      <c r="E70" s="12">
        <v>5</v>
      </c>
      <c r="F70" s="21">
        <v>4</v>
      </c>
    </row>
    <row r="71" spans="1:6" x14ac:dyDescent="0.25">
      <c r="A71" s="201" t="s">
        <v>1103</v>
      </c>
      <c r="B71" s="202"/>
      <c r="C71" s="28">
        <v>15</v>
      </c>
      <c r="D71" s="28">
        <v>7</v>
      </c>
      <c r="E71" s="28">
        <v>5</v>
      </c>
      <c r="F71" s="28">
        <v>4</v>
      </c>
    </row>
    <row r="72" spans="1:6" x14ac:dyDescent="0.25">
      <c r="A72" s="17"/>
    </row>
  </sheetData>
  <sheetProtection algorithmName="SHA-512" hashValue="GeF0DKbyPIdUrPAZeW75xNkhyB5BKnRHvwkWiHQy17h3ai6AK2mB4MT0430y9rcrGMbaXhfh4ctJg/czOI2twA==" saltValue="vmJZV79Oa3S8X5GT8Jr9q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1">
        <v>1210</v>
      </c>
    </row>
    <row r="6" spans="1:3" x14ac:dyDescent="0.25">
      <c r="A6" s="188"/>
      <c r="B6" s="11" t="s">
        <v>1049</v>
      </c>
      <c r="C6" s="21">
        <v>498</v>
      </c>
    </row>
    <row r="7" spans="1:3" x14ac:dyDescent="0.25">
      <c r="A7" s="188"/>
      <c r="B7" s="11" t="s">
        <v>1108</v>
      </c>
      <c r="C7" s="21">
        <v>1750</v>
      </c>
    </row>
    <row r="8" spans="1:3" x14ac:dyDescent="0.25">
      <c r="A8" s="188"/>
      <c r="B8" s="11" t="s">
        <v>1109</v>
      </c>
      <c r="C8" s="21">
        <v>244</v>
      </c>
    </row>
    <row r="9" spans="1:3" x14ac:dyDescent="0.25">
      <c r="A9" s="188"/>
      <c r="B9" s="11" t="s">
        <v>1051</v>
      </c>
      <c r="C9" s="21">
        <v>8</v>
      </c>
    </row>
    <row r="10" spans="1:3" x14ac:dyDescent="0.25">
      <c r="A10" s="188"/>
      <c r="B10" s="11" t="s">
        <v>1052</v>
      </c>
      <c r="C10" s="21">
        <v>10</v>
      </c>
    </row>
    <row r="11" spans="1:3" x14ac:dyDescent="0.25">
      <c r="A11" s="188"/>
      <c r="B11" s="11" t="s">
        <v>1110</v>
      </c>
      <c r="C11" s="21">
        <v>2</v>
      </c>
    </row>
    <row r="12" spans="1:3" x14ac:dyDescent="0.25">
      <c r="A12" s="189"/>
      <c r="B12" s="11" t="s">
        <v>1111</v>
      </c>
      <c r="C12" s="21">
        <v>2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5"/>
      <c r="C16" s="21">
        <v>355</v>
      </c>
    </row>
    <row r="17" spans="1:3" x14ac:dyDescent="0.25">
      <c r="A17" s="20" t="s">
        <v>1114</v>
      </c>
      <c r="B17" s="15"/>
      <c r="C17" s="21">
        <v>295</v>
      </c>
    </row>
    <row r="18" spans="1:3" x14ac:dyDescent="0.25">
      <c r="A18" s="20" t="s">
        <v>1115</v>
      </c>
      <c r="B18" s="15"/>
      <c r="C18" s="21">
        <v>203</v>
      </c>
    </row>
    <row r="19" spans="1:3" x14ac:dyDescent="0.25">
      <c r="A19" s="20" t="s">
        <v>1116</v>
      </c>
      <c r="B19" s="15"/>
      <c r="C19" s="21">
        <v>66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5"/>
      <c r="C23" s="21">
        <v>14</v>
      </c>
    </row>
    <row r="24" spans="1:3" x14ac:dyDescent="0.25">
      <c r="A24" s="20" t="s">
        <v>1119</v>
      </c>
      <c r="B24" s="15"/>
      <c r="C24" s="21">
        <v>39</v>
      </c>
    </row>
    <row r="25" spans="1:3" x14ac:dyDescent="0.25">
      <c r="A25" s="20" t="s">
        <v>1120</v>
      </c>
      <c r="B25" s="15"/>
      <c r="C25" s="21">
        <v>0</v>
      </c>
    </row>
    <row r="26" spans="1:3" x14ac:dyDescent="0.25">
      <c r="A26" s="20" t="s">
        <v>1121</v>
      </c>
      <c r="B26" s="15"/>
      <c r="C26" s="21">
        <v>0</v>
      </c>
    </row>
    <row r="27" spans="1:3" x14ac:dyDescent="0.25">
      <c r="A27" s="20" t="s">
        <v>1122</v>
      </c>
      <c r="B27" s="15"/>
      <c r="C27" s="21">
        <v>2</v>
      </c>
    </row>
    <row r="28" spans="1:3" x14ac:dyDescent="0.25">
      <c r="A28" s="20" t="s">
        <v>1123</v>
      </c>
      <c r="B28" s="15"/>
      <c r="C28" s="21">
        <v>0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5"/>
      <c r="C32" s="21">
        <v>0</v>
      </c>
    </row>
    <row r="33" spans="1:3" x14ac:dyDescent="0.25">
      <c r="A33" s="20" t="s">
        <v>1126</v>
      </c>
      <c r="B33" s="15"/>
      <c r="C33" s="21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5"/>
      <c r="C37" s="21">
        <v>44</v>
      </c>
    </row>
    <row r="38" spans="1:3" x14ac:dyDescent="0.25">
      <c r="A38" s="20" t="s">
        <v>1128</v>
      </c>
      <c r="B38" s="15"/>
      <c r="C38" s="21">
        <v>22</v>
      </c>
    </row>
    <row r="39" spans="1:3" x14ac:dyDescent="0.25">
      <c r="A39" s="20" t="s">
        <v>1129</v>
      </c>
      <c r="B39" s="15"/>
      <c r="C39" s="21">
        <v>649</v>
      </c>
    </row>
    <row r="40" spans="1:3" x14ac:dyDescent="0.25">
      <c r="A40" s="20" t="s">
        <v>1130</v>
      </c>
      <c r="B40" s="15"/>
      <c r="C40" s="21">
        <v>319</v>
      </c>
    </row>
    <row r="41" spans="1:3" x14ac:dyDescent="0.25">
      <c r="A41" s="20" t="s">
        <v>1131</v>
      </c>
      <c r="B41" s="15"/>
      <c r="C41" s="21">
        <v>267</v>
      </c>
    </row>
    <row r="42" spans="1:3" x14ac:dyDescent="0.25">
      <c r="A42" s="20" t="s">
        <v>1132</v>
      </c>
      <c r="B42" s="15"/>
      <c r="C42" s="21">
        <v>63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5"/>
      <c r="C46" s="21">
        <v>0</v>
      </c>
    </row>
    <row r="47" spans="1:3" x14ac:dyDescent="0.25">
      <c r="A47" s="20" t="s">
        <v>1135</v>
      </c>
      <c r="B47" s="15"/>
      <c r="C47" s="21">
        <v>2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1">
        <v>396</v>
      </c>
    </row>
    <row r="52" spans="1:6" x14ac:dyDescent="0.25">
      <c r="A52" s="188"/>
      <c r="B52" s="11" t="s">
        <v>1139</v>
      </c>
      <c r="C52" s="21">
        <v>380</v>
      </c>
    </row>
    <row r="53" spans="1:6" x14ac:dyDescent="0.25">
      <c r="A53" s="188"/>
      <c r="B53" s="11" t="s">
        <v>1140</v>
      </c>
      <c r="C53" s="21">
        <v>270</v>
      </c>
    </row>
    <row r="54" spans="1:6" x14ac:dyDescent="0.25">
      <c r="A54" s="189"/>
      <c r="B54" s="11" t="s">
        <v>1141</v>
      </c>
      <c r="C54" s="21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1">
        <v>2</v>
      </c>
    </row>
    <row r="59" spans="1:6" x14ac:dyDescent="0.25">
      <c r="A59" s="20" t="s">
        <v>114</v>
      </c>
      <c r="B59" s="15"/>
      <c r="C59" s="21">
        <v>0</v>
      </c>
    </row>
    <row r="60" spans="1:6" x14ac:dyDescent="0.25">
      <c r="A60" s="20" t="s">
        <v>1080</v>
      </c>
      <c r="B60" s="15"/>
      <c r="C60" s="21">
        <v>2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25">
      <c r="A63" s="187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25">
      <c r="A64" s="188"/>
      <c r="B64" s="11" t="s">
        <v>1084</v>
      </c>
      <c r="C64" s="12">
        <v>0</v>
      </c>
      <c r="D64" s="12">
        <v>0</v>
      </c>
      <c r="E64" s="12">
        <v>0</v>
      </c>
      <c r="F64" s="21">
        <v>0</v>
      </c>
    </row>
    <row r="65" spans="1:6" x14ac:dyDescent="0.25">
      <c r="A65" s="188"/>
      <c r="B65" s="11" t="s">
        <v>1085</v>
      </c>
      <c r="C65" s="12">
        <v>1</v>
      </c>
      <c r="D65" s="12">
        <v>0</v>
      </c>
      <c r="E65" s="12">
        <v>0</v>
      </c>
      <c r="F65" s="21">
        <v>0</v>
      </c>
    </row>
    <row r="66" spans="1:6" x14ac:dyDescent="0.25">
      <c r="A66" s="188"/>
      <c r="B66" s="11" t="s">
        <v>1086</v>
      </c>
      <c r="C66" s="12">
        <v>0</v>
      </c>
      <c r="D66" s="12">
        <v>0</v>
      </c>
      <c r="E66" s="12">
        <v>1</v>
      </c>
      <c r="F66" s="21">
        <v>0</v>
      </c>
    </row>
    <row r="67" spans="1:6" x14ac:dyDescent="0.25">
      <c r="A67" s="188"/>
      <c r="B67" s="11" t="s">
        <v>334</v>
      </c>
      <c r="C67" s="12">
        <v>46</v>
      </c>
      <c r="D67" s="12">
        <v>89</v>
      </c>
      <c r="E67" s="12">
        <v>56</v>
      </c>
      <c r="F67" s="21">
        <v>39</v>
      </c>
    </row>
    <row r="68" spans="1:6" x14ac:dyDescent="0.25">
      <c r="A68" s="188"/>
      <c r="B68" s="11" t="s">
        <v>1142</v>
      </c>
      <c r="C68" s="12">
        <v>622</v>
      </c>
      <c r="D68" s="12">
        <v>81</v>
      </c>
      <c r="E68" s="12">
        <v>92</v>
      </c>
      <c r="F68" s="21">
        <v>79</v>
      </c>
    </row>
    <row r="69" spans="1:6" x14ac:dyDescent="0.25">
      <c r="A69" s="188"/>
      <c r="B69" s="11" t="s">
        <v>1143</v>
      </c>
      <c r="C69" s="12">
        <v>256</v>
      </c>
      <c r="D69" s="12">
        <v>6</v>
      </c>
      <c r="E69" s="12">
        <v>7</v>
      </c>
      <c r="F69" s="21">
        <v>8</v>
      </c>
    </row>
    <row r="70" spans="1:6" x14ac:dyDescent="0.25">
      <c r="A70" s="188"/>
      <c r="B70" s="11" t="s">
        <v>1089</v>
      </c>
      <c r="C70" s="12">
        <v>8</v>
      </c>
      <c r="D70" s="12">
        <v>9</v>
      </c>
      <c r="E70" s="12">
        <v>14</v>
      </c>
      <c r="F70" s="21">
        <v>14</v>
      </c>
    </row>
    <row r="71" spans="1:6" x14ac:dyDescent="0.25">
      <c r="A71" s="188"/>
      <c r="B71" s="11" t="s">
        <v>1144</v>
      </c>
      <c r="C71" s="12">
        <v>0</v>
      </c>
      <c r="D71" s="12">
        <v>0</v>
      </c>
      <c r="E71" s="12">
        <v>2</v>
      </c>
      <c r="F71" s="21">
        <v>1</v>
      </c>
    </row>
    <row r="72" spans="1:6" x14ac:dyDescent="0.25">
      <c r="A72" s="188"/>
      <c r="B72" s="11" t="s">
        <v>1145</v>
      </c>
      <c r="C72" s="12">
        <v>33</v>
      </c>
      <c r="D72" s="12">
        <v>84</v>
      </c>
      <c r="E72" s="12">
        <v>65</v>
      </c>
      <c r="F72" s="21">
        <v>64</v>
      </c>
    </row>
    <row r="73" spans="1:6" x14ac:dyDescent="0.25">
      <c r="A73" s="188"/>
      <c r="B73" s="11" t="s">
        <v>1146</v>
      </c>
      <c r="C73" s="12">
        <v>32</v>
      </c>
      <c r="D73" s="12">
        <v>35</v>
      </c>
      <c r="E73" s="12">
        <v>30</v>
      </c>
      <c r="F73" s="21">
        <v>22</v>
      </c>
    </row>
    <row r="74" spans="1:6" x14ac:dyDescent="0.25">
      <c r="A74" s="188"/>
      <c r="B74" s="11" t="s">
        <v>1093</v>
      </c>
      <c r="C74" s="12">
        <v>6</v>
      </c>
      <c r="D74" s="12">
        <v>0</v>
      </c>
      <c r="E74" s="12">
        <v>1</v>
      </c>
      <c r="F74" s="21">
        <v>1</v>
      </c>
    </row>
    <row r="75" spans="1:6" x14ac:dyDescent="0.25">
      <c r="A75" s="188"/>
      <c r="B75" s="11" t="s">
        <v>405</v>
      </c>
      <c r="C75" s="12">
        <v>0</v>
      </c>
      <c r="D75" s="12">
        <v>1</v>
      </c>
      <c r="E75" s="12">
        <v>0</v>
      </c>
      <c r="F75" s="21">
        <v>0</v>
      </c>
    </row>
    <row r="76" spans="1:6" x14ac:dyDescent="0.25">
      <c r="A76" s="188"/>
      <c r="B76" s="11" t="s">
        <v>1094</v>
      </c>
      <c r="C76" s="12">
        <v>1</v>
      </c>
      <c r="D76" s="12">
        <v>0</v>
      </c>
      <c r="E76" s="12">
        <v>0</v>
      </c>
      <c r="F76" s="21">
        <v>0</v>
      </c>
    </row>
    <row r="77" spans="1:6" x14ac:dyDescent="0.25">
      <c r="A77" s="188"/>
      <c r="B77" s="11" t="s">
        <v>1095</v>
      </c>
      <c r="C77" s="12">
        <v>8</v>
      </c>
      <c r="D77" s="12">
        <v>1</v>
      </c>
      <c r="E77" s="12">
        <v>3</v>
      </c>
      <c r="F77" s="21">
        <v>1</v>
      </c>
    </row>
    <row r="78" spans="1:6" x14ac:dyDescent="0.25">
      <c r="A78" s="188"/>
      <c r="B78" s="11" t="s">
        <v>1096</v>
      </c>
      <c r="C78" s="12">
        <v>0</v>
      </c>
      <c r="D78" s="12">
        <v>0</v>
      </c>
      <c r="E78" s="12">
        <v>1</v>
      </c>
      <c r="F78" s="21">
        <v>0</v>
      </c>
    </row>
    <row r="79" spans="1:6" x14ac:dyDescent="0.25">
      <c r="A79" s="188"/>
      <c r="B79" s="11" t="s">
        <v>1097</v>
      </c>
      <c r="C79" s="12">
        <v>198</v>
      </c>
      <c r="D79" s="12">
        <v>118</v>
      </c>
      <c r="E79" s="12">
        <v>86</v>
      </c>
      <c r="F79" s="21">
        <v>54</v>
      </c>
    </row>
    <row r="80" spans="1:6" x14ac:dyDescent="0.25">
      <c r="A80" s="188"/>
      <c r="B80" s="11" t="s">
        <v>1098</v>
      </c>
      <c r="C80" s="12">
        <v>3</v>
      </c>
      <c r="D80" s="12">
        <v>1</v>
      </c>
      <c r="E80" s="12">
        <v>3</v>
      </c>
      <c r="F80" s="21">
        <v>3</v>
      </c>
    </row>
    <row r="81" spans="1:6" x14ac:dyDescent="0.25">
      <c r="A81" s="189"/>
      <c r="B81" s="11" t="s">
        <v>1099</v>
      </c>
      <c r="C81" s="12">
        <v>1</v>
      </c>
      <c r="D81" s="12">
        <v>5</v>
      </c>
      <c r="E81" s="12">
        <v>4</v>
      </c>
      <c r="F81" s="21">
        <v>4</v>
      </c>
    </row>
    <row r="82" spans="1:6" x14ac:dyDescent="0.25">
      <c r="A82" s="203" t="s">
        <v>1100</v>
      </c>
      <c r="B82" s="204"/>
      <c r="C82" s="28">
        <v>1215</v>
      </c>
      <c r="D82" s="28">
        <v>430</v>
      </c>
      <c r="E82" s="28">
        <v>365</v>
      </c>
      <c r="F82" s="28">
        <v>290</v>
      </c>
    </row>
    <row r="83" spans="1:6" x14ac:dyDescent="0.25">
      <c r="A83" s="187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21">
        <v>0</v>
      </c>
    </row>
    <row r="84" spans="1:6" x14ac:dyDescent="0.25">
      <c r="A84" s="188"/>
      <c r="B84" s="11" t="s">
        <v>1102</v>
      </c>
      <c r="C84" s="12">
        <v>0</v>
      </c>
      <c r="D84" s="12">
        <v>0</v>
      </c>
      <c r="E84" s="12">
        <v>0</v>
      </c>
      <c r="F84" s="21">
        <v>0</v>
      </c>
    </row>
    <row r="85" spans="1:6" x14ac:dyDescent="0.25">
      <c r="A85" s="189"/>
      <c r="B85" s="11" t="s">
        <v>111</v>
      </c>
      <c r="C85" s="12">
        <v>49</v>
      </c>
      <c r="D85" s="12">
        <v>79</v>
      </c>
      <c r="E85" s="12">
        <v>50</v>
      </c>
      <c r="F85" s="21">
        <v>40</v>
      </c>
    </row>
    <row r="86" spans="1:6" x14ac:dyDescent="0.25">
      <c r="A86" s="203" t="s">
        <v>1148</v>
      </c>
      <c r="B86" s="204"/>
      <c r="C86" s="28">
        <v>49</v>
      </c>
      <c r="D86" s="28">
        <v>79</v>
      </c>
      <c r="E86" s="28">
        <v>50</v>
      </c>
      <c r="F86" s="28">
        <v>40</v>
      </c>
    </row>
    <row r="87" spans="1:6" x14ac:dyDescent="0.25">
      <c r="A87" s="17"/>
    </row>
  </sheetData>
  <sheetProtection algorithmName="SHA-512" hashValue="i2/Bi1dODC5l25pEYiDU5zCR7N3SnGFT0nZ1/nXJOAeLhZF3l73JZ7j1LqkumP9PUnYGUGcYJwsHU72aC2rFEA==" saltValue="0F3Oql3xyk0qRTz/pex9F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>
        <v>4</v>
      </c>
    </row>
    <row r="6" spans="1:3" ht="22.5" x14ac:dyDescent="0.25">
      <c r="A6" s="10" t="s">
        <v>1152</v>
      </c>
      <c r="B6" s="15"/>
      <c r="C6" s="21">
        <v>173</v>
      </c>
    </row>
    <row r="7" spans="1:3" x14ac:dyDescent="0.25">
      <c r="A7" s="10" t="s">
        <v>1153</v>
      </c>
      <c r="B7" s="15"/>
      <c r="C7" s="21">
        <v>0</v>
      </c>
    </row>
    <row r="8" spans="1:3" x14ac:dyDescent="0.25">
      <c r="A8" s="10" t="s">
        <v>1154</v>
      </c>
      <c r="B8" s="15"/>
      <c r="C8" s="21">
        <v>0</v>
      </c>
    </row>
    <row r="9" spans="1:3" x14ac:dyDescent="0.25">
      <c r="A9" s="10" t="s">
        <v>1155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6</v>
      </c>
    </row>
    <row r="14" spans="1:3" ht="22.5" x14ac:dyDescent="0.25">
      <c r="A14" s="10" t="s">
        <v>1152</v>
      </c>
      <c r="B14" s="15"/>
      <c r="C14" s="21">
        <v>27</v>
      </c>
    </row>
    <row r="15" spans="1:3" x14ac:dyDescent="0.25">
      <c r="A15" s="10" t="s">
        <v>1157</v>
      </c>
      <c r="B15" s="15"/>
      <c r="C15" s="21">
        <v>0</v>
      </c>
    </row>
    <row r="16" spans="1:3" x14ac:dyDescent="0.25">
      <c r="A16" s="10" t="s">
        <v>1154</v>
      </c>
      <c r="B16" s="15"/>
      <c r="C16" s="21">
        <v>0</v>
      </c>
    </row>
    <row r="17" spans="1:3" x14ac:dyDescent="0.25">
      <c r="A17" s="10" t="s">
        <v>1155</v>
      </c>
      <c r="B17" s="15"/>
      <c r="C17" s="21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1">
        <v>1</v>
      </c>
    </row>
    <row r="22" spans="1:3" x14ac:dyDescent="0.25">
      <c r="A22" s="10" t="s">
        <v>1159</v>
      </c>
      <c r="B22" s="15"/>
      <c r="C22" s="21">
        <v>1</v>
      </c>
    </row>
    <row r="23" spans="1:3" ht="22.5" x14ac:dyDescent="0.25">
      <c r="A23" s="10" t="s">
        <v>1160</v>
      </c>
      <c r="B23" s="15"/>
      <c r="C23" s="21">
        <v>0</v>
      </c>
    </row>
    <row r="24" spans="1:3" x14ac:dyDescent="0.25">
      <c r="A24" s="10" t="s">
        <v>1161</v>
      </c>
      <c r="B24" s="15"/>
      <c r="C24" s="21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4</v>
      </c>
    </row>
    <row r="29" spans="1:3" x14ac:dyDescent="0.25">
      <c r="A29" s="10" t="s">
        <v>1164</v>
      </c>
      <c r="B29" s="15"/>
      <c r="C29" s="21">
        <v>3</v>
      </c>
    </row>
    <row r="30" spans="1:3" x14ac:dyDescent="0.25">
      <c r="A30" s="10" t="s">
        <v>1165</v>
      </c>
      <c r="B30" s="15"/>
      <c r="C30" s="21">
        <v>6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>
        <v>0</v>
      </c>
    </row>
    <row r="35" spans="1:3" x14ac:dyDescent="0.25">
      <c r="A35" s="10" t="s">
        <v>1168</v>
      </c>
      <c r="B35" s="15"/>
      <c r="C35" s="21">
        <v>10</v>
      </c>
    </row>
    <row r="36" spans="1:3" ht="22.5" x14ac:dyDescent="0.25">
      <c r="A36" s="10" t="s">
        <v>1169</v>
      </c>
      <c r="B36" s="15"/>
      <c r="C36" s="21">
        <v>0</v>
      </c>
    </row>
    <row r="37" spans="1:3" x14ac:dyDescent="0.25">
      <c r="A37" s="17"/>
    </row>
  </sheetData>
  <sheetProtection algorithmName="SHA-512" hashValue="ZnLjMjvSAenYqF15CY3wWcsSxlXjbagen94Vqk95SFK5g3MDIpsC7p3C0JcD4UrzEO1kiObHo9drF8q8ztk12w==" saltValue="4Ha7AmywO8Ijg/NTxqlTV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4.42578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12</v>
      </c>
    </row>
    <row r="6" spans="1:3" x14ac:dyDescent="0.25">
      <c r="A6" s="10" t="s">
        <v>1173</v>
      </c>
      <c r="B6" s="15"/>
      <c r="C6" s="21">
        <v>5</v>
      </c>
    </row>
    <row r="7" spans="1:3" x14ac:dyDescent="0.25">
      <c r="A7" s="10" t="s">
        <v>1174</v>
      </c>
      <c r="B7" s="15"/>
      <c r="C7" s="21">
        <v>0</v>
      </c>
    </row>
    <row r="8" spans="1:3" x14ac:dyDescent="0.25">
      <c r="A8" s="10" t="s">
        <v>1175</v>
      </c>
      <c r="B8" s="15"/>
      <c r="C8" s="21">
        <v>2</v>
      </c>
    </row>
    <row r="9" spans="1:3" x14ac:dyDescent="0.25">
      <c r="A9" s="10" t="s">
        <v>1176</v>
      </c>
      <c r="B9" s="15"/>
      <c r="C9" s="21">
        <v>2</v>
      </c>
    </row>
    <row r="10" spans="1:3" x14ac:dyDescent="0.25">
      <c r="A10" s="10" t="s">
        <v>1177</v>
      </c>
      <c r="B10" s="15"/>
      <c r="C10" s="21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18</v>
      </c>
    </row>
    <row r="15" spans="1:3" x14ac:dyDescent="0.25">
      <c r="A15" s="10" t="s">
        <v>1180</v>
      </c>
      <c r="B15" s="15"/>
      <c r="C15" s="21">
        <v>8</v>
      </c>
    </row>
    <row r="16" spans="1:3" x14ac:dyDescent="0.25">
      <c r="A16" s="10" t="s">
        <v>1181</v>
      </c>
      <c r="B16" s="15"/>
      <c r="C16" s="21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>
        <v>0</v>
      </c>
    </row>
    <row r="21" spans="1:3" x14ac:dyDescent="0.25">
      <c r="A21" s="10" t="s">
        <v>1184</v>
      </c>
      <c r="B21" s="15"/>
      <c r="C21" s="21">
        <v>0</v>
      </c>
    </row>
    <row r="22" spans="1:3" x14ac:dyDescent="0.25">
      <c r="A22" s="10" t="s">
        <v>1185</v>
      </c>
      <c r="B22" s="15"/>
      <c r="C22" s="21">
        <v>0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>
        <v>0</v>
      </c>
    </row>
    <row r="27" spans="1:3" x14ac:dyDescent="0.25">
      <c r="A27" s="10" t="s">
        <v>1188</v>
      </c>
      <c r="B27" s="15"/>
      <c r="C27" s="21">
        <v>0</v>
      </c>
    </row>
    <row r="28" spans="1:3" x14ac:dyDescent="0.25">
      <c r="A28" s="10" t="s">
        <v>1189</v>
      </c>
      <c r="B28" s="15"/>
      <c r="C28" s="21">
        <v>0</v>
      </c>
    </row>
    <row r="29" spans="1:3" x14ac:dyDescent="0.25">
      <c r="A29" s="10" t="s">
        <v>1190</v>
      </c>
      <c r="B29" s="15"/>
      <c r="C29" s="21">
        <v>0</v>
      </c>
    </row>
    <row r="30" spans="1:3" x14ac:dyDescent="0.25">
      <c r="A30" s="10" t="s">
        <v>1191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1">
        <v>0</v>
      </c>
    </row>
    <row r="35" spans="1:3" x14ac:dyDescent="0.25">
      <c r="A35" s="10" t="s">
        <v>1194</v>
      </c>
      <c r="B35" s="15"/>
      <c r="C35" s="21">
        <v>0</v>
      </c>
    </row>
    <row r="36" spans="1:3" x14ac:dyDescent="0.25">
      <c r="A36" s="10" t="s">
        <v>1195</v>
      </c>
      <c r="B36" s="15"/>
      <c r="C36" s="21">
        <v>6</v>
      </c>
    </row>
    <row r="37" spans="1:3" x14ac:dyDescent="0.25">
      <c r="A37" s="10" t="s">
        <v>1113</v>
      </c>
      <c r="B37" s="15"/>
      <c r="C37" s="21">
        <v>0</v>
      </c>
    </row>
    <row r="38" spans="1:3" x14ac:dyDescent="0.25">
      <c r="A38" s="10" t="s">
        <v>1196</v>
      </c>
      <c r="B38" s="15"/>
      <c r="C38" s="21">
        <v>0</v>
      </c>
    </row>
    <row r="39" spans="1:3" x14ac:dyDescent="0.25">
      <c r="A39" s="10" t="s">
        <v>1197</v>
      </c>
      <c r="B39" s="15"/>
      <c r="C39" s="21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1">
        <v>0</v>
      </c>
    </row>
    <row r="44" spans="1:3" x14ac:dyDescent="0.25">
      <c r="A44" s="10" t="s">
        <v>1194</v>
      </c>
      <c r="B44" s="15"/>
      <c r="C44" s="21">
        <v>0</v>
      </c>
    </row>
    <row r="45" spans="1:3" x14ac:dyDescent="0.25">
      <c r="A45" s="10" t="s">
        <v>1195</v>
      </c>
      <c r="B45" s="15"/>
      <c r="C45" s="21">
        <v>4</v>
      </c>
    </row>
    <row r="46" spans="1:3" x14ac:dyDescent="0.25">
      <c r="A46" s="10" t="s">
        <v>1113</v>
      </c>
      <c r="B46" s="15"/>
      <c r="C46" s="21">
        <v>0</v>
      </c>
    </row>
    <row r="47" spans="1:3" x14ac:dyDescent="0.25">
      <c r="A47" s="10" t="s">
        <v>1196</v>
      </c>
      <c r="B47" s="15"/>
      <c r="C47" s="21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1">
        <v>15</v>
      </c>
    </row>
    <row r="52" spans="1:3" x14ac:dyDescent="0.25">
      <c r="A52" s="10" t="s">
        <v>1194</v>
      </c>
      <c r="B52" s="15"/>
      <c r="C52" s="21">
        <v>0</v>
      </c>
    </row>
    <row r="53" spans="1:3" x14ac:dyDescent="0.25">
      <c r="A53" s="10" t="s">
        <v>1195</v>
      </c>
      <c r="B53" s="15"/>
      <c r="C53" s="21">
        <v>0</v>
      </c>
    </row>
    <row r="54" spans="1:3" x14ac:dyDescent="0.25">
      <c r="A54" s="10" t="s">
        <v>1113</v>
      </c>
      <c r="B54" s="15"/>
      <c r="C54" s="21">
        <v>4</v>
      </c>
    </row>
    <row r="55" spans="1:3" x14ac:dyDescent="0.25">
      <c r="A55" s="10" t="s">
        <v>1196</v>
      </c>
      <c r="B55" s="15"/>
      <c r="C55" s="21">
        <v>5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1">
        <v>0</v>
      </c>
    </row>
    <row r="60" spans="1:3" x14ac:dyDescent="0.25">
      <c r="A60" s="10" t="s">
        <v>1194</v>
      </c>
      <c r="B60" s="15"/>
      <c r="C60" s="21">
        <v>0</v>
      </c>
    </row>
    <row r="61" spans="1:3" x14ac:dyDescent="0.25">
      <c r="A61" s="10" t="s">
        <v>1195</v>
      </c>
      <c r="B61" s="15"/>
      <c r="C61" s="21">
        <v>6</v>
      </c>
    </row>
    <row r="62" spans="1:3" x14ac:dyDescent="0.25">
      <c r="A62" s="10" t="s">
        <v>1113</v>
      </c>
      <c r="B62" s="15"/>
      <c r="C62" s="21">
        <v>2</v>
      </c>
    </row>
    <row r="63" spans="1:3" x14ac:dyDescent="0.25">
      <c r="A63" s="10" t="s">
        <v>1196</v>
      </c>
      <c r="B63" s="15"/>
      <c r="C63" s="21">
        <v>1</v>
      </c>
    </row>
    <row r="64" spans="1:3" x14ac:dyDescent="0.25">
      <c r="A64" s="17"/>
    </row>
  </sheetData>
  <sheetProtection algorithmName="SHA-512" hashValue="v2jc8+qsBTn6IAwFsdtJgoZPoza49hvbFhqyunCA758MXOmn00mBZx+EuAYPbXorsut16yqSZnulwVKaNxPqMQ==" saltValue="l8VZ4pAVtII/6m8U4BoFQ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1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201" t="s">
        <v>645</v>
      </c>
      <c r="B4" s="202"/>
      <c r="C4" s="28">
        <v>330</v>
      </c>
      <c r="D4" s="28">
        <v>329</v>
      </c>
      <c r="E4" s="29">
        <v>0</v>
      </c>
      <c r="F4" s="28">
        <v>585</v>
      </c>
      <c r="G4" s="28">
        <v>449</v>
      </c>
      <c r="H4" s="28">
        <v>154</v>
      </c>
      <c r="I4" s="28">
        <v>104</v>
      </c>
      <c r="J4" s="28">
        <v>0</v>
      </c>
      <c r="K4" s="28">
        <v>0</v>
      </c>
      <c r="L4" s="28">
        <v>0</v>
      </c>
      <c r="M4" s="28">
        <v>0</v>
      </c>
      <c r="N4" s="28">
        <v>5</v>
      </c>
      <c r="O4" s="28">
        <v>0</v>
      </c>
      <c r="P4" s="28">
        <v>590</v>
      </c>
    </row>
    <row r="5" spans="1:16" ht="45" x14ac:dyDescent="0.25">
      <c r="A5" s="35" t="s">
        <v>646</v>
      </c>
      <c r="B5" s="35" t="s">
        <v>647</v>
      </c>
      <c r="C5" s="12">
        <v>9</v>
      </c>
      <c r="D5" s="12">
        <v>6</v>
      </c>
      <c r="E5" s="27">
        <v>0</v>
      </c>
      <c r="F5" s="12">
        <v>7</v>
      </c>
      <c r="G5" s="12">
        <v>8</v>
      </c>
      <c r="H5" s="12">
        <v>2</v>
      </c>
      <c r="I5" s="12">
        <v>3</v>
      </c>
      <c r="J5" s="12">
        <v>0</v>
      </c>
      <c r="K5" s="12">
        <v>0</v>
      </c>
      <c r="L5" s="12">
        <v>0</v>
      </c>
      <c r="M5" s="12">
        <v>0</v>
      </c>
      <c r="N5" s="12">
        <v>5</v>
      </c>
      <c r="O5" s="12">
        <v>0</v>
      </c>
      <c r="P5" s="21">
        <v>11</v>
      </c>
    </row>
    <row r="6" spans="1:16" ht="33.75" x14ac:dyDescent="0.25">
      <c r="A6" s="35" t="s">
        <v>648</v>
      </c>
      <c r="B6" s="35" t="s">
        <v>649</v>
      </c>
      <c r="C6" s="12">
        <v>213</v>
      </c>
      <c r="D6" s="12">
        <v>198</v>
      </c>
      <c r="E6" s="27">
        <v>0</v>
      </c>
      <c r="F6" s="12">
        <v>340</v>
      </c>
      <c r="G6" s="12">
        <v>209</v>
      </c>
      <c r="H6" s="12">
        <v>78</v>
      </c>
      <c r="I6" s="12">
        <v>41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259</v>
      </c>
    </row>
    <row r="7" spans="1:16" ht="22.5" x14ac:dyDescent="0.25">
      <c r="A7" s="35" t="s">
        <v>650</v>
      </c>
      <c r="B7" s="35" t="s">
        <v>651</v>
      </c>
      <c r="C7" s="12">
        <v>10</v>
      </c>
      <c r="D7" s="12">
        <v>18</v>
      </c>
      <c r="E7" s="27">
        <v>-1</v>
      </c>
      <c r="F7" s="12">
        <v>5</v>
      </c>
      <c r="G7" s="12">
        <v>0</v>
      </c>
      <c r="H7" s="12">
        <v>13</v>
      </c>
      <c r="I7" s="12">
        <v>10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4</v>
      </c>
    </row>
    <row r="8" spans="1:16" ht="33.75" x14ac:dyDescent="0.25">
      <c r="A8" s="35" t="s">
        <v>652</v>
      </c>
      <c r="B8" s="35" t="s">
        <v>653</v>
      </c>
      <c r="C8" s="12">
        <v>0</v>
      </c>
      <c r="D8" s="12">
        <v>0</v>
      </c>
      <c r="E8" s="27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1</v>
      </c>
    </row>
    <row r="9" spans="1:16" ht="45" x14ac:dyDescent="0.25">
      <c r="A9" s="35" t="s">
        <v>654</v>
      </c>
      <c r="B9" s="35" t="s">
        <v>655</v>
      </c>
      <c r="C9" s="12">
        <v>13</v>
      </c>
      <c r="D9" s="12">
        <v>5</v>
      </c>
      <c r="E9" s="27">
        <v>1</v>
      </c>
      <c r="F9" s="12">
        <v>10</v>
      </c>
      <c r="G9" s="12">
        <v>6</v>
      </c>
      <c r="H9" s="12">
        <v>7</v>
      </c>
      <c r="I9" s="12">
        <v>4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17</v>
      </c>
    </row>
    <row r="10" spans="1:16" ht="22.5" x14ac:dyDescent="0.25">
      <c r="A10" s="35" t="s">
        <v>656</v>
      </c>
      <c r="B10" s="35" t="s">
        <v>657</v>
      </c>
      <c r="C10" s="12">
        <v>85</v>
      </c>
      <c r="D10" s="12">
        <v>102</v>
      </c>
      <c r="E10" s="27">
        <v>-1</v>
      </c>
      <c r="F10" s="12">
        <v>223</v>
      </c>
      <c r="G10" s="12">
        <v>226</v>
      </c>
      <c r="H10" s="12">
        <v>52</v>
      </c>
      <c r="I10" s="12">
        <v>46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298</v>
      </c>
    </row>
    <row r="11" spans="1:16" ht="45" x14ac:dyDescent="0.25">
      <c r="A11" s="35" t="s">
        <v>658</v>
      </c>
      <c r="B11" s="35" t="s">
        <v>659</v>
      </c>
      <c r="C11" s="12">
        <v>0</v>
      </c>
      <c r="D11" s="12">
        <v>0</v>
      </c>
      <c r="E11" s="27">
        <v>0</v>
      </c>
      <c r="F11" s="12">
        <v>0</v>
      </c>
      <c r="G11" s="12">
        <v>0</v>
      </c>
      <c r="H11" s="12">
        <v>2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17"/>
    </row>
  </sheetData>
  <sheetProtection algorithmName="SHA-512" hashValue="V6wMhZP21c63Y30xDxUBbsjEj9hjvNfu+iLXp7cWi5ktj137Z5QzZ1Pr4JdoVKNcJmgjkBRd/zHczjflfhJnZw==" saltValue="qEas2ADG/YX230yoHj2Wp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2025-06-19T10:27:54Z</dcterms:created>
  <dcterms:modified xsi:type="dcterms:W3CDTF">2025-06-25T11:51:45Z</dcterms:modified>
</cp:coreProperties>
</file>